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ROSplusData\Export\18. bez cen - Brno, Olomoucká II - rekonstrukce vodovodu\"/>
    </mc:Choice>
  </mc:AlternateContent>
  <bookViews>
    <workbookView xWindow="0" yWindow="0" windowWidth="28800" windowHeight="12300"/>
  </bookViews>
  <sheets>
    <sheet name="Rekapitulace stavby" sheetId="1" r:id="rId1"/>
    <sheet name="SO100 - Obnova komunikace" sheetId="2" r:id="rId2"/>
    <sheet name="SO330 - Vodovodní řady" sheetId="3" r:id="rId3"/>
    <sheet name="SO340 - Vodovodní přípojky" sheetId="4" r:id="rId4"/>
    <sheet name="SO90 - Ostatní rozpočtové..." sheetId="5" r:id="rId5"/>
  </sheets>
  <definedNames>
    <definedName name="_xlnm._FilterDatabase" localSheetId="1" hidden="1">'SO100 - Obnova komunikace'!$C$122:$K$524</definedName>
    <definedName name="_xlnm._FilterDatabase" localSheetId="2" hidden="1">'SO330 - Vodovodní řady'!$C$122:$K$1355</definedName>
    <definedName name="_xlnm._FilterDatabase" localSheetId="3" hidden="1">'SO340 - Vodovodní přípojky'!$C$122:$K$469</definedName>
    <definedName name="_xlnm._FilterDatabase" localSheetId="4" hidden="1">'SO90 - Ostatní rozpočtové...'!$C$117:$K$202</definedName>
    <definedName name="_xlnm.Print_Titles" localSheetId="0">'Rekapitulace stavby'!$92:$92</definedName>
    <definedName name="_xlnm.Print_Titles" localSheetId="1">'SO100 - Obnova komunikace'!$122:$122</definedName>
    <definedName name="_xlnm.Print_Titles" localSheetId="2">'SO330 - Vodovodní řady'!$122:$122</definedName>
    <definedName name="_xlnm.Print_Titles" localSheetId="3">'SO340 - Vodovodní přípojky'!$122:$122</definedName>
    <definedName name="_xlnm.Print_Titles" localSheetId="4">'SO90 - Ostatní rozpočtové...'!$117:$117</definedName>
    <definedName name="_xlnm.Print_Area" localSheetId="0">'Rekapitulace stavby'!$D$4:$AO$76,'Rekapitulace stavby'!$C$82:$AQ$99</definedName>
    <definedName name="_xlnm.Print_Area" localSheetId="1">'SO100 - Obnova komunikace'!$C$4:$J$39,'SO100 - Obnova komunikace'!$C$50:$J$76,'SO100 - Obnova komunikace'!$C$82:$J$104,'SO100 - Obnova komunikace'!$C$110:$K$524</definedName>
    <definedName name="_xlnm.Print_Area" localSheetId="2">'SO330 - Vodovodní řady'!$C$4:$J$39,'SO330 - Vodovodní řady'!$C$50:$J$76,'SO330 - Vodovodní řady'!$C$82:$J$104,'SO330 - Vodovodní řady'!$C$110:$K$1355</definedName>
    <definedName name="_xlnm.Print_Area" localSheetId="3">'SO340 - Vodovodní přípojky'!$C$4:$J$39,'SO340 - Vodovodní přípojky'!$C$50:$J$76,'SO340 - Vodovodní přípojky'!$C$82:$J$104,'SO340 - Vodovodní přípojky'!$C$110:$K$469</definedName>
    <definedName name="_xlnm.Print_Area" localSheetId="4">'SO90 - Ostatní rozpočtové...'!$C$4:$J$39,'SO90 - Ostatní rozpočtové...'!$C$50:$J$76,'SO90 - Ostatní rozpočtové...'!$C$82:$J$99,'SO90 - Ostatní rozpočtové...'!$C$105:$K$202</definedName>
  </definedNames>
  <calcPr calcId="162913"/>
</workbook>
</file>

<file path=xl/calcChain.xml><?xml version="1.0" encoding="utf-8"?>
<calcChain xmlns="http://schemas.openxmlformats.org/spreadsheetml/2006/main">
  <c r="J37" i="5" l="1"/>
  <c r="J36" i="5"/>
  <c r="AY98" i="1"/>
  <c r="J35" i="5"/>
  <c r="AX98" i="1" s="1"/>
  <c r="BI201" i="5"/>
  <c r="BH201" i="5"/>
  <c r="BG201" i="5"/>
  <c r="BF201" i="5"/>
  <c r="T201" i="5"/>
  <c r="R201" i="5"/>
  <c r="P201" i="5"/>
  <c r="BI199" i="5"/>
  <c r="BH199" i="5"/>
  <c r="BG199" i="5"/>
  <c r="BF199" i="5"/>
  <c r="T199" i="5"/>
  <c r="R199" i="5"/>
  <c r="P199" i="5"/>
  <c r="BI193" i="5"/>
  <c r="BH193" i="5"/>
  <c r="BG193" i="5"/>
  <c r="BF193" i="5"/>
  <c r="T193" i="5"/>
  <c r="R193" i="5"/>
  <c r="P193" i="5"/>
  <c r="BI191" i="5"/>
  <c r="BH191" i="5"/>
  <c r="BG191" i="5"/>
  <c r="BF191" i="5"/>
  <c r="T191" i="5"/>
  <c r="R191" i="5"/>
  <c r="P191" i="5"/>
  <c r="BI189" i="5"/>
  <c r="BH189" i="5"/>
  <c r="BG189" i="5"/>
  <c r="BF189" i="5"/>
  <c r="T189" i="5"/>
  <c r="R189" i="5"/>
  <c r="P189" i="5"/>
  <c r="BI187" i="5"/>
  <c r="BH187" i="5"/>
  <c r="BG187" i="5"/>
  <c r="BF187" i="5"/>
  <c r="T187" i="5"/>
  <c r="R187" i="5"/>
  <c r="P187" i="5"/>
  <c r="BI178" i="5"/>
  <c r="BH178" i="5"/>
  <c r="BG178" i="5"/>
  <c r="BF178" i="5"/>
  <c r="T178" i="5"/>
  <c r="R178" i="5"/>
  <c r="P178" i="5"/>
  <c r="BI176" i="5"/>
  <c r="BH176" i="5"/>
  <c r="BG176" i="5"/>
  <c r="BF176" i="5"/>
  <c r="T176" i="5"/>
  <c r="R176" i="5"/>
  <c r="P176" i="5"/>
  <c r="BI174" i="5"/>
  <c r="BH174" i="5"/>
  <c r="BG174" i="5"/>
  <c r="BF174" i="5"/>
  <c r="T174" i="5"/>
  <c r="R174" i="5"/>
  <c r="P174" i="5"/>
  <c r="BI172" i="5"/>
  <c r="BH172" i="5"/>
  <c r="BG172" i="5"/>
  <c r="BF172" i="5"/>
  <c r="T172" i="5"/>
  <c r="R172" i="5"/>
  <c r="P172" i="5"/>
  <c r="BI168" i="5"/>
  <c r="BH168" i="5"/>
  <c r="BG168" i="5"/>
  <c r="BF168" i="5"/>
  <c r="T168" i="5"/>
  <c r="R168" i="5"/>
  <c r="P168" i="5"/>
  <c r="BI166" i="5"/>
  <c r="BH166" i="5"/>
  <c r="BG166" i="5"/>
  <c r="BF166" i="5"/>
  <c r="T166" i="5"/>
  <c r="R166" i="5"/>
  <c r="P166" i="5"/>
  <c r="BI164" i="5"/>
  <c r="BH164" i="5"/>
  <c r="BG164" i="5"/>
  <c r="BF164" i="5"/>
  <c r="T164" i="5"/>
  <c r="R164" i="5"/>
  <c r="P164" i="5"/>
  <c r="BI162" i="5"/>
  <c r="BH162" i="5"/>
  <c r="BG162" i="5"/>
  <c r="BF162" i="5"/>
  <c r="T162" i="5"/>
  <c r="R162" i="5"/>
  <c r="P162" i="5"/>
  <c r="BI160" i="5"/>
  <c r="BH160" i="5"/>
  <c r="BG160" i="5"/>
  <c r="BF160" i="5"/>
  <c r="T160" i="5"/>
  <c r="R160" i="5"/>
  <c r="P160" i="5"/>
  <c r="BI158" i="5"/>
  <c r="BH158" i="5"/>
  <c r="BG158" i="5"/>
  <c r="BF158" i="5"/>
  <c r="T158" i="5"/>
  <c r="R158" i="5"/>
  <c r="P158" i="5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49" i="5"/>
  <c r="BH149" i="5"/>
  <c r="BG149" i="5"/>
  <c r="BF149" i="5"/>
  <c r="T149" i="5"/>
  <c r="R149" i="5"/>
  <c r="P149" i="5"/>
  <c r="BI147" i="5"/>
  <c r="BH147" i="5"/>
  <c r="BG147" i="5"/>
  <c r="BF147" i="5"/>
  <c r="T147" i="5"/>
  <c r="R147" i="5"/>
  <c r="P147" i="5"/>
  <c r="BI143" i="5"/>
  <c r="BH143" i="5"/>
  <c r="BG143" i="5"/>
  <c r="BF143" i="5"/>
  <c r="T143" i="5"/>
  <c r="R143" i="5"/>
  <c r="P143" i="5"/>
  <c r="BI139" i="5"/>
  <c r="BH139" i="5"/>
  <c r="BG139" i="5"/>
  <c r="BF139" i="5"/>
  <c r="T139" i="5"/>
  <c r="R139" i="5"/>
  <c r="P139" i="5"/>
  <c r="BI123" i="5"/>
  <c r="BH123" i="5"/>
  <c r="BG123" i="5"/>
  <c r="BF123" i="5"/>
  <c r="T123" i="5"/>
  <c r="R123" i="5"/>
  <c r="P123" i="5"/>
  <c r="BI121" i="5"/>
  <c r="BH121" i="5"/>
  <c r="BG121" i="5"/>
  <c r="BF121" i="5"/>
  <c r="T121" i="5"/>
  <c r="R121" i="5"/>
  <c r="P121" i="5"/>
  <c r="F112" i="5"/>
  <c r="E110" i="5"/>
  <c r="F89" i="5"/>
  <c r="E87" i="5"/>
  <c r="J24" i="5"/>
  <c r="E24" i="5"/>
  <c r="J92" i="5"/>
  <c r="J23" i="5"/>
  <c r="J21" i="5"/>
  <c r="E21" i="5"/>
  <c r="J114" i="5"/>
  <c r="J20" i="5"/>
  <c r="J18" i="5"/>
  <c r="E18" i="5"/>
  <c r="F115" i="5"/>
  <c r="J17" i="5"/>
  <c r="J15" i="5"/>
  <c r="E15" i="5"/>
  <c r="F114" i="5"/>
  <c r="J14" i="5"/>
  <c r="J89" i="5"/>
  <c r="E7" i="5"/>
  <c r="E85" i="5" s="1"/>
  <c r="J37" i="4"/>
  <c r="J36" i="4"/>
  <c r="AY97" i="1"/>
  <c r="J35" i="4"/>
  <c r="AX97" i="1"/>
  <c r="BI469" i="4"/>
  <c r="BH469" i="4"/>
  <c r="BG469" i="4"/>
  <c r="BF469" i="4"/>
  <c r="T469" i="4"/>
  <c r="R469" i="4"/>
  <c r="P469" i="4"/>
  <c r="BI466" i="4"/>
  <c r="BH466" i="4"/>
  <c r="BG466" i="4"/>
  <c r="BF466" i="4"/>
  <c r="T466" i="4"/>
  <c r="R466" i="4"/>
  <c r="P466" i="4"/>
  <c r="BI463" i="4"/>
  <c r="BH463" i="4"/>
  <c r="BG463" i="4"/>
  <c r="BF463" i="4"/>
  <c r="T463" i="4"/>
  <c r="R463" i="4"/>
  <c r="P463" i="4"/>
  <c r="BI460" i="4"/>
  <c r="BH460" i="4"/>
  <c r="BG460" i="4"/>
  <c r="BF460" i="4"/>
  <c r="T460" i="4"/>
  <c r="R460" i="4"/>
  <c r="P460" i="4"/>
  <c r="BI458" i="4"/>
  <c r="BH458" i="4"/>
  <c r="BG458" i="4"/>
  <c r="BF458" i="4"/>
  <c r="T458" i="4"/>
  <c r="R458" i="4"/>
  <c r="P458" i="4"/>
  <c r="BI456" i="4"/>
  <c r="BH456" i="4"/>
  <c r="BG456" i="4"/>
  <c r="BF456" i="4"/>
  <c r="T456" i="4"/>
  <c r="R456" i="4"/>
  <c r="P456" i="4"/>
  <c r="BI453" i="4"/>
  <c r="BH453" i="4"/>
  <c r="BG453" i="4"/>
  <c r="BF453" i="4"/>
  <c r="T453" i="4"/>
  <c r="R453" i="4"/>
  <c r="P453" i="4"/>
  <c r="BI450" i="4"/>
  <c r="BH450" i="4"/>
  <c r="BG450" i="4"/>
  <c r="BF450" i="4"/>
  <c r="T450" i="4"/>
  <c r="R450" i="4"/>
  <c r="P450" i="4"/>
  <c r="BI448" i="4"/>
  <c r="BH448" i="4"/>
  <c r="BG448" i="4"/>
  <c r="BF448" i="4"/>
  <c r="T448" i="4"/>
  <c r="R448" i="4"/>
  <c r="P448" i="4"/>
  <c r="BI445" i="4"/>
  <c r="BH445" i="4"/>
  <c r="BG445" i="4"/>
  <c r="BF445" i="4"/>
  <c r="T445" i="4"/>
  <c r="R445" i="4"/>
  <c r="P445" i="4"/>
  <c r="BI443" i="4"/>
  <c r="BH443" i="4"/>
  <c r="BG443" i="4"/>
  <c r="BF443" i="4"/>
  <c r="T443" i="4"/>
  <c r="R443" i="4"/>
  <c r="P443" i="4"/>
  <c r="BI439" i="4"/>
  <c r="BH439" i="4"/>
  <c r="BG439" i="4"/>
  <c r="BF439" i="4"/>
  <c r="T439" i="4"/>
  <c r="R439" i="4"/>
  <c r="P439" i="4"/>
  <c r="BI437" i="4"/>
  <c r="BH437" i="4"/>
  <c r="BG437" i="4"/>
  <c r="BF437" i="4"/>
  <c r="T437" i="4"/>
  <c r="R437" i="4"/>
  <c r="P437" i="4"/>
  <c r="BI431" i="4"/>
  <c r="BH431" i="4"/>
  <c r="BG431" i="4"/>
  <c r="BF431" i="4"/>
  <c r="T431" i="4"/>
  <c r="R431" i="4"/>
  <c r="P431" i="4"/>
  <c r="BI429" i="4"/>
  <c r="BH429" i="4"/>
  <c r="BG429" i="4"/>
  <c r="BF429" i="4"/>
  <c r="T429" i="4"/>
  <c r="R429" i="4"/>
  <c r="P429" i="4"/>
  <c r="BI427" i="4"/>
  <c r="BH427" i="4"/>
  <c r="BG427" i="4"/>
  <c r="BF427" i="4"/>
  <c r="T427" i="4"/>
  <c r="R427" i="4"/>
  <c r="P427" i="4"/>
  <c r="BI425" i="4"/>
  <c r="BH425" i="4"/>
  <c r="BG425" i="4"/>
  <c r="BF425" i="4"/>
  <c r="T425" i="4"/>
  <c r="R425" i="4"/>
  <c r="P425" i="4"/>
  <c r="BI423" i="4"/>
  <c r="BH423" i="4"/>
  <c r="BG423" i="4"/>
  <c r="BF423" i="4"/>
  <c r="T423" i="4"/>
  <c r="R423" i="4"/>
  <c r="P423" i="4"/>
  <c r="BI421" i="4"/>
  <c r="BH421" i="4"/>
  <c r="BG421" i="4"/>
  <c r="BF421" i="4"/>
  <c r="T421" i="4"/>
  <c r="R421" i="4"/>
  <c r="P421" i="4"/>
  <c r="BI419" i="4"/>
  <c r="BH419" i="4"/>
  <c r="BG419" i="4"/>
  <c r="BF419" i="4"/>
  <c r="T419" i="4"/>
  <c r="R419" i="4"/>
  <c r="P419" i="4"/>
  <c r="BI417" i="4"/>
  <c r="BH417" i="4"/>
  <c r="BG417" i="4"/>
  <c r="BF417" i="4"/>
  <c r="T417" i="4"/>
  <c r="R417" i="4"/>
  <c r="P417" i="4"/>
  <c r="BI415" i="4"/>
  <c r="BH415" i="4"/>
  <c r="BG415" i="4"/>
  <c r="BF415" i="4"/>
  <c r="T415" i="4"/>
  <c r="R415" i="4"/>
  <c r="P415" i="4"/>
  <c r="BI412" i="4"/>
  <c r="BH412" i="4"/>
  <c r="BG412" i="4"/>
  <c r="BF412" i="4"/>
  <c r="T412" i="4"/>
  <c r="R412" i="4"/>
  <c r="P412" i="4"/>
  <c r="BI409" i="4"/>
  <c r="BH409" i="4"/>
  <c r="BG409" i="4"/>
  <c r="BF409" i="4"/>
  <c r="T409" i="4"/>
  <c r="R409" i="4"/>
  <c r="P409" i="4"/>
  <c r="BI407" i="4"/>
  <c r="BH407" i="4"/>
  <c r="BG407" i="4"/>
  <c r="BF407" i="4"/>
  <c r="T407" i="4"/>
  <c r="R407" i="4"/>
  <c r="P407" i="4"/>
  <c r="BI404" i="4"/>
  <c r="BH404" i="4"/>
  <c r="BG404" i="4"/>
  <c r="BF404" i="4"/>
  <c r="T404" i="4"/>
  <c r="R404" i="4"/>
  <c r="P404" i="4"/>
  <c r="BI401" i="4"/>
  <c r="BH401" i="4"/>
  <c r="BG401" i="4"/>
  <c r="BF401" i="4"/>
  <c r="T401" i="4"/>
  <c r="R401" i="4"/>
  <c r="P401" i="4"/>
  <c r="BI398" i="4"/>
  <c r="BH398" i="4"/>
  <c r="BG398" i="4"/>
  <c r="BF398" i="4"/>
  <c r="T398" i="4"/>
  <c r="R398" i="4"/>
  <c r="P398" i="4"/>
  <c r="BI395" i="4"/>
  <c r="BH395" i="4"/>
  <c r="BG395" i="4"/>
  <c r="BF395" i="4"/>
  <c r="T395" i="4"/>
  <c r="R395" i="4"/>
  <c r="P395" i="4"/>
  <c r="BI392" i="4"/>
  <c r="BH392" i="4"/>
  <c r="BG392" i="4"/>
  <c r="BF392" i="4"/>
  <c r="T392" i="4"/>
  <c r="R392" i="4"/>
  <c r="P392" i="4"/>
  <c r="BI389" i="4"/>
  <c r="BH389" i="4"/>
  <c r="BG389" i="4"/>
  <c r="BF389" i="4"/>
  <c r="T389" i="4"/>
  <c r="R389" i="4"/>
  <c r="P389" i="4"/>
  <c r="BI387" i="4"/>
  <c r="BH387" i="4"/>
  <c r="BG387" i="4"/>
  <c r="BF387" i="4"/>
  <c r="T387" i="4"/>
  <c r="R387" i="4"/>
  <c r="P387" i="4"/>
  <c r="BI384" i="4"/>
  <c r="BH384" i="4"/>
  <c r="BG384" i="4"/>
  <c r="BF384" i="4"/>
  <c r="T384" i="4"/>
  <c r="R384" i="4"/>
  <c r="P384" i="4"/>
  <c r="BI381" i="4"/>
  <c r="BH381" i="4"/>
  <c r="BG381" i="4"/>
  <c r="BF381" i="4"/>
  <c r="T381" i="4"/>
  <c r="R381" i="4"/>
  <c r="P381" i="4"/>
  <c r="BI379" i="4"/>
  <c r="BH379" i="4"/>
  <c r="BG379" i="4"/>
  <c r="BF379" i="4"/>
  <c r="T379" i="4"/>
  <c r="R379" i="4"/>
  <c r="P379" i="4"/>
  <c r="BI367" i="4"/>
  <c r="BH367" i="4"/>
  <c r="BG367" i="4"/>
  <c r="BF367" i="4"/>
  <c r="T367" i="4"/>
  <c r="T366" i="4" s="1"/>
  <c r="R367" i="4"/>
  <c r="R366" i="4"/>
  <c r="P367" i="4"/>
  <c r="P366" i="4" s="1"/>
  <c r="BI364" i="4"/>
  <c r="BH364" i="4"/>
  <c r="BG364" i="4"/>
  <c r="BF364" i="4"/>
  <c r="T364" i="4"/>
  <c r="R364" i="4"/>
  <c r="P364" i="4"/>
  <c r="BI362" i="4"/>
  <c r="BH362" i="4"/>
  <c r="BG362" i="4"/>
  <c r="BF362" i="4"/>
  <c r="T362" i="4"/>
  <c r="R362" i="4"/>
  <c r="P362" i="4"/>
  <c r="BI352" i="4"/>
  <c r="BH352" i="4"/>
  <c r="BG352" i="4"/>
  <c r="BF352" i="4"/>
  <c r="T352" i="4"/>
  <c r="R352" i="4"/>
  <c r="P352" i="4"/>
  <c r="BI349" i="4"/>
  <c r="BH349" i="4"/>
  <c r="BG349" i="4"/>
  <c r="BF349" i="4"/>
  <c r="T349" i="4"/>
  <c r="R349" i="4"/>
  <c r="P349" i="4"/>
  <c r="BI346" i="4"/>
  <c r="BH346" i="4"/>
  <c r="BG346" i="4"/>
  <c r="BF346" i="4"/>
  <c r="T346" i="4"/>
  <c r="R346" i="4"/>
  <c r="P346" i="4"/>
  <c r="BI344" i="4"/>
  <c r="BH344" i="4"/>
  <c r="BG344" i="4"/>
  <c r="BF344" i="4"/>
  <c r="T344" i="4"/>
  <c r="R344" i="4"/>
  <c r="P344" i="4"/>
  <c r="BI339" i="4"/>
  <c r="BH339" i="4"/>
  <c r="BG339" i="4"/>
  <c r="BF339" i="4"/>
  <c r="T339" i="4"/>
  <c r="R339" i="4"/>
  <c r="P339" i="4"/>
  <c r="BI337" i="4"/>
  <c r="BH337" i="4"/>
  <c r="BG337" i="4"/>
  <c r="BF337" i="4"/>
  <c r="T337" i="4"/>
  <c r="R337" i="4"/>
  <c r="P337" i="4"/>
  <c r="BI335" i="4"/>
  <c r="BH335" i="4"/>
  <c r="BG335" i="4"/>
  <c r="BF335" i="4"/>
  <c r="T335" i="4"/>
  <c r="R335" i="4"/>
  <c r="P335" i="4"/>
  <c r="BI332" i="4"/>
  <c r="BH332" i="4"/>
  <c r="BG332" i="4"/>
  <c r="BF332" i="4"/>
  <c r="T332" i="4"/>
  <c r="R332" i="4"/>
  <c r="P332" i="4"/>
  <c r="BI328" i="4"/>
  <c r="BH328" i="4"/>
  <c r="BG328" i="4"/>
  <c r="BF328" i="4"/>
  <c r="T328" i="4"/>
  <c r="R328" i="4"/>
  <c r="P328" i="4"/>
  <c r="BI326" i="4"/>
  <c r="BH326" i="4"/>
  <c r="BG326" i="4"/>
  <c r="BF326" i="4"/>
  <c r="T326" i="4"/>
  <c r="R326" i="4"/>
  <c r="P326" i="4"/>
  <c r="BI324" i="4"/>
  <c r="BH324" i="4"/>
  <c r="BG324" i="4"/>
  <c r="BF324" i="4"/>
  <c r="T324" i="4"/>
  <c r="R324" i="4"/>
  <c r="P324" i="4"/>
  <c r="BI316" i="4"/>
  <c r="BH316" i="4"/>
  <c r="BG316" i="4"/>
  <c r="BF316" i="4"/>
  <c r="T316" i="4"/>
  <c r="R316" i="4"/>
  <c r="P316" i="4"/>
  <c r="BI314" i="4"/>
  <c r="BH314" i="4"/>
  <c r="BG314" i="4"/>
  <c r="BF314" i="4"/>
  <c r="T314" i="4"/>
  <c r="R314" i="4"/>
  <c r="P314" i="4"/>
  <c r="BI309" i="4"/>
  <c r="BH309" i="4"/>
  <c r="BG309" i="4"/>
  <c r="BF309" i="4"/>
  <c r="T309" i="4"/>
  <c r="R309" i="4"/>
  <c r="P309" i="4"/>
  <c r="BI306" i="4"/>
  <c r="BH306" i="4"/>
  <c r="BG306" i="4"/>
  <c r="BF306" i="4"/>
  <c r="T306" i="4"/>
  <c r="R306" i="4"/>
  <c r="P306" i="4"/>
  <c r="BI295" i="4"/>
  <c r="BH295" i="4"/>
  <c r="BG295" i="4"/>
  <c r="BF295" i="4"/>
  <c r="T295" i="4"/>
  <c r="R295" i="4"/>
  <c r="P295" i="4"/>
  <c r="BI292" i="4"/>
  <c r="BH292" i="4"/>
  <c r="BG292" i="4"/>
  <c r="BF292" i="4"/>
  <c r="T292" i="4"/>
  <c r="R292" i="4"/>
  <c r="P292" i="4"/>
  <c r="BI272" i="4"/>
  <c r="BH272" i="4"/>
  <c r="BG272" i="4"/>
  <c r="BF272" i="4"/>
  <c r="T272" i="4"/>
  <c r="R272" i="4"/>
  <c r="P272" i="4"/>
  <c r="BI268" i="4"/>
  <c r="BH268" i="4"/>
  <c r="BG268" i="4"/>
  <c r="BF268" i="4"/>
  <c r="T268" i="4"/>
  <c r="R268" i="4"/>
  <c r="P268" i="4"/>
  <c r="BI264" i="4"/>
  <c r="BH264" i="4"/>
  <c r="BG264" i="4"/>
  <c r="BF264" i="4"/>
  <c r="T264" i="4"/>
  <c r="R264" i="4"/>
  <c r="P264" i="4"/>
  <c r="BI259" i="4"/>
  <c r="BH259" i="4"/>
  <c r="BG259" i="4"/>
  <c r="BF259" i="4"/>
  <c r="T259" i="4"/>
  <c r="R259" i="4"/>
  <c r="P259" i="4"/>
  <c r="BI255" i="4"/>
  <c r="BH255" i="4"/>
  <c r="BG255" i="4"/>
  <c r="BF255" i="4"/>
  <c r="T255" i="4"/>
  <c r="R255" i="4"/>
  <c r="P255" i="4"/>
  <c r="BI250" i="4"/>
  <c r="BH250" i="4"/>
  <c r="BG250" i="4"/>
  <c r="BF250" i="4"/>
  <c r="T250" i="4"/>
  <c r="R250" i="4"/>
  <c r="P250" i="4"/>
  <c r="BI248" i="4"/>
  <c r="BH248" i="4"/>
  <c r="BG248" i="4"/>
  <c r="BF248" i="4"/>
  <c r="T248" i="4"/>
  <c r="R248" i="4"/>
  <c r="P248" i="4"/>
  <c r="BI242" i="4"/>
  <c r="BH242" i="4"/>
  <c r="BG242" i="4"/>
  <c r="BF242" i="4"/>
  <c r="T242" i="4"/>
  <c r="R242" i="4"/>
  <c r="P242" i="4"/>
  <c r="BI240" i="4"/>
  <c r="BH240" i="4"/>
  <c r="BG240" i="4"/>
  <c r="BF240" i="4"/>
  <c r="T240" i="4"/>
  <c r="R240" i="4"/>
  <c r="P240" i="4"/>
  <c r="BI234" i="4"/>
  <c r="BH234" i="4"/>
  <c r="BG234" i="4"/>
  <c r="BF234" i="4"/>
  <c r="T234" i="4"/>
  <c r="R234" i="4"/>
  <c r="P234" i="4"/>
  <c r="BI232" i="4"/>
  <c r="BH232" i="4"/>
  <c r="BG232" i="4"/>
  <c r="BF232" i="4"/>
  <c r="T232" i="4"/>
  <c r="R232" i="4"/>
  <c r="P232" i="4"/>
  <c r="BI224" i="4"/>
  <c r="BH224" i="4"/>
  <c r="BG224" i="4"/>
  <c r="BF224" i="4"/>
  <c r="T224" i="4"/>
  <c r="R224" i="4"/>
  <c r="P224" i="4"/>
  <c r="BI221" i="4"/>
  <c r="BH221" i="4"/>
  <c r="BG221" i="4"/>
  <c r="BF221" i="4"/>
  <c r="T221" i="4"/>
  <c r="R221" i="4"/>
  <c r="P221" i="4"/>
  <c r="BI219" i="4"/>
  <c r="BH219" i="4"/>
  <c r="BG219" i="4"/>
  <c r="BF219" i="4"/>
  <c r="T219" i="4"/>
  <c r="R219" i="4"/>
  <c r="P219" i="4"/>
  <c r="BI216" i="4"/>
  <c r="BH216" i="4"/>
  <c r="BG216" i="4"/>
  <c r="BF216" i="4"/>
  <c r="T216" i="4"/>
  <c r="R216" i="4"/>
  <c r="P216" i="4"/>
  <c r="BI214" i="4"/>
  <c r="BH214" i="4"/>
  <c r="BG214" i="4"/>
  <c r="BF214" i="4"/>
  <c r="T214" i="4"/>
  <c r="R214" i="4"/>
  <c r="P214" i="4"/>
  <c r="BI212" i="4"/>
  <c r="BH212" i="4"/>
  <c r="BG212" i="4"/>
  <c r="BF212" i="4"/>
  <c r="T212" i="4"/>
  <c r="R212" i="4"/>
  <c r="P212" i="4"/>
  <c r="BI197" i="4"/>
  <c r="BH197" i="4"/>
  <c r="BG197" i="4"/>
  <c r="BF197" i="4"/>
  <c r="T197" i="4"/>
  <c r="R197" i="4"/>
  <c r="P197" i="4"/>
  <c r="BI195" i="4"/>
  <c r="BH195" i="4"/>
  <c r="BG195" i="4"/>
  <c r="BF195" i="4"/>
  <c r="T195" i="4"/>
  <c r="R195" i="4"/>
  <c r="P195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68" i="4"/>
  <c r="BH168" i="4"/>
  <c r="BG168" i="4"/>
  <c r="BF168" i="4"/>
  <c r="T168" i="4"/>
  <c r="R168" i="4"/>
  <c r="P168" i="4"/>
  <c r="BI165" i="4"/>
  <c r="BH165" i="4"/>
  <c r="BG165" i="4"/>
  <c r="BF165" i="4"/>
  <c r="T165" i="4"/>
  <c r="R165" i="4"/>
  <c r="P165" i="4"/>
  <c r="BI162" i="4"/>
  <c r="BH162" i="4"/>
  <c r="BG162" i="4"/>
  <c r="BF162" i="4"/>
  <c r="T162" i="4"/>
  <c r="R162" i="4"/>
  <c r="P162" i="4"/>
  <c r="BI159" i="4"/>
  <c r="BH159" i="4"/>
  <c r="BG159" i="4"/>
  <c r="BF159" i="4"/>
  <c r="T159" i="4"/>
  <c r="R159" i="4"/>
  <c r="P159" i="4"/>
  <c r="BI156" i="4"/>
  <c r="BH156" i="4"/>
  <c r="BG156" i="4"/>
  <c r="BF156" i="4"/>
  <c r="T156" i="4"/>
  <c r="R156" i="4"/>
  <c r="P156" i="4"/>
  <c r="BI148" i="4"/>
  <c r="BH148" i="4"/>
  <c r="BG148" i="4"/>
  <c r="BF148" i="4"/>
  <c r="T148" i="4"/>
  <c r="R148" i="4"/>
  <c r="P148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4" i="4"/>
  <c r="BH134" i="4"/>
  <c r="BG134" i="4"/>
  <c r="BF134" i="4"/>
  <c r="T134" i="4"/>
  <c r="R134" i="4"/>
  <c r="P134" i="4"/>
  <c r="BI126" i="4"/>
  <c r="BH126" i="4"/>
  <c r="BG126" i="4"/>
  <c r="BF126" i="4"/>
  <c r="T126" i="4"/>
  <c r="R126" i="4"/>
  <c r="P126" i="4"/>
  <c r="F117" i="4"/>
  <c r="E115" i="4"/>
  <c r="F89" i="4"/>
  <c r="E87" i="4"/>
  <c r="J24" i="4"/>
  <c r="E24" i="4"/>
  <c r="J120" i="4"/>
  <c r="J23" i="4"/>
  <c r="J21" i="4"/>
  <c r="E21" i="4"/>
  <c r="J119" i="4"/>
  <c r="J20" i="4"/>
  <c r="J18" i="4"/>
  <c r="E18" i="4"/>
  <c r="F92" i="4"/>
  <c r="J17" i="4"/>
  <c r="J15" i="4"/>
  <c r="E15" i="4"/>
  <c r="F119" i="4"/>
  <c r="J14" i="4"/>
  <c r="J89" i="4"/>
  <c r="E7" i="4"/>
  <c r="E85" i="4" s="1"/>
  <c r="J37" i="3"/>
  <c r="J36" i="3"/>
  <c r="AY96" i="1"/>
  <c r="J35" i="3"/>
  <c r="AX96" i="1"/>
  <c r="BI1355" i="3"/>
  <c r="BH1355" i="3"/>
  <c r="BG1355" i="3"/>
  <c r="BF1355" i="3"/>
  <c r="T1355" i="3"/>
  <c r="R1355" i="3"/>
  <c r="P1355" i="3"/>
  <c r="BI1353" i="3"/>
  <c r="BH1353" i="3"/>
  <c r="BG1353" i="3"/>
  <c r="BF1353" i="3"/>
  <c r="T1353" i="3"/>
  <c r="R1353" i="3"/>
  <c r="P1353" i="3"/>
  <c r="BI1350" i="3"/>
  <c r="BH1350" i="3"/>
  <c r="BG1350" i="3"/>
  <c r="BF1350" i="3"/>
  <c r="T1350" i="3"/>
  <c r="R1350" i="3"/>
  <c r="P1350" i="3"/>
  <c r="BI1347" i="3"/>
  <c r="BH1347" i="3"/>
  <c r="BG1347" i="3"/>
  <c r="BF1347" i="3"/>
  <c r="T1347" i="3"/>
  <c r="R1347" i="3"/>
  <c r="P1347" i="3"/>
  <c r="BI1345" i="3"/>
  <c r="BH1345" i="3"/>
  <c r="BG1345" i="3"/>
  <c r="BF1345" i="3"/>
  <c r="T1345" i="3"/>
  <c r="R1345" i="3"/>
  <c r="P1345" i="3"/>
  <c r="BI1343" i="3"/>
  <c r="BH1343" i="3"/>
  <c r="BG1343" i="3"/>
  <c r="BF1343" i="3"/>
  <c r="T1343" i="3"/>
  <c r="R1343" i="3"/>
  <c r="P1343" i="3"/>
  <c r="BI1327" i="3"/>
  <c r="BH1327" i="3"/>
  <c r="BG1327" i="3"/>
  <c r="BF1327" i="3"/>
  <c r="T1327" i="3"/>
  <c r="R1327" i="3"/>
  <c r="P1327" i="3"/>
  <c r="BI1324" i="3"/>
  <c r="BH1324" i="3"/>
  <c r="BG1324" i="3"/>
  <c r="BF1324" i="3"/>
  <c r="T1324" i="3"/>
  <c r="R1324" i="3"/>
  <c r="P1324" i="3"/>
  <c r="BI1318" i="3"/>
  <c r="BH1318" i="3"/>
  <c r="BG1318" i="3"/>
  <c r="BF1318" i="3"/>
  <c r="T1318" i="3"/>
  <c r="R1318" i="3"/>
  <c r="P1318" i="3"/>
  <c r="BI1315" i="3"/>
  <c r="BH1315" i="3"/>
  <c r="BG1315" i="3"/>
  <c r="BF1315" i="3"/>
  <c r="T1315" i="3"/>
  <c r="R1315" i="3"/>
  <c r="P1315" i="3"/>
  <c r="BI1307" i="3"/>
  <c r="BH1307" i="3"/>
  <c r="BG1307" i="3"/>
  <c r="BF1307" i="3"/>
  <c r="T1307" i="3"/>
  <c r="R1307" i="3"/>
  <c r="P1307" i="3"/>
  <c r="BI1303" i="3"/>
  <c r="BH1303" i="3"/>
  <c r="BG1303" i="3"/>
  <c r="BF1303" i="3"/>
  <c r="T1303" i="3"/>
  <c r="R1303" i="3"/>
  <c r="P1303" i="3"/>
  <c r="BI1300" i="3"/>
  <c r="BH1300" i="3"/>
  <c r="BG1300" i="3"/>
  <c r="BF1300" i="3"/>
  <c r="T1300" i="3"/>
  <c r="R1300" i="3"/>
  <c r="P1300" i="3"/>
  <c r="BI1296" i="3"/>
  <c r="BH1296" i="3"/>
  <c r="BG1296" i="3"/>
  <c r="BF1296" i="3"/>
  <c r="T1296" i="3"/>
  <c r="R1296" i="3"/>
  <c r="P1296" i="3"/>
  <c r="BI1293" i="3"/>
  <c r="BH1293" i="3"/>
  <c r="BG1293" i="3"/>
  <c r="BF1293" i="3"/>
  <c r="T1293" i="3"/>
  <c r="R1293" i="3"/>
  <c r="P1293" i="3"/>
  <c r="BI1290" i="3"/>
  <c r="BH1290" i="3"/>
  <c r="BG1290" i="3"/>
  <c r="BF1290" i="3"/>
  <c r="T1290" i="3"/>
  <c r="R1290" i="3"/>
  <c r="P1290" i="3"/>
  <c r="BI1287" i="3"/>
  <c r="BH1287" i="3"/>
  <c r="BG1287" i="3"/>
  <c r="BF1287" i="3"/>
  <c r="T1287" i="3"/>
  <c r="R1287" i="3"/>
  <c r="P1287" i="3"/>
  <c r="BI1284" i="3"/>
  <c r="BH1284" i="3"/>
  <c r="BG1284" i="3"/>
  <c r="BF1284" i="3"/>
  <c r="T1284" i="3"/>
  <c r="R1284" i="3"/>
  <c r="P1284" i="3"/>
  <c r="BI1281" i="3"/>
  <c r="BH1281" i="3"/>
  <c r="BG1281" i="3"/>
  <c r="BF1281" i="3"/>
  <c r="T1281" i="3"/>
  <c r="R1281" i="3"/>
  <c r="P1281" i="3"/>
  <c r="BI1278" i="3"/>
  <c r="BH1278" i="3"/>
  <c r="BG1278" i="3"/>
  <c r="BF1278" i="3"/>
  <c r="T1278" i="3"/>
  <c r="R1278" i="3"/>
  <c r="P1278" i="3"/>
  <c r="BI1275" i="3"/>
  <c r="BH1275" i="3"/>
  <c r="BG1275" i="3"/>
  <c r="BF1275" i="3"/>
  <c r="T1275" i="3"/>
  <c r="R1275" i="3"/>
  <c r="P1275" i="3"/>
  <c r="BI1272" i="3"/>
  <c r="BH1272" i="3"/>
  <c r="BG1272" i="3"/>
  <c r="BF1272" i="3"/>
  <c r="T1272" i="3"/>
  <c r="R1272" i="3"/>
  <c r="P1272" i="3"/>
  <c r="BI1269" i="3"/>
  <c r="BH1269" i="3"/>
  <c r="BG1269" i="3"/>
  <c r="BF1269" i="3"/>
  <c r="T1269" i="3"/>
  <c r="R1269" i="3"/>
  <c r="P1269" i="3"/>
  <c r="BI1255" i="3"/>
  <c r="BH1255" i="3"/>
  <c r="BG1255" i="3"/>
  <c r="BF1255" i="3"/>
  <c r="T1255" i="3"/>
  <c r="R1255" i="3"/>
  <c r="P1255" i="3"/>
  <c r="BI1241" i="3"/>
  <c r="BH1241" i="3"/>
  <c r="BG1241" i="3"/>
  <c r="BF1241" i="3"/>
  <c r="T1241" i="3"/>
  <c r="R1241" i="3"/>
  <c r="P1241" i="3"/>
  <c r="BI1211" i="3"/>
  <c r="BH1211" i="3"/>
  <c r="BG1211" i="3"/>
  <c r="BF1211" i="3"/>
  <c r="T1211" i="3"/>
  <c r="R1211" i="3"/>
  <c r="P1211" i="3"/>
  <c r="BI1199" i="3"/>
  <c r="BH1199" i="3"/>
  <c r="BG1199" i="3"/>
  <c r="BF1199" i="3"/>
  <c r="T1199" i="3"/>
  <c r="R1199" i="3"/>
  <c r="P1199" i="3"/>
  <c r="BI1197" i="3"/>
  <c r="BH1197" i="3"/>
  <c r="BG1197" i="3"/>
  <c r="BF1197" i="3"/>
  <c r="T1197" i="3"/>
  <c r="R1197" i="3"/>
  <c r="P1197" i="3"/>
  <c r="BI1196" i="3"/>
  <c r="BH1196" i="3"/>
  <c r="BG1196" i="3"/>
  <c r="BF1196" i="3"/>
  <c r="T1196" i="3"/>
  <c r="R1196" i="3"/>
  <c r="P1196" i="3"/>
  <c r="BI1184" i="3"/>
  <c r="BH1184" i="3"/>
  <c r="BG1184" i="3"/>
  <c r="BF1184" i="3"/>
  <c r="T1184" i="3"/>
  <c r="R1184" i="3"/>
  <c r="P1184" i="3"/>
  <c r="BI1182" i="3"/>
  <c r="BH1182" i="3"/>
  <c r="BG1182" i="3"/>
  <c r="BF1182" i="3"/>
  <c r="T1182" i="3"/>
  <c r="R1182" i="3"/>
  <c r="P1182" i="3"/>
  <c r="BI1180" i="3"/>
  <c r="BH1180" i="3"/>
  <c r="BG1180" i="3"/>
  <c r="BF1180" i="3"/>
  <c r="T1180" i="3"/>
  <c r="R1180" i="3"/>
  <c r="P1180" i="3"/>
  <c r="BI1166" i="3"/>
  <c r="BH1166" i="3"/>
  <c r="BG1166" i="3"/>
  <c r="BF1166" i="3"/>
  <c r="T1166" i="3"/>
  <c r="R1166" i="3"/>
  <c r="P1166" i="3"/>
  <c r="BI1164" i="3"/>
  <c r="BH1164" i="3"/>
  <c r="BG1164" i="3"/>
  <c r="BF1164" i="3"/>
  <c r="T1164" i="3"/>
  <c r="R1164" i="3"/>
  <c r="P1164" i="3"/>
  <c r="BI1161" i="3"/>
  <c r="BH1161" i="3"/>
  <c r="BG1161" i="3"/>
  <c r="BF1161" i="3"/>
  <c r="T1161" i="3"/>
  <c r="R1161" i="3"/>
  <c r="P1161" i="3"/>
  <c r="BI1158" i="3"/>
  <c r="BH1158" i="3"/>
  <c r="BG1158" i="3"/>
  <c r="BF1158" i="3"/>
  <c r="T1158" i="3"/>
  <c r="R1158" i="3"/>
  <c r="P1158" i="3"/>
  <c r="BI1150" i="3"/>
  <c r="BH1150" i="3"/>
  <c r="BG1150" i="3"/>
  <c r="BF1150" i="3"/>
  <c r="T1150" i="3"/>
  <c r="R1150" i="3"/>
  <c r="P1150" i="3"/>
  <c r="BI1142" i="3"/>
  <c r="BH1142" i="3"/>
  <c r="BG1142" i="3"/>
  <c r="BF1142" i="3"/>
  <c r="T1142" i="3"/>
  <c r="R1142" i="3"/>
  <c r="P1142" i="3"/>
  <c r="BI1134" i="3"/>
  <c r="BH1134" i="3"/>
  <c r="BG1134" i="3"/>
  <c r="BF1134" i="3"/>
  <c r="T1134" i="3"/>
  <c r="R1134" i="3"/>
  <c r="P1134" i="3"/>
  <c r="BI1130" i="3"/>
  <c r="BH1130" i="3"/>
  <c r="BG1130" i="3"/>
  <c r="BF1130" i="3"/>
  <c r="T1130" i="3"/>
  <c r="R1130" i="3"/>
  <c r="P1130" i="3"/>
  <c r="BI1126" i="3"/>
  <c r="BH1126" i="3"/>
  <c r="BG1126" i="3"/>
  <c r="BF1126" i="3"/>
  <c r="T1126" i="3"/>
  <c r="R1126" i="3"/>
  <c r="P1126" i="3"/>
  <c r="BI1123" i="3"/>
  <c r="BH1123" i="3"/>
  <c r="BG1123" i="3"/>
  <c r="BF1123" i="3"/>
  <c r="T1123" i="3"/>
  <c r="R1123" i="3"/>
  <c r="P1123" i="3"/>
  <c r="BI1119" i="3"/>
  <c r="BH1119" i="3"/>
  <c r="BG1119" i="3"/>
  <c r="BF1119" i="3"/>
  <c r="T1119" i="3"/>
  <c r="R1119" i="3"/>
  <c r="P1119" i="3"/>
  <c r="BI1115" i="3"/>
  <c r="BH1115" i="3"/>
  <c r="BG1115" i="3"/>
  <c r="BF1115" i="3"/>
  <c r="T1115" i="3"/>
  <c r="R1115" i="3"/>
  <c r="P1115" i="3"/>
  <c r="BI1112" i="3"/>
  <c r="BH1112" i="3"/>
  <c r="BG1112" i="3"/>
  <c r="BF1112" i="3"/>
  <c r="T1112" i="3"/>
  <c r="R1112" i="3"/>
  <c r="P1112" i="3"/>
  <c r="BI1108" i="3"/>
  <c r="BH1108" i="3"/>
  <c r="BG1108" i="3"/>
  <c r="BF1108" i="3"/>
  <c r="T1108" i="3"/>
  <c r="R1108" i="3"/>
  <c r="P1108" i="3"/>
  <c r="BI1104" i="3"/>
  <c r="BH1104" i="3"/>
  <c r="BG1104" i="3"/>
  <c r="BF1104" i="3"/>
  <c r="T1104" i="3"/>
  <c r="R1104" i="3"/>
  <c r="P1104" i="3"/>
  <c r="BI1101" i="3"/>
  <c r="BH1101" i="3"/>
  <c r="BG1101" i="3"/>
  <c r="BF1101" i="3"/>
  <c r="T1101" i="3"/>
  <c r="R1101" i="3"/>
  <c r="P1101" i="3"/>
  <c r="BI1089" i="3"/>
  <c r="BH1089" i="3"/>
  <c r="BG1089" i="3"/>
  <c r="BF1089" i="3"/>
  <c r="T1089" i="3"/>
  <c r="R1089" i="3"/>
  <c r="P1089" i="3"/>
  <c r="BI1077" i="3"/>
  <c r="BH1077" i="3"/>
  <c r="BG1077" i="3"/>
  <c r="BF1077" i="3"/>
  <c r="T1077" i="3"/>
  <c r="R1077" i="3"/>
  <c r="P1077" i="3"/>
  <c r="BI1065" i="3"/>
  <c r="BH1065" i="3"/>
  <c r="BG1065" i="3"/>
  <c r="BF1065" i="3"/>
  <c r="T1065" i="3"/>
  <c r="R1065" i="3"/>
  <c r="P1065" i="3"/>
  <c r="BI1057" i="3"/>
  <c r="BH1057" i="3"/>
  <c r="BG1057" i="3"/>
  <c r="BF1057" i="3"/>
  <c r="T1057" i="3"/>
  <c r="R1057" i="3"/>
  <c r="P1057" i="3"/>
  <c r="BI1049" i="3"/>
  <c r="BH1049" i="3"/>
  <c r="BG1049" i="3"/>
  <c r="BF1049" i="3"/>
  <c r="T1049" i="3"/>
  <c r="R1049" i="3"/>
  <c r="P1049" i="3"/>
  <c r="BI1041" i="3"/>
  <c r="BH1041" i="3"/>
  <c r="BG1041" i="3"/>
  <c r="BF1041" i="3"/>
  <c r="T1041" i="3"/>
  <c r="R1041" i="3"/>
  <c r="P1041" i="3"/>
  <c r="BI1038" i="3"/>
  <c r="BH1038" i="3"/>
  <c r="BG1038" i="3"/>
  <c r="BF1038" i="3"/>
  <c r="T1038" i="3"/>
  <c r="R1038" i="3"/>
  <c r="P1038" i="3"/>
  <c r="BI1034" i="3"/>
  <c r="BH1034" i="3"/>
  <c r="BG1034" i="3"/>
  <c r="BF1034" i="3"/>
  <c r="T1034" i="3"/>
  <c r="R1034" i="3"/>
  <c r="P1034" i="3"/>
  <c r="BI1030" i="3"/>
  <c r="BH1030" i="3"/>
  <c r="BG1030" i="3"/>
  <c r="BF1030" i="3"/>
  <c r="T1030" i="3"/>
  <c r="R1030" i="3"/>
  <c r="P1030" i="3"/>
  <c r="BI1026" i="3"/>
  <c r="BH1026" i="3"/>
  <c r="BG1026" i="3"/>
  <c r="BF1026" i="3"/>
  <c r="T1026" i="3"/>
  <c r="R1026" i="3"/>
  <c r="P1026" i="3"/>
  <c r="BI1021" i="3"/>
  <c r="BH1021" i="3"/>
  <c r="BG1021" i="3"/>
  <c r="BF1021" i="3"/>
  <c r="T1021" i="3"/>
  <c r="R1021" i="3"/>
  <c r="P1021" i="3"/>
  <c r="BI1018" i="3"/>
  <c r="BH1018" i="3"/>
  <c r="BG1018" i="3"/>
  <c r="BF1018" i="3"/>
  <c r="T1018" i="3"/>
  <c r="R1018" i="3"/>
  <c r="P1018" i="3"/>
  <c r="BI1015" i="3"/>
  <c r="BH1015" i="3"/>
  <c r="BG1015" i="3"/>
  <c r="BF1015" i="3"/>
  <c r="T1015" i="3"/>
  <c r="R1015" i="3"/>
  <c r="P1015" i="3"/>
  <c r="BI1011" i="3"/>
  <c r="BH1011" i="3"/>
  <c r="BG1011" i="3"/>
  <c r="BF1011" i="3"/>
  <c r="T1011" i="3"/>
  <c r="R1011" i="3"/>
  <c r="P1011" i="3"/>
  <c r="BI1007" i="3"/>
  <c r="BH1007" i="3"/>
  <c r="BG1007" i="3"/>
  <c r="BF1007" i="3"/>
  <c r="T1007" i="3"/>
  <c r="R1007" i="3"/>
  <c r="P1007" i="3"/>
  <c r="BI1003" i="3"/>
  <c r="BH1003" i="3"/>
  <c r="BG1003" i="3"/>
  <c r="BF1003" i="3"/>
  <c r="T1003" i="3"/>
  <c r="R1003" i="3"/>
  <c r="P1003" i="3"/>
  <c r="BI995" i="3"/>
  <c r="BH995" i="3"/>
  <c r="BG995" i="3"/>
  <c r="BF995" i="3"/>
  <c r="T995" i="3"/>
  <c r="R995" i="3"/>
  <c r="P995" i="3"/>
  <c r="BI989" i="3"/>
  <c r="BH989" i="3"/>
  <c r="BG989" i="3"/>
  <c r="BF989" i="3"/>
  <c r="T989" i="3"/>
  <c r="R989" i="3"/>
  <c r="P989" i="3"/>
  <c r="BI985" i="3"/>
  <c r="BH985" i="3"/>
  <c r="BG985" i="3"/>
  <c r="BF985" i="3"/>
  <c r="T985" i="3"/>
  <c r="R985" i="3"/>
  <c r="P985" i="3"/>
  <c r="BI974" i="3"/>
  <c r="BH974" i="3"/>
  <c r="BG974" i="3"/>
  <c r="BF974" i="3"/>
  <c r="T974" i="3"/>
  <c r="R974" i="3"/>
  <c r="P974" i="3"/>
  <c r="BI970" i="3"/>
  <c r="BH970" i="3"/>
  <c r="BG970" i="3"/>
  <c r="BF970" i="3"/>
  <c r="T970" i="3"/>
  <c r="R970" i="3"/>
  <c r="P970" i="3"/>
  <c r="BI960" i="3"/>
  <c r="BH960" i="3"/>
  <c r="BG960" i="3"/>
  <c r="BF960" i="3"/>
  <c r="T960" i="3"/>
  <c r="R960" i="3"/>
  <c r="P960" i="3"/>
  <c r="BI952" i="3"/>
  <c r="BH952" i="3"/>
  <c r="BG952" i="3"/>
  <c r="BF952" i="3"/>
  <c r="T952" i="3"/>
  <c r="R952" i="3"/>
  <c r="P952" i="3"/>
  <c r="BI946" i="3"/>
  <c r="BH946" i="3"/>
  <c r="BG946" i="3"/>
  <c r="BF946" i="3"/>
  <c r="T946" i="3"/>
  <c r="R946" i="3"/>
  <c r="P946" i="3"/>
  <c r="BI943" i="3"/>
  <c r="BH943" i="3"/>
  <c r="BG943" i="3"/>
  <c r="BF943" i="3"/>
  <c r="T943" i="3"/>
  <c r="R943" i="3"/>
  <c r="P943" i="3"/>
  <c r="BI938" i="3"/>
  <c r="BH938" i="3"/>
  <c r="BG938" i="3"/>
  <c r="BF938" i="3"/>
  <c r="T938" i="3"/>
  <c r="R938" i="3"/>
  <c r="P938" i="3"/>
  <c r="BI935" i="3"/>
  <c r="BH935" i="3"/>
  <c r="BG935" i="3"/>
  <c r="BF935" i="3"/>
  <c r="T935" i="3"/>
  <c r="R935" i="3"/>
  <c r="P935" i="3"/>
  <c r="BI930" i="3"/>
  <c r="BH930" i="3"/>
  <c r="BG930" i="3"/>
  <c r="BF930" i="3"/>
  <c r="T930" i="3"/>
  <c r="R930" i="3"/>
  <c r="P930" i="3"/>
  <c r="BI925" i="3"/>
  <c r="BH925" i="3"/>
  <c r="BG925" i="3"/>
  <c r="BF925" i="3"/>
  <c r="T925" i="3"/>
  <c r="R925" i="3"/>
  <c r="P925" i="3"/>
  <c r="BI920" i="3"/>
  <c r="BH920" i="3"/>
  <c r="BG920" i="3"/>
  <c r="BF920" i="3"/>
  <c r="T920" i="3"/>
  <c r="R920" i="3"/>
  <c r="P920" i="3"/>
  <c r="BI916" i="3"/>
  <c r="BH916" i="3"/>
  <c r="BG916" i="3"/>
  <c r="BF916" i="3"/>
  <c r="T916" i="3"/>
  <c r="R916" i="3"/>
  <c r="P916" i="3"/>
  <c r="BI913" i="3"/>
  <c r="BH913" i="3"/>
  <c r="BG913" i="3"/>
  <c r="BF913" i="3"/>
  <c r="T913" i="3"/>
  <c r="R913" i="3"/>
  <c r="P913" i="3"/>
  <c r="BI909" i="3"/>
  <c r="BH909" i="3"/>
  <c r="BG909" i="3"/>
  <c r="BF909" i="3"/>
  <c r="T909" i="3"/>
  <c r="R909" i="3"/>
  <c r="P909" i="3"/>
  <c r="BI906" i="3"/>
  <c r="BH906" i="3"/>
  <c r="BG906" i="3"/>
  <c r="BF906" i="3"/>
  <c r="T906" i="3"/>
  <c r="R906" i="3"/>
  <c r="P906" i="3"/>
  <c r="BI902" i="3"/>
  <c r="BH902" i="3"/>
  <c r="BG902" i="3"/>
  <c r="BF902" i="3"/>
  <c r="T902" i="3"/>
  <c r="R902" i="3"/>
  <c r="P902" i="3"/>
  <c r="BI898" i="3"/>
  <c r="BH898" i="3"/>
  <c r="BG898" i="3"/>
  <c r="BF898" i="3"/>
  <c r="T898" i="3"/>
  <c r="R898" i="3"/>
  <c r="P898" i="3"/>
  <c r="BI894" i="3"/>
  <c r="BH894" i="3"/>
  <c r="BG894" i="3"/>
  <c r="BF894" i="3"/>
  <c r="T894" i="3"/>
  <c r="R894" i="3"/>
  <c r="P894" i="3"/>
  <c r="BI889" i="3"/>
  <c r="BH889" i="3"/>
  <c r="BG889" i="3"/>
  <c r="BF889" i="3"/>
  <c r="T889" i="3"/>
  <c r="R889" i="3"/>
  <c r="P889" i="3"/>
  <c r="BI886" i="3"/>
  <c r="BH886" i="3"/>
  <c r="BG886" i="3"/>
  <c r="BF886" i="3"/>
  <c r="T886" i="3"/>
  <c r="R886" i="3"/>
  <c r="P886" i="3"/>
  <c r="BI881" i="3"/>
  <c r="BH881" i="3"/>
  <c r="BG881" i="3"/>
  <c r="BF881" i="3"/>
  <c r="T881" i="3"/>
  <c r="R881" i="3"/>
  <c r="P881" i="3"/>
  <c r="BI878" i="3"/>
  <c r="BH878" i="3"/>
  <c r="BG878" i="3"/>
  <c r="BF878" i="3"/>
  <c r="T878" i="3"/>
  <c r="R878" i="3"/>
  <c r="P878" i="3"/>
  <c r="BI875" i="3"/>
  <c r="BH875" i="3"/>
  <c r="BG875" i="3"/>
  <c r="BF875" i="3"/>
  <c r="T875" i="3"/>
  <c r="R875" i="3"/>
  <c r="P875" i="3"/>
  <c r="BI870" i="3"/>
  <c r="BH870" i="3"/>
  <c r="BG870" i="3"/>
  <c r="BF870" i="3"/>
  <c r="T870" i="3"/>
  <c r="R870" i="3"/>
  <c r="P870" i="3"/>
  <c r="BI867" i="3"/>
  <c r="BH867" i="3"/>
  <c r="BG867" i="3"/>
  <c r="BF867" i="3"/>
  <c r="T867" i="3"/>
  <c r="R867" i="3"/>
  <c r="P867" i="3"/>
  <c r="BI862" i="3"/>
  <c r="BH862" i="3"/>
  <c r="BG862" i="3"/>
  <c r="BF862" i="3"/>
  <c r="T862" i="3"/>
  <c r="R862" i="3"/>
  <c r="P862" i="3"/>
  <c r="BI859" i="3"/>
  <c r="BH859" i="3"/>
  <c r="BG859" i="3"/>
  <c r="BF859" i="3"/>
  <c r="T859" i="3"/>
  <c r="R859" i="3"/>
  <c r="P859" i="3"/>
  <c r="BI855" i="3"/>
  <c r="BH855" i="3"/>
  <c r="BG855" i="3"/>
  <c r="BF855" i="3"/>
  <c r="T855" i="3"/>
  <c r="R855" i="3"/>
  <c r="P855" i="3"/>
  <c r="BI851" i="3"/>
  <c r="BH851" i="3"/>
  <c r="BG851" i="3"/>
  <c r="BF851" i="3"/>
  <c r="T851" i="3"/>
  <c r="R851" i="3"/>
  <c r="P851" i="3"/>
  <c r="BI845" i="3"/>
  <c r="BH845" i="3"/>
  <c r="BG845" i="3"/>
  <c r="BF845" i="3"/>
  <c r="T845" i="3"/>
  <c r="R845" i="3"/>
  <c r="P845" i="3"/>
  <c r="BI833" i="3"/>
  <c r="BH833" i="3"/>
  <c r="BG833" i="3"/>
  <c r="BF833" i="3"/>
  <c r="T833" i="3"/>
  <c r="R833" i="3"/>
  <c r="P833" i="3"/>
  <c r="BI825" i="3"/>
  <c r="BH825" i="3"/>
  <c r="BG825" i="3"/>
  <c r="BF825" i="3"/>
  <c r="T825" i="3"/>
  <c r="R825" i="3"/>
  <c r="P825" i="3"/>
  <c r="BI813" i="3"/>
  <c r="BH813" i="3"/>
  <c r="BG813" i="3"/>
  <c r="BF813" i="3"/>
  <c r="T813" i="3"/>
  <c r="R813" i="3"/>
  <c r="P813" i="3"/>
  <c r="BI805" i="3"/>
  <c r="BH805" i="3"/>
  <c r="BG805" i="3"/>
  <c r="BF805" i="3"/>
  <c r="T805" i="3"/>
  <c r="R805" i="3"/>
  <c r="P805" i="3"/>
  <c r="BI797" i="3"/>
  <c r="BH797" i="3"/>
  <c r="BG797" i="3"/>
  <c r="BF797" i="3"/>
  <c r="T797" i="3"/>
  <c r="R797" i="3"/>
  <c r="P797" i="3"/>
  <c r="BI793" i="3"/>
  <c r="BH793" i="3"/>
  <c r="BG793" i="3"/>
  <c r="BF793" i="3"/>
  <c r="T793" i="3"/>
  <c r="R793" i="3"/>
  <c r="P793" i="3"/>
  <c r="BI789" i="3"/>
  <c r="BH789" i="3"/>
  <c r="BG789" i="3"/>
  <c r="BF789" i="3"/>
  <c r="T789" i="3"/>
  <c r="R789" i="3"/>
  <c r="P789" i="3"/>
  <c r="BI782" i="3"/>
  <c r="BH782" i="3"/>
  <c r="BG782" i="3"/>
  <c r="BF782" i="3"/>
  <c r="T782" i="3"/>
  <c r="R782" i="3"/>
  <c r="P782" i="3"/>
  <c r="BI774" i="3"/>
  <c r="BH774" i="3"/>
  <c r="BG774" i="3"/>
  <c r="BF774" i="3"/>
  <c r="T774" i="3"/>
  <c r="R774" i="3"/>
  <c r="P774" i="3"/>
  <c r="BI766" i="3"/>
  <c r="BH766" i="3"/>
  <c r="BG766" i="3"/>
  <c r="BF766" i="3"/>
  <c r="T766" i="3"/>
  <c r="R766" i="3"/>
  <c r="P766" i="3"/>
  <c r="BI746" i="3"/>
  <c r="BH746" i="3"/>
  <c r="BG746" i="3"/>
  <c r="BF746" i="3"/>
  <c r="T746" i="3"/>
  <c r="R746" i="3"/>
  <c r="P746" i="3"/>
  <c r="BI743" i="3"/>
  <c r="BH743" i="3"/>
  <c r="BG743" i="3"/>
  <c r="BF743" i="3"/>
  <c r="T743" i="3"/>
  <c r="R743" i="3"/>
  <c r="P743" i="3"/>
  <c r="BI740" i="3"/>
  <c r="BH740" i="3"/>
  <c r="BG740" i="3"/>
  <c r="BF740" i="3"/>
  <c r="T740" i="3"/>
  <c r="R740" i="3"/>
  <c r="P740" i="3"/>
  <c r="BI733" i="3"/>
  <c r="BH733" i="3"/>
  <c r="BG733" i="3"/>
  <c r="BF733" i="3"/>
  <c r="T733" i="3"/>
  <c r="R733" i="3"/>
  <c r="P733" i="3"/>
  <c r="BI729" i="3"/>
  <c r="BH729" i="3"/>
  <c r="BG729" i="3"/>
  <c r="BF729" i="3"/>
  <c r="T729" i="3"/>
  <c r="R729" i="3"/>
  <c r="P729" i="3"/>
  <c r="BI725" i="3"/>
  <c r="BH725" i="3"/>
  <c r="BG725" i="3"/>
  <c r="BF725" i="3"/>
  <c r="T725" i="3"/>
  <c r="R725" i="3"/>
  <c r="P725" i="3"/>
  <c r="BI718" i="3"/>
  <c r="BH718" i="3"/>
  <c r="BG718" i="3"/>
  <c r="BF718" i="3"/>
  <c r="T718" i="3"/>
  <c r="R718" i="3"/>
  <c r="P718" i="3"/>
  <c r="BI714" i="3"/>
  <c r="BH714" i="3"/>
  <c r="BG714" i="3"/>
  <c r="BF714" i="3"/>
  <c r="T714" i="3"/>
  <c r="R714" i="3"/>
  <c r="P714" i="3"/>
  <c r="BI710" i="3"/>
  <c r="BH710" i="3"/>
  <c r="BG710" i="3"/>
  <c r="BF710" i="3"/>
  <c r="T710" i="3"/>
  <c r="R710" i="3"/>
  <c r="P710" i="3"/>
  <c r="BI703" i="3"/>
  <c r="BH703" i="3"/>
  <c r="BG703" i="3"/>
  <c r="BF703" i="3"/>
  <c r="T703" i="3"/>
  <c r="R703" i="3"/>
  <c r="P703" i="3"/>
  <c r="BI697" i="3"/>
  <c r="BH697" i="3"/>
  <c r="BG697" i="3"/>
  <c r="BF697" i="3"/>
  <c r="T697" i="3"/>
  <c r="R697" i="3"/>
  <c r="P697" i="3"/>
  <c r="BI691" i="3"/>
  <c r="BH691" i="3"/>
  <c r="BG691" i="3"/>
  <c r="BF691" i="3"/>
  <c r="T691" i="3"/>
  <c r="R691" i="3"/>
  <c r="P691" i="3"/>
  <c r="BI689" i="3"/>
  <c r="BH689" i="3"/>
  <c r="BG689" i="3"/>
  <c r="BF689" i="3"/>
  <c r="T689" i="3"/>
  <c r="R689" i="3"/>
  <c r="P689" i="3"/>
  <c r="BI685" i="3"/>
  <c r="BH685" i="3"/>
  <c r="BG685" i="3"/>
  <c r="BF685" i="3"/>
  <c r="T685" i="3"/>
  <c r="R685" i="3"/>
  <c r="P685" i="3"/>
  <c r="BI677" i="3"/>
  <c r="BH677" i="3"/>
  <c r="BG677" i="3"/>
  <c r="BF677" i="3"/>
  <c r="T677" i="3"/>
  <c r="R677" i="3"/>
  <c r="P677" i="3"/>
  <c r="BI667" i="3"/>
  <c r="BH667" i="3"/>
  <c r="BG667" i="3"/>
  <c r="BF667" i="3"/>
  <c r="T667" i="3"/>
  <c r="R667" i="3"/>
  <c r="P667" i="3"/>
  <c r="BI663" i="3"/>
  <c r="BH663" i="3"/>
  <c r="BG663" i="3"/>
  <c r="BF663" i="3"/>
  <c r="T663" i="3"/>
  <c r="R663" i="3"/>
  <c r="P663" i="3"/>
  <c r="BI655" i="3"/>
  <c r="BH655" i="3"/>
  <c r="BG655" i="3"/>
  <c r="BF655" i="3"/>
  <c r="T655" i="3"/>
  <c r="R655" i="3"/>
  <c r="P655" i="3"/>
  <c r="BI649" i="3"/>
  <c r="BH649" i="3"/>
  <c r="BG649" i="3"/>
  <c r="BF649" i="3"/>
  <c r="T649" i="3"/>
  <c r="R649" i="3"/>
  <c r="P649" i="3"/>
  <c r="BI647" i="3"/>
  <c r="BH647" i="3"/>
  <c r="BG647" i="3"/>
  <c r="BF647" i="3"/>
  <c r="T647" i="3"/>
  <c r="R647" i="3"/>
  <c r="P647" i="3"/>
  <c r="BI643" i="3"/>
  <c r="BH643" i="3"/>
  <c r="BG643" i="3"/>
  <c r="BF643" i="3"/>
  <c r="T643" i="3"/>
  <c r="R643" i="3"/>
  <c r="P643" i="3"/>
  <c r="BI637" i="3"/>
  <c r="BH637" i="3"/>
  <c r="BG637" i="3"/>
  <c r="BF637" i="3"/>
  <c r="T637" i="3"/>
  <c r="R637" i="3"/>
  <c r="P637" i="3"/>
  <c r="BI631" i="3"/>
  <c r="BH631" i="3"/>
  <c r="BG631" i="3"/>
  <c r="BF631" i="3"/>
  <c r="T631" i="3"/>
  <c r="R631" i="3"/>
  <c r="P631" i="3"/>
  <c r="BI629" i="3"/>
  <c r="BH629" i="3"/>
  <c r="BG629" i="3"/>
  <c r="BF629" i="3"/>
  <c r="T629" i="3"/>
  <c r="R629" i="3"/>
  <c r="P629" i="3"/>
  <c r="BI624" i="3"/>
  <c r="BH624" i="3"/>
  <c r="BG624" i="3"/>
  <c r="BF624" i="3"/>
  <c r="T624" i="3"/>
  <c r="R624" i="3"/>
  <c r="P624" i="3"/>
  <c r="BI618" i="3"/>
  <c r="BH618" i="3"/>
  <c r="BG618" i="3"/>
  <c r="BF618" i="3"/>
  <c r="T618" i="3"/>
  <c r="R618" i="3"/>
  <c r="P618" i="3"/>
  <c r="BI612" i="3"/>
  <c r="BH612" i="3"/>
  <c r="BG612" i="3"/>
  <c r="BF612" i="3"/>
  <c r="T612" i="3"/>
  <c r="R612" i="3"/>
  <c r="P612" i="3"/>
  <c r="BI610" i="3"/>
  <c r="BH610" i="3"/>
  <c r="BG610" i="3"/>
  <c r="BF610" i="3"/>
  <c r="T610" i="3"/>
  <c r="R610" i="3"/>
  <c r="P610" i="3"/>
  <c r="BI606" i="3"/>
  <c r="BH606" i="3"/>
  <c r="BG606" i="3"/>
  <c r="BF606" i="3"/>
  <c r="T606" i="3"/>
  <c r="R606" i="3"/>
  <c r="P606" i="3"/>
  <c r="BI601" i="3"/>
  <c r="BH601" i="3"/>
  <c r="BG601" i="3"/>
  <c r="BF601" i="3"/>
  <c r="T601" i="3"/>
  <c r="R601" i="3"/>
  <c r="P601" i="3"/>
  <c r="BI599" i="3"/>
  <c r="BH599" i="3"/>
  <c r="BG599" i="3"/>
  <c r="BF599" i="3"/>
  <c r="T599" i="3"/>
  <c r="R599" i="3"/>
  <c r="P599" i="3"/>
  <c r="BI597" i="3"/>
  <c r="BH597" i="3"/>
  <c r="BG597" i="3"/>
  <c r="BF597" i="3"/>
  <c r="T597" i="3"/>
  <c r="R597" i="3"/>
  <c r="P597" i="3"/>
  <c r="BI581" i="3"/>
  <c r="BH581" i="3"/>
  <c r="BG581" i="3"/>
  <c r="BF581" i="3"/>
  <c r="T581" i="3"/>
  <c r="R581" i="3"/>
  <c r="P581" i="3"/>
  <c r="BI577" i="3"/>
  <c r="BH577" i="3"/>
  <c r="BG577" i="3"/>
  <c r="BF577" i="3"/>
  <c r="T577" i="3"/>
  <c r="R577" i="3"/>
  <c r="P577" i="3"/>
  <c r="BI574" i="3"/>
  <c r="BH574" i="3"/>
  <c r="BG574" i="3"/>
  <c r="BF574" i="3"/>
  <c r="T574" i="3"/>
  <c r="R574" i="3"/>
  <c r="P574" i="3"/>
  <c r="BI572" i="3"/>
  <c r="BH572" i="3"/>
  <c r="BG572" i="3"/>
  <c r="BF572" i="3"/>
  <c r="T572" i="3"/>
  <c r="R572" i="3"/>
  <c r="P572" i="3"/>
  <c r="BI570" i="3"/>
  <c r="BH570" i="3"/>
  <c r="BG570" i="3"/>
  <c r="BF570" i="3"/>
  <c r="T570" i="3"/>
  <c r="R570" i="3"/>
  <c r="P570" i="3"/>
  <c r="BI568" i="3"/>
  <c r="BH568" i="3"/>
  <c r="BG568" i="3"/>
  <c r="BF568" i="3"/>
  <c r="T568" i="3"/>
  <c r="R568" i="3"/>
  <c r="P568" i="3"/>
  <c r="BI566" i="3"/>
  <c r="BH566" i="3"/>
  <c r="BG566" i="3"/>
  <c r="BF566" i="3"/>
  <c r="T566" i="3"/>
  <c r="R566" i="3"/>
  <c r="P566" i="3"/>
  <c r="BI564" i="3"/>
  <c r="BH564" i="3"/>
  <c r="BG564" i="3"/>
  <c r="BF564" i="3"/>
  <c r="T564" i="3"/>
  <c r="R564" i="3"/>
  <c r="P564" i="3"/>
  <c r="BI562" i="3"/>
  <c r="BH562" i="3"/>
  <c r="BG562" i="3"/>
  <c r="BF562" i="3"/>
  <c r="T562" i="3"/>
  <c r="R562" i="3"/>
  <c r="P562" i="3"/>
  <c r="BI558" i="3"/>
  <c r="BH558" i="3"/>
  <c r="BG558" i="3"/>
  <c r="BF558" i="3"/>
  <c r="T558" i="3"/>
  <c r="R558" i="3"/>
  <c r="P558" i="3"/>
  <c r="BI556" i="3"/>
  <c r="BH556" i="3"/>
  <c r="BG556" i="3"/>
  <c r="BF556" i="3"/>
  <c r="T556" i="3"/>
  <c r="R556" i="3"/>
  <c r="P556" i="3"/>
  <c r="BI554" i="3"/>
  <c r="BH554" i="3"/>
  <c r="BG554" i="3"/>
  <c r="BF554" i="3"/>
  <c r="T554" i="3"/>
  <c r="R554" i="3"/>
  <c r="P554" i="3"/>
  <c r="BI536" i="3"/>
  <c r="BH536" i="3"/>
  <c r="BG536" i="3"/>
  <c r="BF536" i="3"/>
  <c r="T536" i="3"/>
  <c r="R536" i="3"/>
  <c r="P536" i="3"/>
  <c r="BI525" i="3"/>
  <c r="BH525" i="3"/>
  <c r="BG525" i="3"/>
  <c r="BF525" i="3"/>
  <c r="T525" i="3"/>
  <c r="R525" i="3"/>
  <c r="P525" i="3"/>
  <c r="BI523" i="3"/>
  <c r="BH523" i="3"/>
  <c r="BG523" i="3"/>
  <c r="BF523" i="3"/>
  <c r="T523" i="3"/>
  <c r="R523" i="3"/>
  <c r="P523" i="3"/>
  <c r="BI520" i="3"/>
  <c r="BH520" i="3"/>
  <c r="BG520" i="3"/>
  <c r="BF520" i="3"/>
  <c r="T520" i="3"/>
  <c r="R520" i="3"/>
  <c r="P520" i="3"/>
  <c r="BI518" i="3"/>
  <c r="BH518" i="3"/>
  <c r="BG518" i="3"/>
  <c r="BF518" i="3"/>
  <c r="T518" i="3"/>
  <c r="R518" i="3"/>
  <c r="P518" i="3"/>
  <c r="BI509" i="3"/>
  <c r="BH509" i="3"/>
  <c r="BG509" i="3"/>
  <c r="BF509" i="3"/>
  <c r="T509" i="3"/>
  <c r="R509" i="3"/>
  <c r="P509" i="3"/>
  <c r="BI506" i="3"/>
  <c r="BH506" i="3"/>
  <c r="BG506" i="3"/>
  <c r="BF506" i="3"/>
  <c r="T506" i="3"/>
  <c r="R506" i="3"/>
  <c r="P506" i="3"/>
  <c r="BI500" i="3"/>
  <c r="BH500" i="3"/>
  <c r="BG500" i="3"/>
  <c r="BF500" i="3"/>
  <c r="T500" i="3"/>
  <c r="R500" i="3"/>
  <c r="P500" i="3"/>
  <c r="BI491" i="3"/>
  <c r="BH491" i="3"/>
  <c r="BG491" i="3"/>
  <c r="BF491" i="3"/>
  <c r="T491" i="3"/>
  <c r="R491" i="3"/>
  <c r="P491" i="3"/>
  <c r="BI489" i="3"/>
  <c r="BH489" i="3"/>
  <c r="BG489" i="3"/>
  <c r="BF489" i="3"/>
  <c r="T489" i="3"/>
  <c r="R489" i="3"/>
  <c r="P489" i="3"/>
  <c r="BI487" i="3"/>
  <c r="BH487" i="3"/>
  <c r="BG487" i="3"/>
  <c r="BF487" i="3"/>
  <c r="T487" i="3"/>
  <c r="R487" i="3"/>
  <c r="P487" i="3"/>
  <c r="BI485" i="3"/>
  <c r="BH485" i="3"/>
  <c r="BG485" i="3"/>
  <c r="BF485" i="3"/>
  <c r="T485" i="3"/>
  <c r="R485" i="3"/>
  <c r="P485" i="3"/>
  <c r="BI483" i="3"/>
  <c r="BH483" i="3"/>
  <c r="BG483" i="3"/>
  <c r="BF483" i="3"/>
  <c r="T483" i="3"/>
  <c r="R483" i="3"/>
  <c r="P483" i="3"/>
  <c r="BI481" i="3"/>
  <c r="BH481" i="3"/>
  <c r="BG481" i="3"/>
  <c r="BF481" i="3"/>
  <c r="T481" i="3"/>
  <c r="R481" i="3"/>
  <c r="P481" i="3"/>
  <c r="BI479" i="3"/>
  <c r="BH479" i="3"/>
  <c r="BG479" i="3"/>
  <c r="BF479" i="3"/>
  <c r="T479" i="3"/>
  <c r="R479" i="3"/>
  <c r="P479" i="3"/>
  <c r="BI476" i="3"/>
  <c r="BH476" i="3"/>
  <c r="BG476" i="3"/>
  <c r="BF476" i="3"/>
  <c r="T476" i="3"/>
  <c r="R476" i="3"/>
  <c r="P476" i="3"/>
  <c r="BI471" i="3"/>
  <c r="BH471" i="3"/>
  <c r="BG471" i="3"/>
  <c r="BF471" i="3"/>
  <c r="T471" i="3"/>
  <c r="R471" i="3"/>
  <c r="P471" i="3"/>
  <c r="BI468" i="3"/>
  <c r="BH468" i="3"/>
  <c r="BG468" i="3"/>
  <c r="BF468" i="3"/>
  <c r="T468" i="3"/>
  <c r="R468" i="3"/>
  <c r="P468" i="3"/>
  <c r="BI465" i="3"/>
  <c r="BH465" i="3"/>
  <c r="BG465" i="3"/>
  <c r="BF465" i="3"/>
  <c r="T465" i="3"/>
  <c r="R465" i="3"/>
  <c r="P465" i="3"/>
  <c r="BI462" i="3"/>
  <c r="BH462" i="3"/>
  <c r="BG462" i="3"/>
  <c r="BF462" i="3"/>
  <c r="T462" i="3"/>
  <c r="R462" i="3"/>
  <c r="P462" i="3"/>
  <c r="BI459" i="3"/>
  <c r="BH459" i="3"/>
  <c r="BG459" i="3"/>
  <c r="BF459" i="3"/>
  <c r="T459" i="3"/>
  <c r="R459" i="3"/>
  <c r="P459" i="3"/>
  <c r="BI457" i="3"/>
  <c r="BH457" i="3"/>
  <c r="BG457" i="3"/>
  <c r="BF457" i="3"/>
  <c r="T457" i="3"/>
  <c r="R457" i="3"/>
  <c r="P457" i="3"/>
  <c r="BI454" i="3"/>
  <c r="BH454" i="3"/>
  <c r="BG454" i="3"/>
  <c r="BF454" i="3"/>
  <c r="T454" i="3"/>
  <c r="R454" i="3"/>
  <c r="P454" i="3"/>
  <c r="BI446" i="3"/>
  <c r="BH446" i="3"/>
  <c r="BG446" i="3"/>
  <c r="BF446" i="3"/>
  <c r="T446" i="3"/>
  <c r="R446" i="3"/>
  <c r="P446" i="3"/>
  <c r="BI444" i="3"/>
  <c r="BH444" i="3"/>
  <c r="BG444" i="3"/>
  <c r="BF444" i="3"/>
  <c r="T444" i="3"/>
  <c r="R444" i="3"/>
  <c r="P444" i="3"/>
  <c r="BI439" i="3"/>
  <c r="BH439" i="3"/>
  <c r="BG439" i="3"/>
  <c r="BF439" i="3"/>
  <c r="T439" i="3"/>
  <c r="R439" i="3"/>
  <c r="P439" i="3"/>
  <c r="BI436" i="3"/>
  <c r="BH436" i="3"/>
  <c r="BG436" i="3"/>
  <c r="BF436" i="3"/>
  <c r="T436" i="3"/>
  <c r="R436" i="3"/>
  <c r="P436" i="3"/>
  <c r="BI410" i="3"/>
  <c r="BH410" i="3"/>
  <c r="BG410" i="3"/>
  <c r="BF410" i="3"/>
  <c r="T410" i="3"/>
  <c r="R410" i="3"/>
  <c r="P410" i="3"/>
  <c r="BI408" i="3"/>
  <c r="BH408" i="3"/>
  <c r="BG408" i="3"/>
  <c r="BF408" i="3"/>
  <c r="T408" i="3"/>
  <c r="R408" i="3"/>
  <c r="P408" i="3"/>
  <c r="BI367" i="3"/>
  <c r="BH367" i="3"/>
  <c r="BG367" i="3"/>
  <c r="BF367" i="3"/>
  <c r="T367" i="3"/>
  <c r="R367" i="3"/>
  <c r="P367" i="3"/>
  <c r="BI365" i="3"/>
  <c r="BH365" i="3"/>
  <c r="BG365" i="3"/>
  <c r="BF365" i="3"/>
  <c r="T365" i="3"/>
  <c r="R365" i="3"/>
  <c r="P365" i="3"/>
  <c r="BI361" i="3"/>
  <c r="BH361" i="3"/>
  <c r="BG361" i="3"/>
  <c r="BF361" i="3"/>
  <c r="T361" i="3"/>
  <c r="R361" i="3"/>
  <c r="P361" i="3"/>
  <c r="BI354" i="3"/>
  <c r="BH354" i="3"/>
  <c r="BG354" i="3"/>
  <c r="BF354" i="3"/>
  <c r="T354" i="3"/>
  <c r="R354" i="3"/>
  <c r="P354" i="3"/>
  <c r="BI352" i="3"/>
  <c r="BH352" i="3"/>
  <c r="BG352" i="3"/>
  <c r="BF352" i="3"/>
  <c r="T352" i="3"/>
  <c r="R352" i="3"/>
  <c r="P352" i="3"/>
  <c r="BI348" i="3"/>
  <c r="BH348" i="3"/>
  <c r="BG348" i="3"/>
  <c r="BF348" i="3"/>
  <c r="T348" i="3"/>
  <c r="R348" i="3"/>
  <c r="P348" i="3"/>
  <c r="BI346" i="3"/>
  <c r="BH346" i="3"/>
  <c r="BG346" i="3"/>
  <c r="BF346" i="3"/>
  <c r="T346" i="3"/>
  <c r="R346" i="3"/>
  <c r="P346" i="3"/>
  <c r="BI344" i="3"/>
  <c r="BH344" i="3"/>
  <c r="BG344" i="3"/>
  <c r="BF344" i="3"/>
  <c r="T344" i="3"/>
  <c r="R344" i="3"/>
  <c r="P344" i="3"/>
  <c r="BI331" i="3"/>
  <c r="BH331" i="3"/>
  <c r="BG331" i="3"/>
  <c r="BF331" i="3"/>
  <c r="T331" i="3"/>
  <c r="R331" i="3"/>
  <c r="P331" i="3"/>
  <c r="BI324" i="3"/>
  <c r="BH324" i="3"/>
  <c r="BG324" i="3"/>
  <c r="BF324" i="3"/>
  <c r="T324" i="3"/>
  <c r="R324" i="3"/>
  <c r="P324" i="3"/>
  <c r="BI322" i="3"/>
  <c r="BH322" i="3"/>
  <c r="BG322" i="3"/>
  <c r="BF322" i="3"/>
  <c r="T322" i="3"/>
  <c r="R322" i="3"/>
  <c r="P322" i="3"/>
  <c r="BI250" i="3"/>
  <c r="BH250" i="3"/>
  <c r="BG250" i="3"/>
  <c r="BF250" i="3"/>
  <c r="T250" i="3"/>
  <c r="R250" i="3"/>
  <c r="P250" i="3"/>
  <c r="BI238" i="3"/>
  <c r="BH238" i="3"/>
  <c r="BG238" i="3"/>
  <c r="BF238" i="3"/>
  <c r="T238" i="3"/>
  <c r="R238" i="3"/>
  <c r="P238" i="3"/>
  <c r="BI236" i="3"/>
  <c r="BH236" i="3"/>
  <c r="BG236" i="3"/>
  <c r="BF236" i="3"/>
  <c r="T236" i="3"/>
  <c r="R236" i="3"/>
  <c r="P236" i="3"/>
  <c r="BI222" i="3"/>
  <c r="BH222" i="3"/>
  <c r="BG222" i="3"/>
  <c r="BF222" i="3"/>
  <c r="T222" i="3"/>
  <c r="R222" i="3"/>
  <c r="P222" i="3"/>
  <c r="BI208" i="3"/>
  <c r="BH208" i="3"/>
  <c r="BG208" i="3"/>
  <c r="BF208" i="3"/>
  <c r="T208" i="3"/>
  <c r="R208" i="3"/>
  <c r="P208" i="3"/>
  <c r="BI200" i="3"/>
  <c r="BH200" i="3"/>
  <c r="BG200" i="3"/>
  <c r="BF200" i="3"/>
  <c r="T200" i="3"/>
  <c r="R200" i="3"/>
  <c r="P200" i="3"/>
  <c r="BI194" i="3"/>
  <c r="BH194" i="3"/>
  <c r="BG194" i="3"/>
  <c r="BF194" i="3"/>
  <c r="T194" i="3"/>
  <c r="R194" i="3"/>
  <c r="P194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5" i="3"/>
  <c r="BH175" i="3"/>
  <c r="BG175" i="3"/>
  <c r="BF175" i="3"/>
  <c r="T175" i="3"/>
  <c r="R175" i="3"/>
  <c r="P175" i="3"/>
  <c r="BI167" i="3"/>
  <c r="BH167" i="3"/>
  <c r="BG167" i="3"/>
  <c r="BF167" i="3"/>
  <c r="T167" i="3"/>
  <c r="R167" i="3"/>
  <c r="P167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26" i="3"/>
  <c r="BH126" i="3"/>
  <c r="BG126" i="3"/>
  <c r="BF126" i="3"/>
  <c r="T126" i="3"/>
  <c r="R126" i="3"/>
  <c r="P126" i="3"/>
  <c r="F117" i="3"/>
  <c r="E115" i="3"/>
  <c r="F89" i="3"/>
  <c r="E87" i="3"/>
  <c r="J24" i="3"/>
  <c r="E24" i="3"/>
  <c r="J120" i="3"/>
  <c r="J23" i="3"/>
  <c r="J21" i="3"/>
  <c r="E21" i="3"/>
  <c r="J119" i="3"/>
  <c r="J20" i="3"/>
  <c r="J18" i="3"/>
  <c r="E18" i="3"/>
  <c r="F92" i="3"/>
  <c r="J17" i="3"/>
  <c r="J15" i="3"/>
  <c r="E15" i="3"/>
  <c r="F91" i="3"/>
  <c r="J14" i="3"/>
  <c r="J117" i="3"/>
  <c r="E7" i="3"/>
  <c r="E85" i="3" s="1"/>
  <c r="J37" i="2"/>
  <c r="J36" i="2"/>
  <c r="AY95" i="1"/>
  <c r="J35" i="2"/>
  <c r="AX95" i="1"/>
  <c r="BI524" i="2"/>
  <c r="BH524" i="2"/>
  <c r="BG524" i="2"/>
  <c r="BF524" i="2"/>
  <c r="T524" i="2"/>
  <c r="R524" i="2"/>
  <c r="P524" i="2"/>
  <c r="BI521" i="2"/>
  <c r="BH521" i="2"/>
  <c r="BG521" i="2"/>
  <c r="BF521" i="2"/>
  <c r="T521" i="2"/>
  <c r="R521" i="2"/>
  <c r="P521" i="2"/>
  <c r="BI518" i="2"/>
  <c r="BH518" i="2"/>
  <c r="BG518" i="2"/>
  <c r="BF518" i="2"/>
  <c r="T518" i="2"/>
  <c r="R518" i="2"/>
  <c r="P518" i="2"/>
  <c r="BI515" i="2"/>
  <c r="BH515" i="2"/>
  <c r="BG515" i="2"/>
  <c r="BF515" i="2"/>
  <c r="T515" i="2"/>
  <c r="R515" i="2"/>
  <c r="P515" i="2"/>
  <c r="BI514" i="2"/>
  <c r="BH514" i="2"/>
  <c r="BG514" i="2"/>
  <c r="BF514" i="2"/>
  <c r="T514" i="2"/>
  <c r="R514" i="2"/>
  <c r="P514" i="2"/>
  <c r="BI511" i="2"/>
  <c r="BH511" i="2"/>
  <c r="BG511" i="2"/>
  <c r="BF511" i="2"/>
  <c r="T511" i="2"/>
  <c r="R511" i="2"/>
  <c r="P511" i="2"/>
  <c r="BI507" i="2"/>
  <c r="BH507" i="2"/>
  <c r="BG507" i="2"/>
  <c r="BF507" i="2"/>
  <c r="T507" i="2"/>
  <c r="R507" i="2"/>
  <c r="P507" i="2"/>
  <c r="BI503" i="2"/>
  <c r="BH503" i="2"/>
  <c r="BG503" i="2"/>
  <c r="BF503" i="2"/>
  <c r="T503" i="2"/>
  <c r="R503" i="2"/>
  <c r="P503" i="2"/>
  <c r="BI500" i="2"/>
  <c r="BH500" i="2"/>
  <c r="BG500" i="2"/>
  <c r="BF500" i="2"/>
  <c r="T500" i="2"/>
  <c r="R500" i="2"/>
  <c r="P500" i="2"/>
  <c r="BI498" i="2"/>
  <c r="BH498" i="2"/>
  <c r="BG498" i="2"/>
  <c r="BF498" i="2"/>
  <c r="T498" i="2"/>
  <c r="R498" i="2"/>
  <c r="P498" i="2"/>
  <c r="BI496" i="2"/>
  <c r="BH496" i="2"/>
  <c r="BG496" i="2"/>
  <c r="BF496" i="2"/>
  <c r="T496" i="2"/>
  <c r="R496" i="2"/>
  <c r="P496" i="2"/>
  <c r="BI493" i="2"/>
  <c r="BH493" i="2"/>
  <c r="BG493" i="2"/>
  <c r="BF493" i="2"/>
  <c r="T493" i="2"/>
  <c r="R493" i="2"/>
  <c r="P493" i="2"/>
  <c r="BI490" i="2"/>
  <c r="BH490" i="2"/>
  <c r="BG490" i="2"/>
  <c r="BF490" i="2"/>
  <c r="T490" i="2"/>
  <c r="R490" i="2"/>
  <c r="P490" i="2"/>
  <c r="BI487" i="2"/>
  <c r="BH487" i="2"/>
  <c r="BG487" i="2"/>
  <c r="BF487" i="2"/>
  <c r="T487" i="2"/>
  <c r="R487" i="2"/>
  <c r="P487" i="2"/>
  <c r="BI484" i="2"/>
  <c r="BH484" i="2"/>
  <c r="BG484" i="2"/>
  <c r="BF484" i="2"/>
  <c r="T484" i="2"/>
  <c r="R484" i="2"/>
  <c r="P484" i="2"/>
  <c r="BI482" i="2"/>
  <c r="BH482" i="2"/>
  <c r="BG482" i="2"/>
  <c r="BF482" i="2"/>
  <c r="T482" i="2"/>
  <c r="R482" i="2"/>
  <c r="P482" i="2"/>
  <c r="BI480" i="2"/>
  <c r="BH480" i="2"/>
  <c r="BG480" i="2"/>
  <c r="BF480" i="2"/>
  <c r="T480" i="2"/>
  <c r="R480" i="2"/>
  <c r="P480" i="2"/>
  <c r="BI476" i="2"/>
  <c r="BH476" i="2"/>
  <c r="BG476" i="2"/>
  <c r="BF476" i="2"/>
  <c r="T476" i="2"/>
  <c r="R476" i="2"/>
  <c r="P476" i="2"/>
  <c r="BI472" i="2"/>
  <c r="BH472" i="2"/>
  <c r="BG472" i="2"/>
  <c r="BF472" i="2"/>
  <c r="T472" i="2"/>
  <c r="R472" i="2"/>
  <c r="P472" i="2"/>
  <c r="BI469" i="2"/>
  <c r="BH469" i="2"/>
  <c r="BG469" i="2"/>
  <c r="BF469" i="2"/>
  <c r="T469" i="2"/>
  <c r="R469" i="2"/>
  <c r="P469" i="2"/>
  <c r="BI465" i="2"/>
  <c r="BH465" i="2"/>
  <c r="BG465" i="2"/>
  <c r="BF465" i="2"/>
  <c r="T465" i="2"/>
  <c r="R465" i="2"/>
  <c r="P465" i="2"/>
  <c r="BI460" i="2"/>
  <c r="BH460" i="2"/>
  <c r="BG460" i="2"/>
  <c r="BF460" i="2"/>
  <c r="T460" i="2"/>
  <c r="R460" i="2"/>
  <c r="P460" i="2"/>
  <c r="BI457" i="2"/>
  <c r="BH457" i="2"/>
  <c r="BG457" i="2"/>
  <c r="BF457" i="2"/>
  <c r="T457" i="2"/>
  <c r="R457" i="2"/>
  <c r="P457" i="2"/>
  <c r="BI454" i="2"/>
  <c r="BH454" i="2"/>
  <c r="BG454" i="2"/>
  <c r="BF454" i="2"/>
  <c r="T454" i="2"/>
  <c r="R454" i="2"/>
  <c r="P454" i="2"/>
  <c r="BI451" i="2"/>
  <c r="BH451" i="2"/>
  <c r="BG451" i="2"/>
  <c r="BF451" i="2"/>
  <c r="T451" i="2"/>
  <c r="R451" i="2"/>
  <c r="P451" i="2"/>
  <c r="BI449" i="2"/>
  <c r="BH449" i="2"/>
  <c r="BG449" i="2"/>
  <c r="BF449" i="2"/>
  <c r="T449" i="2"/>
  <c r="R449" i="2"/>
  <c r="P449" i="2"/>
  <c r="BI445" i="2"/>
  <c r="BH445" i="2"/>
  <c r="BG445" i="2"/>
  <c r="BF445" i="2"/>
  <c r="T445" i="2"/>
  <c r="R445" i="2"/>
  <c r="P445" i="2"/>
  <c r="BI441" i="2"/>
  <c r="BH441" i="2"/>
  <c r="BG441" i="2"/>
  <c r="BF441" i="2"/>
  <c r="T441" i="2"/>
  <c r="R441" i="2"/>
  <c r="P441" i="2"/>
  <c r="BI438" i="2"/>
  <c r="BH438" i="2"/>
  <c r="BG438" i="2"/>
  <c r="BF438" i="2"/>
  <c r="T438" i="2"/>
  <c r="R438" i="2"/>
  <c r="P438" i="2"/>
  <c r="BI435" i="2"/>
  <c r="BH435" i="2"/>
  <c r="BG435" i="2"/>
  <c r="BF435" i="2"/>
  <c r="T435" i="2"/>
  <c r="R435" i="2"/>
  <c r="P435" i="2"/>
  <c r="BI432" i="2"/>
  <c r="BH432" i="2"/>
  <c r="BG432" i="2"/>
  <c r="BF432" i="2"/>
  <c r="T432" i="2"/>
  <c r="R432" i="2"/>
  <c r="P432" i="2"/>
  <c r="BI429" i="2"/>
  <c r="BH429" i="2"/>
  <c r="BG429" i="2"/>
  <c r="BF429" i="2"/>
  <c r="T429" i="2"/>
  <c r="R429" i="2"/>
  <c r="P429" i="2"/>
  <c r="BI426" i="2"/>
  <c r="BH426" i="2"/>
  <c r="BG426" i="2"/>
  <c r="BF426" i="2"/>
  <c r="T426" i="2"/>
  <c r="R426" i="2"/>
  <c r="P426" i="2"/>
  <c r="BI423" i="2"/>
  <c r="BH423" i="2"/>
  <c r="BG423" i="2"/>
  <c r="BF423" i="2"/>
  <c r="T423" i="2"/>
  <c r="R423" i="2"/>
  <c r="P423" i="2"/>
  <c r="BI420" i="2"/>
  <c r="BH420" i="2"/>
  <c r="BG420" i="2"/>
  <c r="BF420" i="2"/>
  <c r="T420" i="2"/>
  <c r="R420" i="2"/>
  <c r="P420" i="2"/>
  <c r="BI416" i="2"/>
  <c r="BH416" i="2"/>
  <c r="BG416" i="2"/>
  <c r="BF416" i="2"/>
  <c r="T416" i="2"/>
  <c r="R416" i="2"/>
  <c r="P416" i="2"/>
  <c r="BI412" i="2"/>
  <c r="BH412" i="2"/>
  <c r="BG412" i="2"/>
  <c r="BF412" i="2"/>
  <c r="T412" i="2"/>
  <c r="R412" i="2"/>
  <c r="P412" i="2"/>
  <c r="BI408" i="2"/>
  <c r="BH408" i="2"/>
  <c r="BG408" i="2"/>
  <c r="BF408" i="2"/>
  <c r="T408" i="2"/>
  <c r="R408" i="2"/>
  <c r="P408" i="2"/>
  <c r="BI404" i="2"/>
  <c r="BH404" i="2"/>
  <c r="BG404" i="2"/>
  <c r="BF404" i="2"/>
  <c r="T404" i="2"/>
  <c r="R404" i="2"/>
  <c r="P404" i="2"/>
  <c r="BI400" i="2"/>
  <c r="BH400" i="2"/>
  <c r="BG400" i="2"/>
  <c r="BF400" i="2"/>
  <c r="T400" i="2"/>
  <c r="R400" i="2"/>
  <c r="P400" i="2"/>
  <c r="BI396" i="2"/>
  <c r="BH396" i="2"/>
  <c r="BG396" i="2"/>
  <c r="BF396" i="2"/>
  <c r="T396" i="2"/>
  <c r="R396" i="2"/>
  <c r="P396" i="2"/>
  <c r="BI393" i="2"/>
  <c r="BH393" i="2"/>
  <c r="BG393" i="2"/>
  <c r="BF393" i="2"/>
  <c r="T393" i="2"/>
  <c r="R393" i="2"/>
  <c r="P393" i="2"/>
  <c r="BI390" i="2"/>
  <c r="BH390" i="2"/>
  <c r="BG390" i="2"/>
  <c r="BF390" i="2"/>
  <c r="T390" i="2"/>
  <c r="R390" i="2"/>
  <c r="P390" i="2"/>
  <c r="BI385" i="2"/>
  <c r="BH385" i="2"/>
  <c r="BG385" i="2"/>
  <c r="BF385" i="2"/>
  <c r="T385" i="2"/>
  <c r="R385" i="2"/>
  <c r="P385" i="2"/>
  <c r="BI381" i="2"/>
  <c r="BH381" i="2"/>
  <c r="BG381" i="2"/>
  <c r="BF381" i="2"/>
  <c r="T381" i="2"/>
  <c r="R381" i="2"/>
  <c r="P381" i="2"/>
  <c r="BI379" i="2"/>
  <c r="BH379" i="2"/>
  <c r="BG379" i="2"/>
  <c r="BF379" i="2"/>
  <c r="T379" i="2"/>
  <c r="R379" i="2"/>
  <c r="P379" i="2"/>
  <c r="BI376" i="2"/>
  <c r="BH376" i="2"/>
  <c r="BG376" i="2"/>
  <c r="BF376" i="2"/>
  <c r="T376" i="2"/>
  <c r="R376" i="2"/>
  <c r="P376" i="2"/>
  <c r="BI373" i="2"/>
  <c r="BH373" i="2"/>
  <c r="BG373" i="2"/>
  <c r="BF373" i="2"/>
  <c r="T373" i="2"/>
  <c r="R373" i="2"/>
  <c r="P373" i="2"/>
  <c r="BI367" i="2"/>
  <c r="BH367" i="2"/>
  <c r="BG367" i="2"/>
  <c r="BF367" i="2"/>
  <c r="T367" i="2"/>
  <c r="R367" i="2"/>
  <c r="P367" i="2"/>
  <c r="BI362" i="2"/>
  <c r="BH362" i="2"/>
  <c r="BG362" i="2"/>
  <c r="BF362" i="2"/>
  <c r="T362" i="2"/>
  <c r="R362" i="2"/>
  <c r="P362" i="2"/>
  <c r="BI358" i="2"/>
  <c r="BH358" i="2"/>
  <c r="BG358" i="2"/>
  <c r="BF358" i="2"/>
  <c r="T358" i="2"/>
  <c r="R358" i="2"/>
  <c r="P358" i="2"/>
  <c r="BI355" i="2"/>
  <c r="BH355" i="2"/>
  <c r="BG355" i="2"/>
  <c r="BF355" i="2"/>
  <c r="T355" i="2"/>
  <c r="R355" i="2"/>
  <c r="P355" i="2"/>
  <c r="BI349" i="2"/>
  <c r="BH349" i="2"/>
  <c r="BG349" i="2"/>
  <c r="BF349" i="2"/>
  <c r="T349" i="2"/>
  <c r="R349" i="2"/>
  <c r="P349" i="2"/>
  <c r="BI344" i="2"/>
  <c r="BH344" i="2"/>
  <c r="BG344" i="2"/>
  <c r="BF344" i="2"/>
  <c r="T344" i="2"/>
  <c r="R344" i="2"/>
  <c r="P344" i="2"/>
  <c r="BI340" i="2"/>
  <c r="BH340" i="2"/>
  <c r="BG340" i="2"/>
  <c r="BF340" i="2"/>
  <c r="T340" i="2"/>
  <c r="R340" i="2"/>
  <c r="P340" i="2"/>
  <c r="BI337" i="2"/>
  <c r="BH337" i="2"/>
  <c r="BG337" i="2"/>
  <c r="BF337" i="2"/>
  <c r="T337" i="2"/>
  <c r="R337" i="2"/>
  <c r="P337" i="2"/>
  <c r="BI334" i="2"/>
  <c r="BH334" i="2"/>
  <c r="BG334" i="2"/>
  <c r="BF334" i="2"/>
  <c r="T334" i="2"/>
  <c r="R334" i="2"/>
  <c r="P334" i="2"/>
  <c r="BI331" i="2"/>
  <c r="BH331" i="2"/>
  <c r="BG331" i="2"/>
  <c r="BF331" i="2"/>
  <c r="T331" i="2"/>
  <c r="R331" i="2"/>
  <c r="P331" i="2"/>
  <c r="BI328" i="2"/>
  <c r="BH328" i="2"/>
  <c r="BG328" i="2"/>
  <c r="BF328" i="2"/>
  <c r="T328" i="2"/>
  <c r="R328" i="2"/>
  <c r="P328" i="2"/>
  <c r="BI325" i="2"/>
  <c r="BH325" i="2"/>
  <c r="BG325" i="2"/>
  <c r="BF325" i="2"/>
  <c r="T325" i="2"/>
  <c r="R325" i="2"/>
  <c r="P325" i="2"/>
  <c r="BI323" i="2"/>
  <c r="BH323" i="2"/>
  <c r="BG323" i="2"/>
  <c r="BF323" i="2"/>
  <c r="T323" i="2"/>
  <c r="R323" i="2"/>
  <c r="P323" i="2"/>
  <c r="BI321" i="2"/>
  <c r="BH321" i="2"/>
  <c r="BG321" i="2"/>
  <c r="BF321" i="2"/>
  <c r="T321" i="2"/>
  <c r="R321" i="2"/>
  <c r="P321" i="2"/>
  <c r="BI319" i="2"/>
  <c r="BH319" i="2"/>
  <c r="BG319" i="2"/>
  <c r="BF319" i="2"/>
  <c r="T319" i="2"/>
  <c r="R319" i="2"/>
  <c r="P319" i="2"/>
  <c r="BI311" i="2"/>
  <c r="BH311" i="2"/>
  <c r="BG311" i="2"/>
  <c r="BF311" i="2"/>
  <c r="T311" i="2"/>
  <c r="R311" i="2"/>
  <c r="P311" i="2"/>
  <c r="BI308" i="2"/>
  <c r="BH308" i="2"/>
  <c r="BG308" i="2"/>
  <c r="BF308" i="2"/>
  <c r="T308" i="2"/>
  <c r="R308" i="2"/>
  <c r="P308" i="2"/>
  <c r="BI304" i="2"/>
  <c r="BH304" i="2"/>
  <c r="BG304" i="2"/>
  <c r="BF304" i="2"/>
  <c r="T304" i="2"/>
  <c r="R304" i="2"/>
  <c r="P304" i="2"/>
  <c r="BI300" i="2"/>
  <c r="BH300" i="2"/>
  <c r="BG300" i="2"/>
  <c r="BF300" i="2"/>
  <c r="T300" i="2"/>
  <c r="R300" i="2"/>
  <c r="P300" i="2"/>
  <c r="BI293" i="2"/>
  <c r="BH293" i="2"/>
  <c r="BG293" i="2"/>
  <c r="BF293" i="2"/>
  <c r="T293" i="2"/>
  <c r="R293" i="2"/>
  <c r="P293" i="2"/>
  <c r="BI287" i="2"/>
  <c r="BH287" i="2"/>
  <c r="BG287" i="2"/>
  <c r="BF287" i="2"/>
  <c r="T287" i="2"/>
  <c r="R287" i="2"/>
  <c r="P287" i="2"/>
  <c r="BI283" i="2"/>
  <c r="BH283" i="2"/>
  <c r="BG283" i="2"/>
  <c r="BF283" i="2"/>
  <c r="T283" i="2"/>
  <c r="R283" i="2"/>
  <c r="P283" i="2"/>
  <c r="BI279" i="2"/>
  <c r="BH279" i="2"/>
  <c r="BG279" i="2"/>
  <c r="BF279" i="2"/>
  <c r="T279" i="2"/>
  <c r="R279" i="2"/>
  <c r="P279" i="2"/>
  <c r="BI276" i="2"/>
  <c r="BH276" i="2"/>
  <c r="BG276" i="2"/>
  <c r="BF276" i="2"/>
  <c r="T276" i="2"/>
  <c r="R276" i="2"/>
  <c r="P276" i="2"/>
  <c r="BI270" i="2"/>
  <c r="BH270" i="2"/>
  <c r="BG270" i="2"/>
  <c r="BF270" i="2"/>
  <c r="T270" i="2"/>
  <c r="R270" i="2"/>
  <c r="P270" i="2"/>
  <c r="BI265" i="2"/>
  <c r="BH265" i="2"/>
  <c r="BG265" i="2"/>
  <c r="BF265" i="2"/>
  <c r="T265" i="2"/>
  <c r="R265" i="2"/>
  <c r="P265" i="2"/>
  <c r="BI256" i="2"/>
  <c r="BH256" i="2"/>
  <c r="BG256" i="2"/>
  <c r="BF256" i="2"/>
  <c r="T256" i="2"/>
  <c r="R256" i="2"/>
  <c r="P256" i="2"/>
  <c r="BI249" i="2"/>
  <c r="BH249" i="2"/>
  <c r="BG249" i="2"/>
  <c r="BF249" i="2"/>
  <c r="T249" i="2"/>
  <c r="R249" i="2"/>
  <c r="P249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3" i="2"/>
  <c r="BH233" i="2"/>
  <c r="BG233" i="2"/>
  <c r="BF233" i="2"/>
  <c r="T233" i="2"/>
  <c r="R233" i="2"/>
  <c r="P233" i="2"/>
  <c r="BI229" i="2"/>
  <c r="BH229" i="2"/>
  <c r="BG229" i="2"/>
  <c r="BF229" i="2"/>
  <c r="T229" i="2"/>
  <c r="R229" i="2"/>
  <c r="P229" i="2"/>
  <c r="BI225" i="2"/>
  <c r="BH225" i="2"/>
  <c r="BG225" i="2"/>
  <c r="BF225" i="2"/>
  <c r="T225" i="2"/>
  <c r="R225" i="2"/>
  <c r="P225" i="2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R218" i="2"/>
  <c r="P218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7" i="2"/>
  <c r="BH197" i="2"/>
  <c r="BG197" i="2"/>
  <c r="BF197" i="2"/>
  <c r="T197" i="2"/>
  <c r="R197" i="2"/>
  <c r="P197" i="2"/>
  <c r="BI193" i="2"/>
  <c r="BH193" i="2"/>
  <c r="BG193" i="2"/>
  <c r="BF193" i="2"/>
  <c r="T193" i="2"/>
  <c r="R193" i="2"/>
  <c r="P193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77" i="2"/>
  <c r="BH177" i="2"/>
  <c r="BG177" i="2"/>
  <c r="BF177" i="2"/>
  <c r="T177" i="2"/>
  <c r="R177" i="2"/>
  <c r="P177" i="2"/>
  <c r="BI170" i="2"/>
  <c r="BH170" i="2"/>
  <c r="BG170" i="2"/>
  <c r="BF170" i="2"/>
  <c r="T170" i="2"/>
  <c r="R170" i="2"/>
  <c r="P170" i="2"/>
  <c r="BI162" i="2"/>
  <c r="BH162" i="2"/>
  <c r="BG162" i="2"/>
  <c r="BF162" i="2"/>
  <c r="T162" i="2"/>
  <c r="R162" i="2"/>
  <c r="P162" i="2"/>
  <c r="BI154" i="2"/>
  <c r="BH154" i="2"/>
  <c r="BG154" i="2"/>
  <c r="BF154" i="2"/>
  <c r="T154" i="2"/>
  <c r="R154" i="2"/>
  <c r="P154" i="2"/>
  <c r="BI145" i="2"/>
  <c r="BH145" i="2"/>
  <c r="BG145" i="2"/>
  <c r="BF145" i="2"/>
  <c r="T145" i="2"/>
  <c r="R145" i="2"/>
  <c r="P145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R134" i="2"/>
  <c r="P134" i="2"/>
  <c r="BI129" i="2"/>
  <c r="BH129" i="2"/>
  <c r="BG129" i="2"/>
  <c r="BF129" i="2"/>
  <c r="T129" i="2"/>
  <c r="R129" i="2"/>
  <c r="P129" i="2"/>
  <c r="BI126" i="2"/>
  <c r="BH126" i="2"/>
  <c r="BG126" i="2"/>
  <c r="BF126" i="2"/>
  <c r="T126" i="2"/>
  <c r="R126" i="2"/>
  <c r="P126" i="2"/>
  <c r="F117" i="2"/>
  <c r="E115" i="2"/>
  <c r="F89" i="2"/>
  <c r="E87" i="2"/>
  <c r="J24" i="2"/>
  <c r="E24" i="2"/>
  <c r="J120" i="2" s="1"/>
  <c r="J23" i="2"/>
  <c r="J21" i="2"/>
  <c r="E21" i="2"/>
  <c r="J91" i="2" s="1"/>
  <c r="J20" i="2"/>
  <c r="J18" i="2"/>
  <c r="E18" i="2"/>
  <c r="F92" i="2" s="1"/>
  <c r="J17" i="2"/>
  <c r="J15" i="2"/>
  <c r="E15" i="2"/>
  <c r="F119" i="2" s="1"/>
  <c r="J14" i="2"/>
  <c r="J89" i="2"/>
  <c r="E7" i="2"/>
  <c r="E85" i="2"/>
  <c r="L90" i="1"/>
  <c r="AM90" i="1"/>
  <c r="AM89" i="1"/>
  <c r="L89" i="1"/>
  <c r="AM87" i="1"/>
  <c r="L87" i="1"/>
  <c r="L85" i="1"/>
  <c r="L84" i="1"/>
  <c r="BK524" i="2"/>
  <c r="J515" i="2"/>
  <c r="J507" i="2"/>
  <c r="J493" i="2"/>
  <c r="BK482" i="2"/>
  <c r="BK472" i="2"/>
  <c r="BK451" i="2"/>
  <c r="J435" i="2"/>
  <c r="J423" i="2"/>
  <c r="J416" i="2"/>
  <c r="BK404" i="2"/>
  <c r="BK154" i="2"/>
  <c r="BK521" i="2"/>
  <c r="J514" i="2"/>
  <c r="BK500" i="2"/>
  <c r="J496" i="2"/>
  <c r="BK480" i="2"/>
  <c r="J454" i="2"/>
  <c r="BK438" i="2"/>
  <c r="BK423" i="2"/>
  <c r="J412" i="2"/>
  <c r="J381" i="2"/>
  <c r="BK358" i="2"/>
  <c r="BK340" i="2"/>
  <c r="BK323" i="2"/>
  <c r="J304" i="2"/>
  <c r="J265" i="2"/>
  <c r="BK239" i="2"/>
  <c r="BK221" i="2"/>
  <c r="BK204" i="2"/>
  <c r="J186" i="2"/>
  <c r="BK137" i="2"/>
  <c r="J518" i="2"/>
  <c r="BK507" i="2"/>
  <c r="BK496" i="2"/>
  <c r="BK487" i="2"/>
  <c r="J480" i="2"/>
  <c r="J460" i="2"/>
  <c r="BK449" i="2"/>
  <c r="J432" i="2"/>
  <c r="J400" i="2"/>
  <c r="BK381" i="2"/>
  <c r="J373" i="2"/>
  <c r="J344" i="2"/>
  <c r="BK328" i="2"/>
  <c r="BK319" i="2"/>
  <c r="BK304" i="2"/>
  <c r="J287" i="2"/>
  <c r="BK256" i="2"/>
  <c r="BK233" i="2"/>
  <c r="J218" i="2"/>
  <c r="BK201" i="2"/>
  <c r="BK186" i="2"/>
  <c r="BK145" i="2"/>
  <c r="BK426" i="2"/>
  <c r="BK396" i="2"/>
  <c r="J385" i="2"/>
  <c r="BK373" i="2"/>
  <c r="J358" i="2"/>
  <c r="BK337" i="2"/>
  <c r="BK321" i="2"/>
  <c r="J308" i="2"/>
  <c r="J283" i="2"/>
  <c r="J270" i="2"/>
  <c r="J256" i="2"/>
  <c r="J239" i="2"/>
  <c r="J221" i="2"/>
  <c r="J204" i="2"/>
  <c r="J183" i="2"/>
  <c r="J145" i="2"/>
  <c r="BK126" i="2"/>
  <c r="J1324" i="3"/>
  <c r="J1315" i="3"/>
  <c r="BK1290" i="3"/>
  <c r="BK1272" i="3"/>
  <c r="BK1211" i="3"/>
  <c r="BK1182" i="3"/>
  <c r="J1142" i="3"/>
  <c r="J1123" i="3"/>
  <c r="BK1101" i="3"/>
  <c r="BK1034" i="3"/>
  <c r="BK1011" i="3"/>
  <c r="J995" i="3"/>
  <c r="J952" i="3"/>
  <c r="J930" i="3"/>
  <c r="BK913" i="3"/>
  <c r="J902" i="3"/>
  <c r="BK889" i="3"/>
  <c r="BK881" i="3"/>
  <c r="J862" i="3"/>
  <c r="J833" i="3"/>
  <c r="BK813" i="3"/>
  <c r="J789" i="3"/>
  <c r="BK743" i="3"/>
  <c r="BK691" i="3"/>
  <c r="J667" i="3"/>
  <c r="BK643" i="3"/>
  <c r="J601" i="3"/>
  <c r="BK509" i="3"/>
  <c r="BK489" i="3"/>
  <c r="J483" i="3"/>
  <c r="BK459" i="3"/>
  <c r="J436" i="3"/>
  <c r="BK352" i="3"/>
  <c r="BK250" i="3"/>
  <c r="J194" i="3"/>
  <c r="BK155" i="3"/>
  <c r="BK1287" i="3"/>
  <c r="J1255" i="3"/>
  <c r="J1150" i="3"/>
  <c r="BK1112" i="3"/>
  <c r="J1089" i="3"/>
  <c r="BK1038" i="3"/>
  <c r="J1011" i="3"/>
  <c r="BK985" i="3"/>
  <c r="BK960" i="3"/>
  <c r="J943" i="3"/>
  <c r="BK930" i="3"/>
  <c r="J920" i="3"/>
  <c r="J875" i="3"/>
  <c r="BK851" i="3"/>
  <c r="BK825" i="3"/>
  <c r="BK774" i="3"/>
  <c r="BK733" i="3"/>
  <c r="BK703" i="3"/>
  <c r="BK667" i="3"/>
  <c r="J629" i="3"/>
  <c r="BK610" i="3"/>
  <c r="J599" i="3"/>
  <c r="J572" i="3"/>
  <c r="J564" i="3"/>
  <c r="BK554" i="3"/>
  <c r="J491" i="3"/>
  <c r="BK468" i="3"/>
  <c r="BK457" i="3"/>
  <c r="BK446" i="3"/>
  <c r="J439" i="3"/>
  <c r="BK361" i="3"/>
  <c r="BK331" i="3"/>
  <c r="J250" i="3"/>
  <c r="J200" i="3"/>
  <c r="BK181" i="3"/>
  <c r="BK175" i="3"/>
  <c r="BK136" i="3"/>
  <c r="J1353" i="3"/>
  <c r="BK1345" i="3"/>
  <c r="BK1343" i="3"/>
  <c r="BK1327" i="3"/>
  <c r="BK1315" i="3"/>
  <c r="BK1300" i="3"/>
  <c r="BK1284" i="3"/>
  <c r="BK1275" i="3"/>
  <c r="J1199" i="3"/>
  <c r="BK1184" i="3"/>
  <c r="J1161" i="3"/>
  <c r="BK1130" i="3"/>
  <c r="J1108" i="3"/>
  <c r="J1041" i="3"/>
  <c r="BK1018" i="3"/>
  <c r="BK995" i="3"/>
  <c r="J970" i="3"/>
  <c r="BK902" i="3"/>
  <c r="BK894" i="3"/>
  <c r="BK878" i="3"/>
  <c r="BK859" i="3"/>
  <c r="J774" i="3"/>
  <c r="J743" i="3"/>
  <c r="BK714" i="3"/>
  <c r="J691" i="3"/>
  <c r="BK629" i="3"/>
  <c r="J570" i="3"/>
  <c r="J554" i="3"/>
  <c r="BK518" i="3"/>
  <c r="J487" i="3"/>
  <c r="BK479" i="3"/>
  <c r="BK462" i="3"/>
  <c r="BK444" i="3"/>
  <c r="BK365" i="3"/>
  <c r="J222" i="3"/>
  <c r="J181" i="3"/>
  <c r="J155" i="3"/>
  <c r="J126" i="3"/>
  <c r="BK1303" i="3"/>
  <c r="J1287" i="3"/>
  <c r="BK1269" i="3"/>
  <c r="J1164" i="3"/>
  <c r="BK1134" i="3"/>
  <c r="J1057" i="3"/>
  <c r="BK1026" i="3"/>
  <c r="BK1015" i="3"/>
  <c r="J909" i="3"/>
  <c r="BK797" i="3"/>
  <c r="J740" i="3"/>
  <c r="BK718" i="3"/>
  <c r="J689" i="3"/>
  <c r="J637" i="3"/>
  <c r="J612" i="3"/>
  <c r="BK599" i="3"/>
  <c r="J568" i="3"/>
  <c r="BK558" i="3"/>
  <c r="J523" i="3"/>
  <c r="J481" i="3"/>
  <c r="BK454" i="3"/>
  <c r="J408" i="3"/>
  <c r="J348" i="3"/>
  <c r="BK322" i="3"/>
  <c r="BK208" i="3"/>
  <c r="J157" i="3"/>
  <c r="BK126" i="3"/>
  <c r="J466" i="4"/>
  <c r="BK453" i="4"/>
  <c r="BK431" i="4"/>
  <c r="BK407" i="4"/>
  <c r="BK395" i="4"/>
  <c r="J387" i="4"/>
  <c r="BK352" i="4"/>
  <c r="J346" i="4"/>
  <c r="J335" i="4"/>
  <c r="BK324" i="4"/>
  <c r="J272" i="4"/>
  <c r="BK259" i="4"/>
  <c r="J168" i="4"/>
  <c r="BK156" i="4"/>
  <c r="J458" i="4"/>
  <c r="BK443" i="4"/>
  <c r="BK409" i="4"/>
  <c r="J395" i="4"/>
  <c r="J344" i="4"/>
  <c r="J309" i="4"/>
  <c r="J250" i="4"/>
  <c r="J234" i="4"/>
  <c r="J224" i="4"/>
  <c r="J219" i="4"/>
  <c r="BK212" i="4"/>
  <c r="J174" i="4"/>
  <c r="J126" i="4"/>
  <c r="BK458" i="4"/>
  <c r="J453" i="4"/>
  <c r="J443" i="4"/>
  <c r="J431" i="4"/>
  <c r="J427" i="4"/>
  <c r="J240" i="4"/>
  <c r="BK232" i="4"/>
  <c r="BK219" i="4"/>
  <c r="BK172" i="4"/>
  <c r="J162" i="4"/>
  <c r="J141" i="4"/>
  <c r="BK460" i="4"/>
  <c r="BK425" i="4"/>
  <c r="J415" i="4"/>
  <c r="BK398" i="4"/>
  <c r="BK379" i="4"/>
  <c r="BK362" i="4"/>
  <c r="BK326" i="4"/>
  <c r="BK295" i="4"/>
  <c r="BK264" i="4"/>
  <c r="J212" i="4"/>
  <c r="J165" i="4"/>
  <c r="J148" i="4"/>
  <c r="J139" i="4"/>
  <c r="J201" i="5"/>
  <c r="J158" i="5"/>
  <c r="J149" i="5"/>
  <c r="BK121" i="5"/>
  <c r="BK193" i="5"/>
  <c r="J172" i="5"/>
  <c r="J153" i="5"/>
  <c r="J193" i="5"/>
  <c r="BK172" i="5"/>
  <c r="J166" i="5"/>
  <c r="BK139" i="5"/>
  <c r="J199" i="5"/>
  <c r="J187" i="5"/>
  <c r="BK166" i="5"/>
  <c r="BK158" i="5"/>
  <c r="BK143" i="5"/>
  <c r="BK412" i="2"/>
  <c r="BK134" i="2"/>
  <c r="BK515" i="2"/>
  <c r="BK503" i="2"/>
  <c r="BK490" i="2"/>
  <c r="J476" i="2"/>
  <c r="BK460" i="2"/>
  <c r="J445" i="2"/>
  <c r="BK420" i="2"/>
  <c r="BK408" i="2"/>
  <c r="J362" i="2"/>
  <c r="BK349" i="2"/>
  <c r="J334" i="2"/>
  <c r="J311" i="2"/>
  <c r="J293" i="2"/>
  <c r="BK249" i="2"/>
  <c r="J237" i="2"/>
  <c r="J210" i="2"/>
  <c r="J193" i="2"/>
  <c r="BK183" i="2"/>
  <c r="BK129" i="2"/>
  <c r="BK514" i="2"/>
  <c r="J498" i="2"/>
  <c r="J490" i="2"/>
  <c r="J484" i="2"/>
  <c r="J472" i="2"/>
  <c r="J457" i="2"/>
  <c r="J451" i="2"/>
  <c r="J441" i="2"/>
  <c r="J429" i="2"/>
  <c r="J396" i="2"/>
  <c r="J390" i="2"/>
  <c r="J367" i="2"/>
  <c r="J340" i="2"/>
  <c r="J323" i="2"/>
  <c r="J300" i="2"/>
  <c r="BK283" i="2"/>
  <c r="J276" i="2"/>
  <c r="BK225" i="2"/>
  <c r="BK207" i="2"/>
  <c r="J189" i="2"/>
  <c r="J170" i="2"/>
  <c r="J129" i="2"/>
  <c r="BK400" i="2"/>
  <c r="BK390" i="2"/>
  <c r="BK376" i="2"/>
  <c r="BK362" i="2"/>
  <c r="BK344" i="2"/>
  <c r="J331" i="2"/>
  <c r="J319" i="2"/>
  <c r="BK287" i="2"/>
  <c r="BK276" i="2"/>
  <c r="BK241" i="2"/>
  <c r="J225" i="2"/>
  <c r="J213" i="2"/>
  <c r="J201" i="2"/>
  <c r="J162" i="2"/>
  <c r="J134" i="2"/>
  <c r="J1318" i="3"/>
  <c r="J1296" i="3"/>
  <c r="J1293" i="3"/>
  <c r="J1278" i="3"/>
  <c r="J1197" i="3"/>
  <c r="J1180" i="3"/>
  <c r="J1130" i="3"/>
  <c r="J1115" i="3"/>
  <c r="J1065" i="3"/>
  <c r="J1049" i="3"/>
  <c r="J1026" i="3"/>
  <c r="J985" i="3"/>
  <c r="J946" i="3"/>
  <c r="BK920" i="3"/>
  <c r="BK909" i="3"/>
  <c r="J906" i="3"/>
  <c r="J894" i="3"/>
  <c r="J878" i="3"/>
  <c r="BK875" i="3"/>
  <c r="J851" i="3"/>
  <c r="J825" i="3"/>
  <c r="J797" i="3"/>
  <c r="J766" i="3"/>
  <c r="J714" i="3"/>
  <c r="BK689" i="3"/>
  <c r="BK655" i="3"/>
  <c r="BK637" i="3"/>
  <c r="BK612" i="3"/>
  <c r="J520" i="3"/>
  <c r="BK500" i="3"/>
  <c r="J485" i="3"/>
  <c r="J471" i="3"/>
  <c r="BK354" i="3"/>
  <c r="BK238" i="3"/>
  <c r="J179" i="3"/>
  <c r="J1303" i="3"/>
  <c r="J1284" i="3"/>
  <c r="J1184" i="3"/>
  <c r="BK1158" i="3"/>
  <c r="BK1108" i="3"/>
  <c r="J1101" i="3"/>
  <c r="BK1065" i="3"/>
  <c r="BK1021" i="3"/>
  <c r="BK989" i="3"/>
  <c r="BK970" i="3"/>
  <c r="BK946" i="3"/>
  <c r="BK935" i="3"/>
  <c r="BK916" i="3"/>
  <c r="J870" i="3"/>
  <c r="J845" i="3"/>
  <c r="BK789" i="3"/>
  <c r="BK766" i="3"/>
  <c r="BK729" i="3"/>
  <c r="BK677" i="3"/>
  <c r="J655" i="3"/>
  <c r="J643" i="3"/>
  <c r="J618" i="3"/>
  <c r="BK601" i="3"/>
  <c r="BK581" i="3"/>
  <c r="J566" i="3"/>
  <c r="J558" i="3"/>
  <c r="J525" i="3"/>
  <c r="J506" i="3"/>
  <c r="BK476" i="3"/>
  <c r="J462" i="3"/>
  <c r="J444" i="3"/>
  <c r="J365" i="3"/>
  <c r="J346" i="3"/>
  <c r="J322" i="3"/>
  <c r="BK222" i="3"/>
  <c r="BK179" i="3"/>
  <c r="BK152" i="3"/>
  <c r="J1355" i="3"/>
  <c r="BK1350" i="3"/>
  <c r="BK1347" i="3"/>
  <c r="J1343" i="3"/>
  <c r="BK1324" i="3"/>
  <c r="J1307" i="3"/>
  <c r="BK1293" i="3"/>
  <c r="BK1278" i="3"/>
  <c r="J1241" i="3"/>
  <c r="BK1197" i="3"/>
  <c r="BK1166" i="3"/>
  <c r="BK1150" i="3"/>
  <c r="BK1126" i="3"/>
  <c r="J1077" i="3"/>
  <c r="J1030" i="3"/>
  <c r="BK1003" i="3"/>
  <c r="BK974" i="3"/>
  <c r="J925" i="3"/>
  <c r="J889" i="3"/>
  <c r="BK870" i="3"/>
  <c r="BK862" i="3"/>
  <c r="BK782" i="3"/>
  <c r="BK746" i="3"/>
  <c r="J729" i="3"/>
  <c r="J685" i="3"/>
  <c r="BK663" i="3"/>
  <c r="J597" i="3"/>
  <c r="BK566" i="3"/>
  <c r="BK525" i="3"/>
  <c r="BK491" i="3"/>
  <c r="J489" i="3"/>
  <c r="J476" i="3"/>
  <c r="J459" i="3"/>
  <c r="BK367" i="3"/>
  <c r="J331" i="3"/>
  <c r="BK200" i="3"/>
  <c r="BK157" i="3"/>
  <c r="J136" i="3"/>
  <c r="BK1307" i="3"/>
  <c r="BK1281" i="3"/>
  <c r="J1272" i="3"/>
  <c r="BK1199" i="3"/>
  <c r="J1182" i="3"/>
  <c r="J1158" i="3"/>
  <c r="BK1123" i="3"/>
  <c r="BK1089" i="3"/>
  <c r="J1038" i="3"/>
  <c r="J1018" i="3"/>
  <c r="BK943" i="3"/>
  <c r="J813" i="3"/>
  <c r="J793" i="3"/>
  <c r="J733" i="3"/>
  <c r="BK710" i="3"/>
  <c r="J647" i="3"/>
  <c r="BK618" i="3"/>
  <c r="BK606" i="3"/>
  <c r="J581" i="3"/>
  <c r="BK570" i="3"/>
  <c r="BK564" i="3"/>
  <c r="J556" i="3"/>
  <c r="J518" i="3"/>
  <c r="J479" i="3"/>
  <c r="J446" i="3"/>
  <c r="BK410" i="3"/>
  <c r="J352" i="3"/>
  <c r="BK346" i="3"/>
  <c r="J175" i="3"/>
  <c r="J134" i="3"/>
  <c r="J469" i="4"/>
  <c r="BK463" i="4"/>
  <c r="BK445" i="4"/>
  <c r="J429" i="4"/>
  <c r="J404" i="4"/>
  <c r="J392" i="4"/>
  <c r="BK381" i="4"/>
  <c r="BK364" i="4"/>
  <c r="BK349" i="4"/>
  <c r="J339" i="4"/>
  <c r="J326" i="4"/>
  <c r="J314" i="4"/>
  <c r="J264" i="4"/>
  <c r="J248" i="4"/>
  <c r="BK159" i="4"/>
  <c r="BK143" i="4"/>
  <c r="J448" i="4"/>
  <c r="BK421" i="4"/>
  <c r="J398" i="4"/>
  <c r="BK367" i="4"/>
  <c r="BK314" i="4"/>
  <c r="BK292" i="4"/>
  <c r="BK240" i="4"/>
  <c r="J232" i="4"/>
  <c r="J216" i="4"/>
  <c r="BK197" i="4"/>
  <c r="J159" i="4"/>
  <c r="J134" i="4"/>
  <c r="J460" i="4"/>
  <c r="BK450" i="4"/>
  <c r="BK429" i="4"/>
  <c r="J425" i="4"/>
  <c r="BK221" i="4"/>
  <c r="BK195" i="4"/>
  <c r="BK168" i="4"/>
  <c r="BK148" i="4"/>
  <c r="BK134" i="4"/>
  <c r="BK448" i="4"/>
  <c r="BK427" i="4"/>
  <c r="J419" i="4"/>
  <c r="J401" i="4"/>
  <c r="BK384" i="4"/>
  <c r="J364" i="4"/>
  <c r="J324" i="4"/>
  <c r="BK272" i="4"/>
  <c r="BK216" i="4"/>
  <c r="J197" i="4"/>
  <c r="J156" i="4"/>
  <c r="BK141" i="4"/>
  <c r="J191" i="5"/>
  <c r="BK160" i="5"/>
  <c r="BK153" i="5"/>
  <c r="BK123" i="5"/>
  <c r="BK199" i="5"/>
  <c r="BK189" i="5"/>
  <c r="BK164" i="5"/>
  <c r="BK201" i="5"/>
  <c r="J176" i="5"/>
  <c r="J168" i="5"/>
  <c r="J160" i="5"/>
  <c r="J123" i="5"/>
  <c r="BK191" i="5"/>
  <c r="J178" i="5"/>
  <c r="J164" i="5"/>
  <c r="J155" i="5"/>
  <c r="BK572" i="3"/>
  <c r="BK556" i="3"/>
  <c r="BK536" i="3"/>
  <c r="J509" i="3"/>
  <c r="BK485" i="3"/>
  <c r="BK465" i="3"/>
  <c r="J457" i="3"/>
  <c r="J410" i="3"/>
  <c r="BK344" i="3"/>
  <c r="J208" i="3"/>
  <c r="BK159" i="3"/>
  <c r="J152" i="3"/>
  <c r="BK134" i="3"/>
  <c r="J1290" i="3"/>
  <c r="J1275" i="3"/>
  <c r="BK1241" i="3"/>
  <c r="BK1196" i="3"/>
  <c r="BK1180" i="3"/>
  <c r="BK1142" i="3"/>
  <c r="J1119" i="3"/>
  <c r="BK1049" i="3"/>
  <c r="J1021" i="3"/>
  <c r="J1007" i="3"/>
  <c r="J913" i="3"/>
  <c r="J805" i="3"/>
  <c r="BK725" i="3"/>
  <c r="J703" i="3"/>
  <c r="J649" i="3"/>
  <c r="BK631" i="3"/>
  <c r="J610" i="3"/>
  <c r="BK597" i="3"/>
  <c r="J577" i="3"/>
  <c r="J562" i="3"/>
  <c r="J536" i="3"/>
  <c r="BK483" i="3"/>
  <c r="J468" i="3"/>
  <c r="BK436" i="3"/>
  <c r="J367" i="3"/>
  <c r="BK324" i="3"/>
  <c r="J238" i="3"/>
  <c r="J167" i="3"/>
  <c r="BK469" i="4"/>
  <c r="BK466" i="4"/>
  <c r="J456" i="4"/>
  <c r="J439" i="4"/>
  <c r="BK417" i="4"/>
  <c r="BK401" i="4"/>
  <c r="BK389" i="4"/>
  <c r="J379" i="4"/>
  <c r="J362" i="4"/>
  <c r="BK344" i="4"/>
  <c r="J332" i="4"/>
  <c r="J316" i="4"/>
  <c r="J268" i="4"/>
  <c r="J255" i="4"/>
  <c r="BK162" i="4"/>
  <c r="BK145" i="4"/>
  <c r="J450" i="4"/>
  <c r="BK439" i="4"/>
  <c r="J407" i="4"/>
  <c r="J384" i="4"/>
  <c r="J328" i="4"/>
  <c r="BK306" i="4"/>
  <c r="BK242" i="4"/>
  <c r="J221" i="4"/>
  <c r="BK214" i="4"/>
  <c r="J195" i="4"/>
  <c r="BK139" i="4"/>
  <c r="J463" i="4"/>
  <c r="BK456" i="4"/>
  <c r="J445" i="4"/>
  <c r="J437" i="4"/>
  <c r="J423" i="4"/>
  <c r="J421" i="4"/>
  <c r="BK419" i="4"/>
  <c r="J417" i="4"/>
  <c r="BK415" i="4"/>
  <c r="J412" i="4"/>
  <c r="J409" i="4"/>
  <c r="BK404" i="4"/>
  <c r="BK392" i="4"/>
  <c r="J389" i="4"/>
  <c r="J381" i="4"/>
  <c r="J352" i="4"/>
  <c r="J349" i="4"/>
  <c r="BK346" i="4"/>
  <c r="BK339" i="4"/>
  <c r="BK337" i="4"/>
  <c r="BK335" i="4"/>
  <c r="BK332" i="4"/>
  <c r="BK328" i="4"/>
  <c r="BK316" i="4"/>
  <c r="BK309" i="4"/>
  <c r="J306" i="4"/>
  <c r="J295" i="4"/>
  <c r="J259" i="4"/>
  <c r="BK255" i="4"/>
  <c r="BK250" i="4"/>
  <c r="BK248" i="4"/>
  <c r="J242" i="4"/>
  <c r="BK234" i="4"/>
  <c r="BK224" i="4"/>
  <c r="BK174" i="4"/>
  <c r="BK165" i="4"/>
  <c r="J143" i="4"/>
  <c r="BK126" i="4"/>
  <c r="BK437" i="4"/>
  <c r="BK423" i="4"/>
  <c r="BK412" i="4"/>
  <c r="BK387" i="4"/>
  <c r="J367" i="4"/>
  <c r="J337" i="4"/>
  <c r="J292" i="4"/>
  <c r="BK268" i="4"/>
  <c r="J214" i="4"/>
  <c r="J172" i="4"/>
  <c r="J145" i="4"/>
  <c r="BK176" i="5"/>
  <c r="J174" i="5"/>
  <c r="BK155" i="5"/>
  <c r="J147" i="5"/>
  <c r="BK187" i="5"/>
  <c r="BK168" i="5"/>
  <c r="J143" i="5"/>
  <c r="BK178" i="5"/>
  <c r="BK162" i="5"/>
  <c r="BK147" i="5"/>
  <c r="J121" i="5"/>
  <c r="J189" i="5"/>
  <c r="BK174" i="5"/>
  <c r="J162" i="5"/>
  <c r="BK149" i="5"/>
  <c r="J139" i="5"/>
  <c r="J521" i="2"/>
  <c r="J511" i="2"/>
  <c r="J500" i="2"/>
  <c r="BK484" i="2"/>
  <c r="BK476" i="2"/>
  <c r="BK465" i="2"/>
  <c r="BK457" i="2"/>
  <c r="BK441" i="2"/>
  <c r="BK432" i="2"/>
  <c r="J420" i="2"/>
  <c r="J408" i="2"/>
  <c r="J177" i="2"/>
  <c r="BK162" i="2"/>
  <c r="J524" i="2"/>
  <c r="BK518" i="2"/>
  <c r="BK498" i="2"/>
  <c r="J487" i="2"/>
  <c r="J469" i="2"/>
  <c r="J449" i="2"/>
  <c r="BK429" i="2"/>
  <c r="BK416" i="2"/>
  <c r="BK385" i="2"/>
  <c r="J379" i="2"/>
  <c r="BK355" i="2"/>
  <c r="J337" i="2"/>
  <c r="BK325" i="2"/>
  <c r="J321" i="2"/>
  <c r="BK270" i="2"/>
  <c r="J241" i="2"/>
  <c r="J229" i="2"/>
  <c r="BK213" i="2"/>
  <c r="BK197" i="2"/>
  <c r="BK189" i="2"/>
  <c r="BK170" i="2"/>
  <c r="J126" i="2"/>
  <c r="BK511" i="2"/>
  <c r="J503" i="2"/>
  <c r="BK493" i="2"/>
  <c r="J482" i="2"/>
  <c r="BK469" i="2"/>
  <c r="J465" i="2"/>
  <c r="BK454" i="2"/>
  <c r="BK445" i="2"/>
  <c r="J438" i="2"/>
  <c r="J426" i="2"/>
  <c r="BK393" i="2"/>
  <c r="J376" i="2"/>
  <c r="J349" i="2"/>
  <c r="BK331" i="2"/>
  <c r="J325" i="2"/>
  <c r="BK308" i="2"/>
  <c r="BK293" i="2"/>
  <c r="J279" i="2"/>
  <c r="BK237" i="2"/>
  <c r="BK229" i="2"/>
  <c r="BK210" i="2"/>
  <c r="J197" i="2"/>
  <c r="BK177" i="2"/>
  <c r="J137" i="2"/>
  <c r="BK435" i="2"/>
  <c r="J404" i="2"/>
  <c r="J393" i="2"/>
  <c r="BK379" i="2"/>
  <c r="BK367" i="2"/>
  <c r="J355" i="2"/>
  <c r="BK334" i="2"/>
  <c r="J328" i="2"/>
  <c r="BK311" i="2"/>
  <c r="BK300" i="2"/>
  <c r="BK279" i="2"/>
  <c r="BK265" i="2"/>
  <c r="J249" i="2"/>
  <c r="J233" i="2"/>
  <c r="BK218" i="2"/>
  <c r="J207" i="2"/>
  <c r="BK193" i="2"/>
  <c r="J154" i="2"/>
  <c r="AS94" i="1"/>
  <c r="BK1161" i="3"/>
  <c r="J1126" i="3"/>
  <c r="J1112" i="3"/>
  <c r="BK1057" i="3"/>
  <c r="BK1041" i="3"/>
  <c r="J1003" i="3"/>
  <c r="J960" i="3"/>
  <c r="J935" i="3"/>
  <c r="J916" i="3"/>
  <c r="BK906" i="3"/>
  <c r="BK898" i="3"/>
  <c r="BK886" i="3"/>
  <c r="J867" i="3"/>
  <c r="BK855" i="3"/>
  <c r="BK845" i="3"/>
  <c r="BK805" i="3"/>
  <c r="J782" i="3"/>
  <c r="J725" i="3"/>
  <c r="J697" i="3"/>
  <c r="BK685" i="3"/>
  <c r="BK649" i="3"/>
  <c r="J631" i="3"/>
  <c r="BK523" i="3"/>
  <c r="BK506" i="3"/>
  <c r="BK487" i="3"/>
  <c r="BK481" i="3"/>
  <c r="BK439" i="3"/>
  <c r="J361" i="3"/>
  <c r="BK348" i="3"/>
  <c r="J236" i="3"/>
  <c r="J159" i="3"/>
  <c r="J1300" i="3"/>
  <c r="J1269" i="3"/>
  <c r="J1166" i="3"/>
  <c r="BK1115" i="3"/>
  <c r="J1104" i="3"/>
  <c r="BK1077" i="3"/>
  <c r="BK1030" i="3"/>
  <c r="BK1007" i="3"/>
  <c r="J974" i="3"/>
  <c r="BK952" i="3"/>
  <c r="BK938" i="3"/>
  <c r="BK925" i="3"/>
  <c r="J886" i="3"/>
  <c r="J859" i="3"/>
  <c r="BK833" i="3"/>
  <c r="BK793" i="3"/>
  <c r="J746" i="3"/>
  <c r="J718" i="3"/>
  <c r="BK697" i="3"/>
  <c r="J663" i="3"/>
  <c r="BK647" i="3"/>
  <c r="BK624" i="3"/>
  <c r="J606" i="3"/>
  <c r="BK574" i="3"/>
  <c r="BK568" i="3"/>
  <c r="BK562" i="3"/>
  <c r="BK520" i="3"/>
  <c r="J500" i="3"/>
  <c r="BK471" i="3"/>
  <c r="J465" i="3"/>
  <c r="J454" i="3"/>
  <c r="BK408" i="3"/>
  <c r="J354" i="3"/>
  <c r="J344" i="3"/>
  <c r="J324" i="3"/>
  <c r="BK236" i="3"/>
  <c r="BK194" i="3"/>
  <c r="BK167" i="3"/>
  <c r="BK1355" i="3"/>
  <c r="BK1353" i="3"/>
  <c r="J1350" i="3"/>
  <c r="J1347" i="3"/>
  <c r="J1345" i="3"/>
  <c r="J1327" i="3"/>
  <c r="BK1318" i="3"/>
  <c r="BK1296" i="3"/>
  <c r="J1281" i="3"/>
  <c r="BK1255" i="3"/>
  <c r="J1211" i="3"/>
  <c r="J1196" i="3"/>
  <c r="BK1164" i="3"/>
  <c r="J1134" i="3"/>
  <c r="BK1119" i="3"/>
  <c r="BK1104" i="3"/>
  <c r="J1034" i="3"/>
  <c r="J1015" i="3"/>
  <c r="J989" i="3"/>
  <c r="J938" i="3"/>
  <c r="J898" i="3"/>
  <c r="J881" i="3"/>
  <c r="BK867" i="3"/>
  <c r="J855" i="3"/>
  <c r="BK740" i="3"/>
  <c r="J710" i="3"/>
  <c r="J677" i="3"/>
  <c r="J624" i="3"/>
  <c r="BK577" i="3"/>
  <c r="J574" i="3"/>
  <c r="P125" i="2" l="1"/>
  <c r="P348" i="2"/>
  <c r="P366" i="2"/>
  <c r="R389" i="2"/>
  <c r="BK448" i="2"/>
  <c r="J448" i="2" s="1"/>
  <c r="J102" i="2" s="1"/>
  <c r="BK479" i="2"/>
  <c r="J479" i="2" s="1"/>
  <c r="J103" i="2" s="1"/>
  <c r="P125" i="3"/>
  <c r="P464" i="3"/>
  <c r="R535" i="3"/>
  <c r="T580" i="3"/>
  <c r="T605" i="3"/>
  <c r="BK1306" i="3"/>
  <c r="J1306" i="3" s="1"/>
  <c r="J103" i="3" s="1"/>
  <c r="P125" i="4"/>
  <c r="R331" i="4"/>
  <c r="BK351" i="4"/>
  <c r="J351" i="4" s="1"/>
  <c r="J100" i="4" s="1"/>
  <c r="BK378" i="4"/>
  <c r="J378" i="4" s="1"/>
  <c r="J102" i="4" s="1"/>
  <c r="R436" i="4"/>
  <c r="BK120" i="5"/>
  <c r="BK119" i="5" s="1"/>
  <c r="J119" i="5" s="1"/>
  <c r="J97" i="5" s="1"/>
  <c r="R125" i="2"/>
  <c r="R348" i="2"/>
  <c r="R366" i="2"/>
  <c r="BK389" i="2"/>
  <c r="J389" i="2"/>
  <c r="J101" i="2" s="1"/>
  <c r="R448" i="2"/>
  <c r="T479" i="2"/>
  <c r="T125" i="3"/>
  <c r="BK464" i="3"/>
  <c r="J464" i="3" s="1"/>
  <c r="J99" i="3" s="1"/>
  <c r="P535" i="3"/>
  <c r="BK580" i="3"/>
  <c r="J580" i="3" s="1"/>
  <c r="J101" i="3" s="1"/>
  <c r="BK605" i="3"/>
  <c r="J605" i="3" s="1"/>
  <c r="J102" i="3" s="1"/>
  <c r="R1306" i="3"/>
  <c r="T125" i="4"/>
  <c r="P331" i="4"/>
  <c r="P351" i="4"/>
  <c r="P378" i="4"/>
  <c r="T436" i="4"/>
  <c r="P120" i="5"/>
  <c r="P119" i="5" s="1"/>
  <c r="P118" i="5" s="1"/>
  <c r="AU98" i="1" s="1"/>
  <c r="BK125" i="2"/>
  <c r="J125" i="2" s="1"/>
  <c r="J98" i="2" s="1"/>
  <c r="BK348" i="2"/>
  <c r="J348" i="2" s="1"/>
  <c r="J99" i="2" s="1"/>
  <c r="BK366" i="2"/>
  <c r="J366" i="2"/>
  <c r="J100" i="2" s="1"/>
  <c r="P389" i="2"/>
  <c r="P448" i="2"/>
  <c r="P479" i="2"/>
  <c r="R125" i="3"/>
  <c r="R464" i="3"/>
  <c r="T535" i="3"/>
  <c r="P580" i="3"/>
  <c r="P605" i="3"/>
  <c r="P1306" i="3"/>
  <c r="BK125" i="4"/>
  <c r="J125" i="4"/>
  <c r="J98" i="4" s="1"/>
  <c r="T331" i="4"/>
  <c r="T351" i="4"/>
  <c r="R378" i="4"/>
  <c r="BK436" i="4"/>
  <c r="J436" i="4" s="1"/>
  <c r="J103" i="4" s="1"/>
  <c r="R120" i="5"/>
  <c r="R119" i="5" s="1"/>
  <c r="R118" i="5" s="1"/>
  <c r="T125" i="2"/>
  <c r="T348" i="2"/>
  <c r="T366" i="2"/>
  <c r="T389" i="2"/>
  <c r="T124" i="2" s="1"/>
  <c r="T123" i="2" s="1"/>
  <c r="T448" i="2"/>
  <c r="R479" i="2"/>
  <c r="BK125" i="3"/>
  <c r="J125" i="3"/>
  <c r="J98" i="3" s="1"/>
  <c r="T464" i="3"/>
  <c r="BK535" i="3"/>
  <c r="J535" i="3"/>
  <c r="J100" i="3" s="1"/>
  <c r="R580" i="3"/>
  <c r="R605" i="3"/>
  <c r="T1306" i="3"/>
  <c r="R125" i="4"/>
  <c r="R124" i="4" s="1"/>
  <c r="R123" i="4" s="1"/>
  <c r="BK331" i="4"/>
  <c r="J331" i="4" s="1"/>
  <c r="J99" i="4" s="1"/>
  <c r="R351" i="4"/>
  <c r="T378" i="4"/>
  <c r="P436" i="4"/>
  <c r="T120" i="5"/>
  <c r="T119" i="5"/>
  <c r="T118" i="5"/>
  <c r="BK366" i="4"/>
  <c r="J366" i="4" s="1"/>
  <c r="J101" i="4" s="1"/>
  <c r="J91" i="5"/>
  <c r="J112" i="5"/>
  <c r="J115" i="5"/>
  <c r="BE121" i="5"/>
  <c r="BE191" i="5"/>
  <c r="F91" i="5"/>
  <c r="E108" i="5"/>
  <c r="BE149" i="5"/>
  <c r="BE162" i="5"/>
  <c r="BE174" i="5"/>
  <c r="BE189" i="5"/>
  <c r="BE199" i="5"/>
  <c r="F92" i="5"/>
  <c r="BE123" i="5"/>
  <c r="BE143" i="5"/>
  <c r="BE147" i="5"/>
  <c r="BE153" i="5"/>
  <c r="BE155" i="5"/>
  <c r="BE158" i="5"/>
  <c r="BE160" i="5"/>
  <c r="BE172" i="5"/>
  <c r="BE176" i="5"/>
  <c r="BE139" i="5"/>
  <c r="BE164" i="5"/>
  <c r="BE166" i="5"/>
  <c r="BE168" i="5"/>
  <c r="BE178" i="5"/>
  <c r="BE187" i="5"/>
  <c r="BE193" i="5"/>
  <c r="BE201" i="5"/>
  <c r="F91" i="4"/>
  <c r="E113" i="4"/>
  <c r="J117" i="4"/>
  <c r="F120" i="4"/>
  <c r="BE134" i="4"/>
  <c r="BE159" i="4"/>
  <c r="BE162" i="4"/>
  <c r="BE168" i="4"/>
  <c r="BE172" i="4"/>
  <c r="BE216" i="4"/>
  <c r="BE219" i="4"/>
  <c r="BE221" i="4"/>
  <c r="BE234" i="4"/>
  <c r="BE250" i="4"/>
  <c r="BE268" i="4"/>
  <c r="BE306" i="4"/>
  <c r="BE309" i="4"/>
  <c r="BE314" i="4"/>
  <c r="BE328" i="4"/>
  <c r="BE337" i="4"/>
  <c r="BE344" i="4"/>
  <c r="BE349" i="4"/>
  <c r="BE389" i="4"/>
  <c r="BE404" i="4"/>
  <c r="BE417" i="4"/>
  <c r="BE419" i="4"/>
  <c r="BE429" i="4"/>
  <c r="BE443" i="4"/>
  <c r="BE450" i="4"/>
  <c r="BE453" i="4"/>
  <c r="J91" i="4"/>
  <c r="BE141" i="4"/>
  <c r="BE156" i="4"/>
  <c r="BE272" i="4"/>
  <c r="BE292" i="4"/>
  <c r="BE324" i="4"/>
  <c r="BE362" i="4"/>
  <c r="BE364" i="4"/>
  <c r="BE367" i="4"/>
  <c r="BE381" i="4"/>
  <c r="BE398" i="4"/>
  <c r="BE431" i="4"/>
  <c r="BE437" i="4"/>
  <c r="BE445" i="4"/>
  <c r="BE448" i="4"/>
  <c r="BE145" i="4"/>
  <c r="BE165" i="4"/>
  <c r="BE212" i="4"/>
  <c r="BE214" i="4"/>
  <c r="BE240" i="4"/>
  <c r="BE255" i="4"/>
  <c r="BE259" i="4"/>
  <c r="BE264" i="4"/>
  <c r="BE295" i="4"/>
  <c r="BE316" i="4"/>
  <c r="BE332" i="4"/>
  <c r="BE335" i="4"/>
  <c r="BE339" i="4"/>
  <c r="BE346" i="4"/>
  <c r="BE352" i="4"/>
  <c r="BE379" i="4"/>
  <c r="BE387" i="4"/>
  <c r="BE392" i="4"/>
  <c r="BE401" i="4"/>
  <c r="BE407" i="4"/>
  <c r="BE412" i="4"/>
  <c r="BE415" i="4"/>
  <c r="BE423" i="4"/>
  <c r="BE425" i="4"/>
  <c r="BE427" i="4"/>
  <c r="BE456" i="4"/>
  <c r="BE460" i="4"/>
  <c r="J92" i="4"/>
  <c r="BE126" i="4"/>
  <c r="BE139" i="4"/>
  <c r="BE143" i="4"/>
  <c r="BE148" i="4"/>
  <c r="BE174" i="4"/>
  <c r="BE195" i="4"/>
  <c r="BE197" i="4"/>
  <c r="BE224" i="4"/>
  <c r="BE232" i="4"/>
  <c r="BE242" i="4"/>
  <c r="BE248" i="4"/>
  <c r="BE326" i="4"/>
  <c r="BE384" i="4"/>
  <c r="BE395" i="4"/>
  <c r="BE409" i="4"/>
  <c r="BE421" i="4"/>
  <c r="BE439" i="4"/>
  <c r="BE458" i="4"/>
  <c r="BE463" i="4"/>
  <c r="BE466" i="4"/>
  <c r="BE469" i="4"/>
  <c r="J89" i="3"/>
  <c r="J91" i="3"/>
  <c r="E113" i="3"/>
  <c r="F120" i="3"/>
  <c r="BE136" i="3"/>
  <c r="BE181" i="3"/>
  <c r="BE194" i="3"/>
  <c r="BE222" i="3"/>
  <c r="BE354" i="3"/>
  <c r="BE361" i="3"/>
  <c r="BE365" i="3"/>
  <c r="BE439" i="3"/>
  <c r="BE459" i="3"/>
  <c r="BE471" i="3"/>
  <c r="BE487" i="3"/>
  <c r="BE506" i="3"/>
  <c r="BE520" i="3"/>
  <c r="BE523" i="3"/>
  <c r="BE525" i="3"/>
  <c r="BE556" i="3"/>
  <c r="BE558" i="3"/>
  <c r="BE577" i="3"/>
  <c r="BE581" i="3"/>
  <c r="BE597" i="3"/>
  <c r="BE601" i="3"/>
  <c r="BE624" i="3"/>
  <c r="BE655" i="3"/>
  <c r="BE663" i="3"/>
  <c r="BE667" i="3"/>
  <c r="BE685" i="3"/>
  <c r="BE691" i="3"/>
  <c r="BE743" i="3"/>
  <c r="BE774" i="3"/>
  <c r="BE789" i="3"/>
  <c r="BE920" i="3"/>
  <c r="BE930" i="3"/>
  <c r="BE935" i="3"/>
  <c r="BE946" i="3"/>
  <c r="BE952" i="3"/>
  <c r="BE1007" i="3"/>
  <c r="BE1026" i="3"/>
  <c r="BE1041" i="3"/>
  <c r="BE1065" i="3"/>
  <c r="BE1101" i="3"/>
  <c r="BE1108" i="3"/>
  <c r="BE1112" i="3"/>
  <c r="BE1115" i="3"/>
  <c r="BE1119" i="3"/>
  <c r="BE1130" i="3"/>
  <c r="BE1182" i="3"/>
  <c r="BE1296" i="3"/>
  <c r="BE1300" i="3"/>
  <c r="J92" i="3"/>
  <c r="F119" i="3"/>
  <c r="BE152" i="3"/>
  <c r="BE175" i="3"/>
  <c r="BE179" i="3"/>
  <c r="BE236" i="3"/>
  <c r="BE238" i="3"/>
  <c r="BE250" i="3"/>
  <c r="BE322" i="3"/>
  <c r="BE346" i="3"/>
  <c r="BE348" i="3"/>
  <c r="BE352" i="3"/>
  <c r="BE454" i="3"/>
  <c r="BE468" i="3"/>
  <c r="BE481" i="3"/>
  <c r="BE483" i="3"/>
  <c r="BE500" i="3"/>
  <c r="BE554" i="3"/>
  <c r="BE562" i="3"/>
  <c r="BE564" i="3"/>
  <c r="BE570" i="3"/>
  <c r="BE574" i="3"/>
  <c r="BE606" i="3"/>
  <c r="BE610" i="3"/>
  <c r="BE612" i="3"/>
  <c r="BE631" i="3"/>
  <c r="BE637" i="3"/>
  <c r="BE643" i="3"/>
  <c r="BE647" i="3"/>
  <c r="BE649" i="3"/>
  <c r="BE697" i="3"/>
  <c r="BE718" i="3"/>
  <c r="BE793" i="3"/>
  <c r="BE805" i="3"/>
  <c r="BE813" i="3"/>
  <c r="BE825" i="3"/>
  <c r="BE855" i="3"/>
  <c r="BE859" i="3"/>
  <c r="BE875" i="3"/>
  <c r="BE886" i="3"/>
  <c r="BE889" i="3"/>
  <c r="BE898" i="3"/>
  <c r="BE902" i="3"/>
  <c r="BE906" i="3"/>
  <c r="BE913" i="3"/>
  <c r="BE916" i="3"/>
  <c r="BE974" i="3"/>
  <c r="BE989" i="3"/>
  <c r="BE1021" i="3"/>
  <c r="BE1038" i="3"/>
  <c r="BE1049" i="3"/>
  <c r="BE1057" i="3"/>
  <c r="BE1089" i="3"/>
  <c r="BE1142" i="3"/>
  <c r="BE1180" i="3"/>
  <c r="BE1199" i="3"/>
  <c r="BE1269" i="3"/>
  <c r="BE1287" i="3"/>
  <c r="BE1290" i="3"/>
  <c r="BE1315" i="3"/>
  <c r="BE1324" i="3"/>
  <c r="BE1327" i="3"/>
  <c r="BE1343" i="3"/>
  <c r="BE1345" i="3"/>
  <c r="BE1347" i="3"/>
  <c r="BE1350" i="3"/>
  <c r="BE1353" i="3"/>
  <c r="BE1355" i="3"/>
  <c r="BE126" i="3"/>
  <c r="BE155" i="3"/>
  <c r="BE157" i="3"/>
  <c r="BE200" i="3"/>
  <c r="BE410" i="3"/>
  <c r="BE436" i="3"/>
  <c r="BE444" i="3"/>
  <c r="BE457" i="3"/>
  <c r="BE479" i="3"/>
  <c r="BE485" i="3"/>
  <c r="BE489" i="3"/>
  <c r="BE491" i="3"/>
  <c r="BE509" i="3"/>
  <c r="BE518" i="3"/>
  <c r="BE536" i="3"/>
  <c r="BE566" i="3"/>
  <c r="BE568" i="3"/>
  <c r="BE572" i="3"/>
  <c r="BE689" i="3"/>
  <c r="BE710" i="3"/>
  <c r="BE725" i="3"/>
  <c r="BE740" i="3"/>
  <c r="BE782" i="3"/>
  <c r="BE797" i="3"/>
  <c r="BE845" i="3"/>
  <c r="BE881" i="3"/>
  <c r="BE909" i="3"/>
  <c r="BE1011" i="3"/>
  <c r="BE1034" i="3"/>
  <c r="BE1123" i="3"/>
  <c r="BE1126" i="3"/>
  <c r="BE1161" i="3"/>
  <c r="BE1164" i="3"/>
  <c r="BE1184" i="3"/>
  <c r="BE1196" i="3"/>
  <c r="BE1197" i="3"/>
  <c r="BE1211" i="3"/>
  <c r="BE1255" i="3"/>
  <c r="BE1272" i="3"/>
  <c r="BE1275" i="3"/>
  <c r="BE1278" i="3"/>
  <c r="BE1293" i="3"/>
  <c r="BE1307" i="3"/>
  <c r="BE1318" i="3"/>
  <c r="BE134" i="3"/>
  <c r="BE159" i="3"/>
  <c r="BE167" i="3"/>
  <c r="BE208" i="3"/>
  <c r="BE324" i="3"/>
  <c r="BE331" i="3"/>
  <c r="BE344" i="3"/>
  <c r="BE367" i="3"/>
  <c r="BE408" i="3"/>
  <c r="BE446" i="3"/>
  <c r="BE462" i="3"/>
  <c r="BE465" i="3"/>
  <c r="BE476" i="3"/>
  <c r="BE599" i="3"/>
  <c r="BE618" i="3"/>
  <c r="BE629" i="3"/>
  <c r="BE677" i="3"/>
  <c r="BE703" i="3"/>
  <c r="BE714" i="3"/>
  <c r="BE729" i="3"/>
  <c r="BE733" i="3"/>
  <c r="BE746" i="3"/>
  <c r="BE766" i="3"/>
  <c r="BE833" i="3"/>
  <c r="BE851" i="3"/>
  <c r="BE862" i="3"/>
  <c r="BE867" i="3"/>
  <c r="BE870" i="3"/>
  <c r="BE878" i="3"/>
  <c r="BE894" i="3"/>
  <c r="BE925" i="3"/>
  <c r="BE938" i="3"/>
  <c r="BE943" i="3"/>
  <c r="BE960" i="3"/>
  <c r="BE970" i="3"/>
  <c r="BE985" i="3"/>
  <c r="BE995" i="3"/>
  <c r="BE1003" i="3"/>
  <c r="BE1015" i="3"/>
  <c r="BE1018" i="3"/>
  <c r="BE1030" i="3"/>
  <c r="BE1077" i="3"/>
  <c r="BE1104" i="3"/>
  <c r="BE1134" i="3"/>
  <c r="BE1150" i="3"/>
  <c r="BE1158" i="3"/>
  <c r="BE1166" i="3"/>
  <c r="BE1241" i="3"/>
  <c r="BE1281" i="3"/>
  <c r="BE1284" i="3"/>
  <c r="BE1303" i="3"/>
  <c r="F91" i="2"/>
  <c r="E113" i="2"/>
  <c r="BE134" i="2"/>
  <c r="BE145" i="2"/>
  <c r="BE170" i="2"/>
  <c r="BE221" i="2"/>
  <c r="BE237" i="2"/>
  <c r="BE239" i="2"/>
  <c r="BE256" i="2"/>
  <c r="BE270" i="2"/>
  <c r="BE276" i="2"/>
  <c r="BE283" i="2"/>
  <c r="BE293" i="2"/>
  <c r="BE300" i="2"/>
  <c r="BE304" i="2"/>
  <c r="BE319" i="2"/>
  <c r="BE328" i="2"/>
  <c r="BE334" i="2"/>
  <c r="BE340" i="2"/>
  <c r="BE358" i="2"/>
  <c r="BE367" i="2"/>
  <c r="BE373" i="2"/>
  <c r="BE376" i="2"/>
  <c r="BE396" i="2"/>
  <c r="BE404" i="2"/>
  <c r="BE408" i="2"/>
  <c r="BE412" i="2"/>
  <c r="BE420" i="2"/>
  <c r="BE429" i="2"/>
  <c r="J92" i="2"/>
  <c r="J119" i="2"/>
  <c r="BE129" i="2"/>
  <c r="BE154" i="2"/>
  <c r="BE197" i="2"/>
  <c r="BE204" i="2"/>
  <c r="BE207" i="2"/>
  <c r="BE213" i="2"/>
  <c r="BE225" i="2"/>
  <c r="BE241" i="2"/>
  <c r="BE249" i="2"/>
  <c r="BE279" i="2"/>
  <c r="BE311" i="2"/>
  <c r="BE325" i="2"/>
  <c r="BE344" i="2"/>
  <c r="BE349" i="2"/>
  <c r="BE355" i="2"/>
  <c r="BE362" i="2"/>
  <c r="BE381" i="2"/>
  <c r="BE400" i="2"/>
  <c r="BE416" i="2"/>
  <c r="BE441" i="2"/>
  <c r="BE449" i="2"/>
  <c r="BE451" i="2"/>
  <c r="BE457" i="2"/>
  <c r="BE465" i="2"/>
  <c r="BE490" i="2"/>
  <c r="BE493" i="2"/>
  <c r="BE503" i="2"/>
  <c r="BE511" i="2"/>
  <c r="BE515" i="2"/>
  <c r="BE521" i="2"/>
  <c r="J117" i="2"/>
  <c r="F120" i="2"/>
  <c r="BE162" i="2"/>
  <c r="BE177" i="2"/>
  <c r="BE183" i="2"/>
  <c r="BE186" i="2"/>
  <c r="BE189" i="2"/>
  <c r="BE193" i="2"/>
  <c r="BE201" i="2"/>
  <c r="BE210" i="2"/>
  <c r="BE218" i="2"/>
  <c r="BE229" i="2"/>
  <c r="BE233" i="2"/>
  <c r="BE265" i="2"/>
  <c r="BE287" i="2"/>
  <c r="BE308" i="2"/>
  <c r="BE321" i="2"/>
  <c r="BE323" i="2"/>
  <c r="BE331" i="2"/>
  <c r="BE337" i="2"/>
  <c r="BE379" i="2"/>
  <c r="BE385" i="2"/>
  <c r="BE390" i="2"/>
  <c r="BE393" i="2"/>
  <c r="BE432" i="2"/>
  <c r="BE445" i="2"/>
  <c r="BE476" i="2"/>
  <c r="BE482" i="2"/>
  <c r="BE484" i="2"/>
  <c r="BE487" i="2"/>
  <c r="BE496" i="2"/>
  <c r="BE500" i="2"/>
  <c r="BE514" i="2"/>
  <c r="BE126" i="2"/>
  <c r="BE137" i="2"/>
  <c r="BE423" i="2"/>
  <c r="BE426" i="2"/>
  <c r="BE435" i="2"/>
  <c r="BE438" i="2"/>
  <c r="BE454" i="2"/>
  <c r="BE460" i="2"/>
  <c r="BE469" i="2"/>
  <c r="BE472" i="2"/>
  <c r="BE480" i="2"/>
  <c r="BE498" i="2"/>
  <c r="BE507" i="2"/>
  <c r="BE518" i="2"/>
  <c r="BE524" i="2"/>
  <c r="F37" i="2"/>
  <c r="BD95" i="1" s="1"/>
  <c r="J34" i="2"/>
  <c r="AW95" i="1" s="1"/>
  <c r="F34" i="3"/>
  <c r="BA96" i="1" s="1"/>
  <c r="F37" i="3"/>
  <c r="BD96" i="1"/>
  <c r="F35" i="2"/>
  <c r="BB95" i="1" s="1"/>
  <c r="J34" i="3"/>
  <c r="AW96" i="1"/>
  <c r="J34" i="4"/>
  <c r="AW97" i="1" s="1"/>
  <c r="F36" i="4"/>
  <c r="BC97" i="1"/>
  <c r="F35" i="5"/>
  <c r="BB98" i="1" s="1"/>
  <c r="F34" i="2"/>
  <c r="BA95" i="1" s="1"/>
  <c r="F35" i="3"/>
  <c r="BB96" i="1" s="1"/>
  <c r="F34" i="4"/>
  <c r="BA97" i="1"/>
  <c r="F34" i="5"/>
  <c r="BA98" i="1" s="1"/>
  <c r="F36" i="5"/>
  <c r="BC98" i="1"/>
  <c r="J34" i="5"/>
  <c r="AW98" i="1" s="1"/>
  <c r="F37" i="5"/>
  <c r="BD98" i="1" s="1"/>
  <c r="F36" i="2"/>
  <c r="BC95" i="1" s="1"/>
  <c r="F36" i="3"/>
  <c r="BC96" i="1" s="1"/>
  <c r="F37" i="4"/>
  <c r="BD97" i="1" s="1"/>
  <c r="F35" i="4"/>
  <c r="BB97" i="1"/>
  <c r="R124" i="2" l="1"/>
  <c r="R123" i="2" s="1"/>
  <c r="P124" i="3"/>
  <c r="P123" i="3"/>
  <c r="AU96" i="1" s="1"/>
  <c r="R124" i="3"/>
  <c r="R123" i="3"/>
  <c r="T124" i="4"/>
  <c r="T123" i="4" s="1"/>
  <c r="P124" i="4"/>
  <c r="P123" i="4"/>
  <c r="AU97" i="1"/>
  <c r="T124" i="3"/>
  <c r="T123" i="3"/>
  <c r="P124" i="2"/>
  <c r="P123" i="2"/>
  <c r="AU95" i="1" s="1"/>
  <c r="J120" i="5"/>
  <c r="J98" i="5"/>
  <c r="BK124" i="2"/>
  <c r="J124" i="2" s="1"/>
  <c r="J97" i="2" s="1"/>
  <c r="BK124" i="3"/>
  <c r="J124" i="3"/>
  <c r="J97" i="3" s="1"/>
  <c r="BK124" i="4"/>
  <c r="J124" i="4"/>
  <c r="J97" i="4"/>
  <c r="BK118" i="5"/>
  <c r="J118" i="5"/>
  <c r="J96" i="5"/>
  <c r="J33" i="2"/>
  <c r="AV95" i="1" s="1"/>
  <c r="AT95" i="1" s="1"/>
  <c r="J33" i="4"/>
  <c r="AV97" i="1"/>
  <c r="AT97" i="1" s="1"/>
  <c r="J33" i="5"/>
  <c r="AV98" i="1" s="1"/>
  <c r="AT98" i="1" s="1"/>
  <c r="BD94" i="1"/>
  <c r="W33" i="1"/>
  <c r="BC94" i="1"/>
  <c r="W32" i="1" s="1"/>
  <c r="F33" i="2"/>
  <c r="AZ95" i="1" s="1"/>
  <c r="F33" i="4"/>
  <c r="AZ97" i="1"/>
  <c r="BB94" i="1"/>
  <c r="W31" i="1" s="1"/>
  <c r="BA94" i="1"/>
  <c r="W30" i="1" s="1"/>
  <c r="F33" i="5"/>
  <c r="AZ98" i="1" s="1"/>
  <c r="J33" i="3"/>
  <c r="AV96" i="1"/>
  <c r="AT96" i="1" s="1"/>
  <c r="F33" i="3"/>
  <c r="AZ96" i="1" s="1"/>
  <c r="BK123" i="3" l="1"/>
  <c r="J123" i="3" s="1"/>
  <c r="J96" i="3" s="1"/>
  <c r="BK123" i="2"/>
  <c r="J123" i="2" s="1"/>
  <c r="J96" i="2" s="1"/>
  <c r="BK123" i="4"/>
  <c r="J123" i="4"/>
  <c r="J30" i="4" s="1"/>
  <c r="AG97" i="1" s="1"/>
  <c r="AU94" i="1"/>
  <c r="AZ94" i="1"/>
  <c r="W29" i="1" s="1"/>
  <c r="AX94" i="1"/>
  <c r="J30" i="5"/>
  <c r="AG98" i="1" s="1"/>
  <c r="AY94" i="1"/>
  <c r="AW94" i="1"/>
  <c r="AK30" i="1" s="1"/>
  <c r="J39" i="5" l="1"/>
  <c r="J39" i="4"/>
  <c r="J96" i="4"/>
  <c r="AN97" i="1"/>
  <c r="AN98" i="1"/>
  <c r="J30" i="3"/>
  <c r="AG96" i="1"/>
  <c r="AV94" i="1"/>
  <c r="AK29" i="1" s="1"/>
  <c r="J30" i="2"/>
  <c r="AG95" i="1"/>
  <c r="AN95" i="1"/>
  <c r="J39" i="3" l="1"/>
  <c r="J39" i="2"/>
  <c r="AN96" i="1"/>
  <c r="AG94" i="1"/>
  <c r="AK26" i="1" s="1"/>
  <c r="AT94" i="1"/>
  <c r="AN94" i="1" l="1"/>
  <c r="AK35" i="1"/>
</calcChain>
</file>

<file path=xl/sharedStrings.xml><?xml version="1.0" encoding="utf-8"?>
<sst xmlns="http://schemas.openxmlformats.org/spreadsheetml/2006/main" count="22240" uniqueCount="2018">
  <si>
    <t>Export Komplet</t>
  </si>
  <si>
    <t/>
  </si>
  <si>
    <t>2.0</t>
  </si>
  <si>
    <t>False</t>
  </si>
  <si>
    <t>{2565bcc2-e241-4ea9-a1e0-847aa00d8a3e}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</si>
  <si>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</si>
  <si>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</si>
  <si>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</si>
  <si>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</si>
  <si>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</si>
  <si>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</si>
  <si>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</si>
  <si>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</si>
  <si>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</si>
  <si>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230050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</si>
  <si>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</si>
  <si>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</si>
  <si>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Brno, Olomoucká II - rekonstrukce vodovodu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</si>
  <si>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</si>
  <si>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</si>
  <si>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</si>
  <si>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</si>
  <si>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</si>
  <si>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</si>
  <si>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</si>
  <si>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</si>
  <si>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</si>
  <si>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</si>
  <si>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</si>
  <si>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</si>
  <si>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1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</si>
  <si>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</si>
  <si>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</si>
  <si>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</si>
  <si>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</si>
  <si>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</si>
  <si>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</si>
  <si>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</si>
  <si>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</si>
  <si>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</si>
  <si>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</si>
  <si>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</si>
  <si>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</si>
  <si>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</si>
  <si>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</si>
  <si>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</si>
  <si>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</si>
  <si>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</si>
  <si>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</si>
  <si>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</si>
  <si>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</si>
  <si>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</si>
  <si>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</si>
  <si>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</si>
  <si>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</si>
  <si>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</si>
  <si>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</si>
  <si>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</si>
  <si>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</si>
  <si>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</si>
  <si>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</si>
  <si>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</si>
  <si>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</si>
  <si>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</si>
  <si>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</si>
  <si>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</si>
  <si>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</si>
  <si>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</si>
  <si>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</si>
  <si>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</si>
  <si>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</si>
  <si>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</si>
  <si>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</si>
  <si>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</si>
  <si>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</si>
  <si>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</si>
  <si>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</si>
  <si>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</si>
  <si>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SO100</t>
  </si>
  <si>
    <t>Obnova komunikace</t>
  </si>
  <si>
    <t>STA</t>
  </si>
  <si>
    <t>{80b24804-7520-481c-8366-261494933a0b}</t>
  </si>
  <si>
    <t>2</t>
  </si>
  <si>
    <t>SO330</t>
  </si>
  <si>
    <t>Vodovodní řady</t>
  </si>
  <si>
    <t>{59bca28d-fc0a-4409-982e-c10d38aea842}</t>
  </si>
  <si>
    <t>SO340</t>
  </si>
  <si>
    <t>Vodovodní přípojky</t>
  </si>
  <si>
    <t>{479d945f-0638-43aa-a85e-dec6634a1b84}</t>
  </si>
  <si>
    <t>SO90</t>
  </si>
  <si>
    <t>Ostatní rozpočtové náklady</t>
  </si>
  <si>
    <t>{4b9264f9-33a1-4a1b-8d15-23d488b6a2fd}</t>
  </si>
  <si>
    <t>KRYCÍ LIST SOUPISU PRACÍ</t>
  </si>
  <si>
    <t>Objekt:</t>
  </si>
  <si>
    <t>SO100 - Obnova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</si>
  <si>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</si>
  <si>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</si>
  <si>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</si>
  <si>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</si>
  <si>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</si>
  <si>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</si>
  <si>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</si>
  <si>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</si>
  <si>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</si>
  <si>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</si>
  <si>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</si>
  <si>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</si>
  <si>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</si>
  <si>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</si>
  <si>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</si>
  <si>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</si>
  <si>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</si>
  <si>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</si>
  <si>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</si>
  <si>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</si>
  <si>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</si>
  <si>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</si>
  <si>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</si>
  <si>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</si>
  <si>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</si>
  <si>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</si>
  <si>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</si>
  <si>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</si>
  <si>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</si>
  <si>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</si>
  <si>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113107143</t>
  </si>
  <si>
    <t>Odstranění podkladu živičného tl přes 100 do 150 mm ručně</t>
  </si>
  <si>
    <t>m2</t>
  </si>
  <si>
    <t>CS ÚRS 2023 02</t>
  </si>
  <si>
    <t>4</t>
  </si>
  <si>
    <t>974455679</t>
  </si>
  <si>
    <t>VV</t>
  </si>
  <si>
    <t>"210.8"</t>
  </si>
  <si>
    <t>12</t>
  </si>
  <si>
    <t>113107122</t>
  </si>
  <si>
    <t>Odstranění podkladu z kameniva drceného tl přes 100 do 200 mm ručně</t>
  </si>
  <si>
    <t>582191452</t>
  </si>
  <si>
    <t>"210.15"</t>
  </si>
  <si>
    <t>43</t>
  </si>
  <si>
    <t>Součet</t>
  </si>
  <si>
    <t>3</t>
  </si>
  <si>
    <t>113106123</t>
  </si>
  <si>
    <t>Rozebrání dlažeb ze zámkových dlaždic komunikací pro pěší ručně</t>
  </si>
  <si>
    <t>-587810295</t>
  </si>
  <si>
    <t>"210.9"</t>
  </si>
  <si>
    <t>113107243</t>
  </si>
  <si>
    <t>Odstranění podkladu živičného tl přes 100 do 150 mm strojně pl přes 200 m2</t>
  </si>
  <si>
    <t>-151217192</t>
  </si>
  <si>
    <t>"210.10"</t>
  </si>
  <si>
    <t>1622</t>
  </si>
  <si>
    <t xml:space="preserve">- odpočet odstranění provizorní zapravení </t>
  </si>
  <si>
    <t xml:space="preserve">  živičným recyklátem</t>
  </si>
  <si>
    <t>-550,06</t>
  </si>
  <si>
    <t>-2,035</t>
  </si>
  <si>
    <t>5</t>
  </si>
  <si>
    <t>113106521</t>
  </si>
  <si>
    <t>Rozebrání dlažeb vozovek z drobných kostek s ložem z kameniva strojně pl přes 200 m2</t>
  </si>
  <si>
    <t>1021412180</t>
  </si>
  <si>
    <t>- výška 11 cm</t>
  </si>
  <si>
    <t>"210.11"</t>
  </si>
  <si>
    <t>1533</t>
  </si>
  <si>
    <t>6</t>
  </si>
  <si>
    <t>113107231</t>
  </si>
  <si>
    <t>Odstranění podkladu z betonu prostého tl přes 100 do 150 mm strojně pl přes 200 m2</t>
  </si>
  <si>
    <t>-1007690681</t>
  </si>
  <si>
    <t>"210.14"</t>
  </si>
  <si>
    <t>7</t>
  </si>
  <si>
    <t>113107224</t>
  </si>
  <si>
    <t>Odstranění podkladu z kameniva drceného tl přes 300 do 400 mm strojně pl přes 200 m2</t>
  </si>
  <si>
    <t>-1237259427</t>
  </si>
  <si>
    <t>8</t>
  </si>
  <si>
    <t>113107213</t>
  </si>
  <si>
    <t>Odstranění podkladu z kameniva těženého tl přes 200 do 300 mm strojně pl přes 200 m2</t>
  </si>
  <si>
    <t>1600223494</t>
  </si>
  <si>
    <t>- odstranění zásypu z štěrkodrti v tl. 250 mm</t>
  </si>
  <si>
    <t>- vodovodní řady</t>
  </si>
  <si>
    <t>550,06</t>
  </si>
  <si>
    <t>-vodovodní přípojky</t>
  </si>
  <si>
    <t>2,035</t>
  </si>
  <si>
    <t>9</t>
  </si>
  <si>
    <t>113107225Ž</t>
  </si>
  <si>
    <t xml:space="preserve">Odstranění podkladu z  živičného recyklátu tl přes 400 do 500 mm strojně </t>
  </si>
  <si>
    <t>-291216352</t>
  </si>
  <si>
    <t>10</t>
  </si>
  <si>
    <t>113154113F</t>
  </si>
  <si>
    <t>Frézování živičného krytu tl 110 mm pruh pl do 500 m2 s překážkami v trase</t>
  </si>
  <si>
    <t>783607430</t>
  </si>
  <si>
    <t>"210.12"</t>
  </si>
  <si>
    <t>89,3</t>
  </si>
  <si>
    <t>11</t>
  </si>
  <si>
    <t>113154222F</t>
  </si>
  <si>
    <t>Frézování živičného krytu tl 40 mm pruhl přes 500 do 1000 m2 s překážkami v " trase</t>
  </si>
  <si>
    <t>1408364465</t>
  </si>
  <si>
    <t>"210.13"</t>
  </si>
  <si>
    <t>918,3</t>
  </si>
  <si>
    <t>113202111</t>
  </si>
  <si>
    <t>Vytrhání obrub krajníků obrubníků stojatých</t>
  </si>
  <si>
    <t>m</t>
  </si>
  <si>
    <t>-537520034</t>
  </si>
  <si>
    <t>"210.6"</t>
  </si>
  <si>
    <t>- včetně lože tl. 150 mm</t>
  </si>
  <si>
    <t>62</t>
  </si>
  <si>
    <t>13</t>
  </si>
  <si>
    <t>113201112</t>
  </si>
  <si>
    <t>Vytrhání obrub silničních ležatých</t>
  </si>
  <si>
    <t>-2119352827</t>
  </si>
  <si>
    <t>"210.7"</t>
  </si>
  <si>
    <t>- vybourářní kamenných obrubníků včetně lože tl. 150 mm</t>
  </si>
  <si>
    <t>14</t>
  </si>
  <si>
    <t>121151113</t>
  </si>
  <si>
    <t>Sejmutí ornice plochy do 500 m2 tl vrstvy do 200 mm strojně</t>
  </si>
  <si>
    <t>863302882</t>
  </si>
  <si>
    <t>"210.2"</t>
  </si>
  <si>
    <t>- odkopávka včetně drnů s trávou tl. 150 mm</t>
  </si>
  <si>
    <t>424</t>
  </si>
  <si>
    <t>121151125</t>
  </si>
  <si>
    <t>Sejmutí ornice plochy přes 500 m2 tl vrstvy přes 250 do 300 mm strojně</t>
  </si>
  <si>
    <t>1541838103</t>
  </si>
  <si>
    <t>"210.1"</t>
  </si>
  <si>
    <t>847</t>
  </si>
  <si>
    <t>16</t>
  </si>
  <si>
    <t>139911121</t>
  </si>
  <si>
    <t>Bourání kcí v hloubených vykopávkách ze zdiva z betonu prostého ručně</t>
  </si>
  <si>
    <t>m3</t>
  </si>
  <si>
    <t>-785366663</t>
  </si>
  <si>
    <t>"210.3"</t>
  </si>
  <si>
    <t>17</t>
  </si>
  <si>
    <t>122251104</t>
  </si>
  <si>
    <t>Odkopávky a prokopávky nezapažené v hornině třídy těžitelnosti I skupiny 3 objem do 500 m3 strojně</t>
  </si>
  <si>
    <t>-1140979354</t>
  </si>
  <si>
    <t>"210.17"</t>
  </si>
  <si>
    <t>"60%"133,11*0,6</t>
  </si>
  <si>
    <t>18</t>
  </si>
  <si>
    <t>122351104</t>
  </si>
  <si>
    <t>Odkopávky a prokopávky nezapažené v hornině třídy těžitelnosti II skupiny 4 objem do 500 m3 strojně</t>
  </si>
  <si>
    <t>1008946806</t>
  </si>
  <si>
    <t>"40%"133,11*0,4</t>
  </si>
  <si>
    <t>19</t>
  </si>
  <si>
    <t>122251105</t>
  </si>
  <si>
    <t>Odkopávky a prokopávky nezapažené v hornině třídy těžitelnosti I skupiny 3 objem do 1000 m3 strojně</t>
  </si>
  <si>
    <t>-689586528</t>
  </si>
  <si>
    <t>"520.18"</t>
  </si>
  <si>
    <t>- výměna podloží</t>
  </si>
  <si>
    <t>"60%"845*0,6</t>
  </si>
  <si>
    <t>20</t>
  </si>
  <si>
    <t>122351105</t>
  </si>
  <si>
    <t>Odkopávky a prokopávky nezapažené v hornině třídy těžitelnosti II skupiny 4 objem do 1000 m3 strojně</t>
  </si>
  <si>
    <t>-765116589</t>
  </si>
  <si>
    <t>"40%"845*0,4</t>
  </si>
  <si>
    <t>132212131</t>
  </si>
  <si>
    <t>Hloubení nezapažených rýh šířky do 800 mm v soudržných horninách třídy těžitelnosti I skupiny 3 ručně</t>
  </si>
  <si>
    <t>-1210682326</t>
  </si>
  <si>
    <t>"520.12"</t>
  </si>
  <si>
    <t>"60%"51,71*0,6</t>
  </si>
  <si>
    <t>22</t>
  </si>
  <si>
    <t>132312131</t>
  </si>
  <si>
    <t>Hloubení nezapažených rýh šířky do 800 mm v soudržných horninách třídy těžitelnosti II skupiny 4 ručně</t>
  </si>
  <si>
    <t>751560072</t>
  </si>
  <si>
    <t>"40%"51,71*0,4</t>
  </si>
  <si>
    <t>23</t>
  </si>
  <si>
    <t>132212331</t>
  </si>
  <si>
    <t>Hloubení nezapažených rýh šířky do 2000 mm v soudržných horninách třídy těžitelnosti I skupiny 3 ručně</t>
  </si>
  <si>
    <t>1110364398</t>
  </si>
  <si>
    <t>"520.14"</t>
  </si>
  <si>
    <t>"60%"24,5*0,6</t>
  </si>
  <si>
    <t>24</t>
  </si>
  <si>
    <t>132312331</t>
  </si>
  <si>
    <t>Hloubení nezapažených rýh šířky do 2000 mm v soudržných horninách třídy těžitelnosti II skupiny 4 ručně</t>
  </si>
  <si>
    <t>326264501</t>
  </si>
  <si>
    <t>"40%"24,5*0,4</t>
  </si>
  <si>
    <t>25</t>
  </si>
  <si>
    <t>162211211</t>
  </si>
  <si>
    <t>Vodorovné přemístění do 10 m nošením výkopku z horniny třídy těžitelnosti II skupiny 4 a 5</t>
  </si>
  <si>
    <t>1199139716</t>
  </si>
  <si>
    <t>26</t>
  </si>
  <si>
    <t>162211219</t>
  </si>
  <si>
    <t>Příplatek k vodorovnému přemístění nošením za každých dalších 10 m nošení výkopku z horniny třídy těžitelnosti II skupiny 4 a 5</t>
  </si>
  <si>
    <t>195683932</t>
  </si>
  <si>
    <t>27</t>
  </si>
  <si>
    <t>162651112</t>
  </si>
  <si>
    <t>Vodorovné přemístění přes 4 000 do 5000 m výkopku/sypaniny z horniny třídy těžitelnosti I skupiny 1 až 3</t>
  </si>
  <si>
    <t>-1218689633</t>
  </si>
  <si>
    <t>0,3*847</t>
  </si>
  <si>
    <t>0,15*424</t>
  </si>
  <si>
    <t>79,866</t>
  </si>
  <si>
    <t>31,026</t>
  </si>
  <si>
    <t>14,7</t>
  </si>
  <si>
    <t>507</t>
  </si>
  <si>
    <t>28</t>
  </si>
  <si>
    <t>162651132</t>
  </si>
  <si>
    <t>Vodorovné přemístění přes 4 000 do 5000 m výkopku/sypaniny z horniny třídy těžitelnosti II skupiny 4 a 5</t>
  </si>
  <si>
    <t>-1283967845</t>
  </si>
  <si>
    <t>53,244</t>
  </si>
  <si>
    <t>20,684</t>
  </si>
  <si>
    <t>9,8</t>
  </si>
  <si>
    <t>338</t>
  </si>
  <si>
    <t>29</t>
  </si>
  <si>
    <t>171251201</t>
  </si>
  <si>
    <t>Uložení sypaniny na skládky nebo meziskládky</t>
  </si>
  <si>
    <t>1115599535</t>
  </si>
  <si>
    <t>254,1</t>
  </si>
  <si>
    <t>63,6</t>
  </si>
  <si>
    <t>79,866+53,244</t>
  </si>
  <si>
    <t>31,026+20,684</t>
  </si>
  <si>
    <t>14,7+9,8</t>
  </si>
  <si>
    <t>507+338</t>
  </si>
  <si>
    <t>30</t>
  </si>
  <si>
    <t>202310201</t>
  </si>
  <si>
    <t xml:space="preserve">Poplatek za skládku zeminy v tř. 1 - 4 </t>
  </si>
  <si>
    <t>-2104722343</t>
  </si>
  <si>
    <t>"100%"254,1</t>
  </si>
  <si>
    <t>"100%"63,6</t>
  </si>
  <si>
    <t>31</t>
  </si>
  <si>
    <t>202310303</t>
  </si>
  <si>
    <t>Poplatek za skládku  "navážky"</t>
  </si>
  <si>
    <t>-639037612</t>
  </si>
  <si>
    <t>"100%"133,11</t>
  </si>
  <si>
    <t>"100%"51,71</t>
  </si>
  <si>
    <t>"100%"24,5</t>
  </si>
  <si>
    <t>32</t>
  </si>
  <si>
    <t>202317904</t>
  </si>
  <si>
    <t>Poplatek za skládku suti s příměsí</t>
  </si>
  <si>
    <t>t</t>
  </si>
  <si>
    <t>752570929</t>
  </si>
  <si>
    <t>1*2,2</t>
  </si>
  <si>
    <t>33</t>
  </si>
  <si>
    <t>171152111</t>
  </si>
  <si>
    <t>Uložení sypaniny z hornin nesoudržných a sypkých do násypů zhutněných v aktivní zóně silnic a dálnic</t>
  </si>
  <si>
    <t>1180474330</t>
  </si>
  <si>
    <t>"520.19"</t>
  </si>
  <si>
    <t>- výměna podloží v aktivní zoně</t>
  </si>
  <si>
    <t>845</t>
  </si>
  <si>
    <t>34</t>
  </si>
  <si>
    <t>M</t>
  </si>
  <si>
    <t>58344197</t>
  </si>
  <si>
    <t>štěrkodrť frakce 0/63</t>
  </si>
  <si>
    <t>1067275906</t>
  </si>
  <si>
    <t>845*1,1*1,05*1,8</t>
  </si>
  <si>
    <t>35</t>
  </si>
  <si>
    <t>174111101</t>
  </si>
  <si>
    <t>Zásyp jam, šachet rýh nebo kolem objektů sypaninou se zhutněním ručně</t>
  </si>
  <si>
    <t>-1332503307</t>
  </si>
  <si>
    <t>"520.14 - 520.16"</t>
  </si>
  <si>
    <t>24,5</t>
  </si>
  <si>
    <t>-1,5*3,14*0,15*0,15*5</t>
  </si>
  <si>
    <t>-0,25*0,5*0,5*5</t>
  </si>
  <si>
    <t>36</t>
  </si>
  <si>
    <t>58343930.1</t>
  </si>
  <si>
    <t xml:space="preserve">náhradní zásypový materiál </t>
  </si>
  <si>
    <t>-1214077081</t>
  </si>
  <si>
    <t xml:space="preserve">- pro lože v tl. 150 mm pod drenážní šachy </t>
  </si>
  <si>
    <t>využita frakce 16/32</t>
  </si>
  <si>
    <t>- drenážní šachty zasypány do výšky</t>
  </si>
  <si>
    <t>400 mm  frakcí 16/32</t>
  </si>
  <si>
    <t>23,657*1,1*1,05*1,8</t>
  </si>
  <si>
    <t>37</t>
  </si>
  <si>
    <t>171111103</t>
  </si>
  <si>
    <t>Uložení sypaniny z hornin soudržných do násypů zhutněných ručně</t>
  </si>
  <si>
    <t>-1446026156</t>
  </si>
  <si>
    <t>"210.18"</t>
  </si>
  <si>
    <t>"10% ručně"56,95*0,1</t>
  </si>
  <si>
    <t>38</t>
  </si>
  <si>
    <t>171151103</t>
  </si>
  <si>
    <t>Uložení sypaniny z hornin soudržných do násypů zhutněných strojně</t>
  </si>
  <si>
    <t>1029473056</t>
  </si>
  <si>
    <t>"90% strojně"56,95*0,9</t>
  </si>
  <si>
    <t>39</t>
  </si>
  <si>
    <t>10364100</t>
  </si>
  <si>
    <t>zemina pro terénní úpravy - tříděná</t>
  </si>
  <si>
    <t>1734919308</t>
  </si>
  <si>
    <t>56,95*1,6</t>
  </si>
  <si>
    <t>40</t>
  </si>
  <si>
    <t>167151111</t>
  </si>
  <si>
    <t>Nakládání výkopku z hornin třídy těžitelnosti I skupiny 1 až 3 přes 100 m3</t>
  </si>
  <si>
    <t>-1578060657</t>
  </si>
  <si>
    <t>56,95</t>
  </si>
  <si>
    <t>0,1*1406</t>
  </si>
  <si>
    <t>23,657*1,1*1,05</t>
  </si>
  <si>
    <t>Mezisoučet</t>
  </si>
  <si>
    <t>845*1,1*1,05</t>
  </si>
  <si>
    <t>41</t>
  </si>
  <si>
    <t>162251102</t>
  </si>
  <si>
    <t>Vodorovné přemístění přes 20 do 50 m výkopku/sypaniny z horniny třídy těžitelnosti I skupiny 1 až 3</t>
  </si>
  <si>
    <t>1188330629</t>
  </si>
  <si>
    <t>975,975</t>
  </si>
  <si>
    <t>42</t>
  </si>
  <si>
    <t>162351103</t>
  </si>
  <si>
    <t>Vodorovné přemístění přes 50 do 500 m výkopku/sypaniny z horniny třídy těžitelnosti I skupiny 1 až 3</t>
  </si>
  <si>
    <t>199065670</t>
  </si>
  <si>
    <t>224,874</t>
  </si>
  <si>
    <t>181151312</t>
  </si>
  <si>
    <t>Plošná úprava terénu přes 500 m2 zemina skupiny 1 až 4 nerovnosti přes 50 do 100 mm ve svahu přes 1:5 do 1:2</t>
  </si>
  <si>
    <t>-714569987</t>
  </si>
  <si>
    <t>1406</t>
  </si>
  <si>
    <t>44</t>
  </si>
  <si>
    <t>182351133</t>
  </si>
  <si>
    <t>Rozprostření ornice pl přes 500 m2 ve svahu přes 1:5 tl vrstvy do 200 mm strojně</t>
  </si>
  <si>
    <t>-765252186</t>
  </si>
  <si>
    <t>"514.1"</t>
  </si>
  <si>
    <t>45</t>
  </si>
  <si>
    <t>10364101vl</t>
  </si>
  <si>
    <t>zemina pro terénní úpravy -  ornice</t>
  </si>
  <si>
    <t>1601233531</t>
  </si>
  <si>
    <t>- odplevelená</t>
  </si>
  <si>
    <t>0,1*1406*1,6</t>
  </si>
  <si>
    <t>46</t>
  </si>
  <si>
    <t>181451132</t>
  </si>
  <si>
    <t>Založení parkového trávníku výsevem pl přes 1000 m2 ve svahu přes 1:5 do 1:2</t>
  </si>
  <si>
    <t>1634987371</t>
  </si>
  <si>
    <t>"514.2"</t>
  </si>
  <si>
    <t>47</t>
  </si>
  <si>
    <t>00572410</t>
  </si>
  <si>
    <t>osivo směs travní parková</t>
  </si>
  <si>
    <t>kg</t>
  </si>
  <si>
    <t>2136521390</t>
  </si>
  <si>
    <t>1406*0,03*1,05</t>
  </si>
  <si>
    <t>48</t>
  </si>
  <si>
    <t>1814111391.1</t>
  </si>
  <si>
    <t>Trávníku - předseťové přípravy, zálivky hnojení, ošetřování</t>
  </si>
  <si>
    <t>-662541728</t>
  </si>
  <si>
    <t>49</t>
  </si>
  <si>
    <t>181152330.1</t>
  </si>
  <si>
    <t>Úprava pláně HTÚ dle předepsaných sklonů vč. případných hutnících pokusů a vystavení protokolů o zkoušce ověření modulu přetvárnosti se zhutněním na požadovanou hodnotu Edef2=30MPa při poměru Edef2/Edef1 dle požadavku ČSN 72006 pro daný typ zeminy</t>
  </si>
  <si>
    <t>-1066344062</t>
  </si>
  <si>
    <t>"520.2"</t>
  </si>
  <si>
    <t>- pod komunikace pro pěší a sjezdy</t>
  </si>
  <si>
    <t>55</t>
  </si>
  <si>
    <t>50</t>
  </si>
  <si>
    <t>181152345.1</t>
  </si>
  <si>
    <t xml:space="preserve">Úprava pláně HTÚ dle předepsaných sklonů vč. případných hutnících pokusů a vystavení protokolů o zkoušce ověření modulu přetvárnosti se zhutněním na požadovanou hodnotu Edef2=45MPa při poměru Edef2/Edef1 dle požadavku ČSN 72006 pro daný typ zeminy  </t>
  </si>
  <si>
    <t>-1214779492</t>
  </si>
  <si>
    <t>"520.1"</t>
  </si>
  <si>
    <t>- pod komunikacemi a pojízdnými zpevněnými plochy</t>
  </si>
  <si>
    <t>1690</t>
  </si>
  <si>
    <t>Zakládání</t>
  </si>
  <si>
    <t>51</t>
  </si>
  <si>
    <t>212752101</t>
  </si>
  <si>
    <t>Trativod z drenážních trubek korugovaných PE-HD SN 4 perforace 360° včetně lože otevřený výkop DN 100 pro liniové stavby</t>
  </si>
  <si>
    <t>-538299953</t>
  </si>
  <si>
    <t>"520.13"</t>
  </si>
  <si>
    <t>207</t>
  </si>
  <si>
    <t>"520.15"</t>
  </si>
  <si>
    <t>20,5</t>
  </si>
  <si>
    <t>52</t>
  </si>
  <si>
    <t>211531111.1</t>
  </si>
  <si>
    <t>Výplň odvodňovacích žeber nebo trativodů kamenivem hrubým drceným frakce16/32 mm</t>
  </si>
  <si>
    <t>1838843465</t>
  </si>
  <si>
    <t>45,5</t>
  </si>
  <si>
    <t>53</t>
  </si>
  <si>
    <t>213141131</t>
  </si>
  <si>
    <t>Zřízení vrstvy z geotextilie ve sklonu přes 1:2 do 1:1 š do 3 m</t>
  </si>
  <si>
    <t>-117331290</t>
  </si>
  <si>
    <t>- drenážní rýha bude obalena geotextilií</t>
  </si>
  <si>
    <t>497</t>
  </si>
  <si>
    <t>54</t>
  </si>
  <si>
    <t>69311228.1</t>
  </si>
  <si>
    <t>geotextilie netkaná separační, ochranná, filtrační, drenážní 250g/m2</t>
  </si>
  <si>
    <t>1164445491</t>
  </si>
  <si>
    <t>497*1,1</t>
  </si>
  <si>
    <t>Vodorovné konstrukce</t>
  </si>
  <si>
    <t>451504111</t>
  </si>
  <si>
    <t>Zřízení podkladní vrstvy z kameniva pod dlažbu tl do 100 mm</t>
  </si>
  <si>
    <t>727231910</t>
  </si>
  <si>
    <t>"520.17"</t>
  </si>
  <si>
    <t>- příkop z lomového kamene v místě</t>
  </si>
  <si>
    <t>trativodu z drenážních šachet</t>
  </si>
  <si>
    <t>1,85*5</t>
  </si>
  <si>
    <t>56</t>
  </si>
  <si>
    <t>58337344</t>
  </si>
  <si>
    <t>štěrkopísek frakce 0/32</t>
  </si>
  <si>
    <t>-1516210179</t>
  </si>
  <si>
    <t>0,1*9,25*1,1*1,05*1,8</t>
  </si>
  <si>
    <t>57</t>
  </si>
  <si>
    <t>167151101</t>
  </si>
  <si>
    <t>Nakládání výkopku z hornin třídy těžitelnosti I skupiny 1 až 3 do 100 m3</t>
  </si>
  <si>
    <t>793549305</t>
  </si>
  <si>
    <t>0,1*9,25*1,1*1,05</t>
  </si>
  <si>
    <t>58</t>
  </si>
  <si>
    <t>956968626</t>
  </si>
  <si>
    <t>1,068</t>
  </si>
  <si>
    <t>59</t>
  </si>
  <si>
    <t>451313511</t>
  </si>
  <si>
    <t>Podkladní vrstva z betonu prostého se zvýšenými nároky na prostředí pod dlažbu tl do 100 mm</t>
  </si>
  <si>
    <t>-1812539269</t>
  </si>
  <si>
    <t>9,25</t>
  </si>
  <si>
    <t>60</t>
  </si>
  <si>
    <t>465513127</t>
  </si>
  <si>
    <t>Dlažba z lomového kamene na cementovou maltu s vyspárováním do tl 200 mm</t>
  </si>
  <si>
    <t>1157520277</t>
  </si>
  <si>
    <t>Komunikace pozemní</t>
  </si>
  <si>
    <t>61</t>
  </si>
  <si>
    <t>564871111.1</t>
  </si>
  <si>
    <t>Podklad ze štěrkodrtě ŠDA 0/63  plochy přes 100 m2 tl 250 mm</t>
  </si>
  <si>
    <t>1491380574</t>
  </si>
  <si>
    <t>"520.6"</t>
  </si>
  <si>
    <t>567131113.1</t>
  </si>
  <si>
    <t>Podklad ze směsi stmelené cementem SC C 3/4 (SC I) tl 180 mm</t>
  </si>
  <si>
    <t>920606993</t>
  </si>
  <si>
    <t>1642</t>
  </si>
  <si>
    <t>63</t>
  </si>
  <si>
    <t>573111112.1</t>
  </si>
  <si>
    <t>Postřik živičný infiltrační PI-C z asfaltu množství 1 kg/m2</t>
  </si>
  <si>
    <t>787674265</t>
  </si>
  <si>
    <t>1564+94</t>
  </si>
  <si>
    <t>64</t>
  </si>
  <si>
    <t>565166111.1</t>
  </si>
  <si>
    <t>Asfaltový beton vrstva podkladní ACP 22S  tl 80 mm</t>
  </si>
  <si>
    <t>818747134</t>
  </si>
  <si>
    <t>65</t>
  </si>
  <si>
    <t>573231108.1</t>
  </si>
  <si>
    <t>Postřik živičný spojovací PS-C ze silniční emulze v množství 0,50 kg/m2</t>
  </si>
  <si>
    <t>296389695</t>
  </si>
  <si>
    <t>1548+94</t>
  </si>
  <si>
    <t>66</t>
  </si>
  <si>
    <t>577165132.1</t>
  </si>
  <si>
    <t xml:space="preserve">Asfaltový beton vrstva ložní ACL 16S  tl 70 mm </t>
  </si>
  <si>
    <t>-274981239</t>
  </si>
  <si>
    <t>67</t>
  </si>
  <si>
    <t>573231106.1</t>
  </si>
  <si>
    <t>Postřik živičný spojovací PS-C ze silniční emulze v množství 0,30 kg/m2</t>
  </si>
  <si>
    <t>-45848773</t>
  </si>
  <si>
    <t>1533+1012</t>
  </si>
  <si>
    <t>68</t>
  </si>
  <si>
    <t>576133211.1</t>
  </si>
  <si>
    <t xml:space="preserve">Asfaltový koberec mastixový SMA 11S tl 40 mm </t>
  </si>
  <si>
    <t>53117162</t>
  </si>
  <si>
    <t>69</t>
  </si>
  <si>
    <t>564851011.1</t>
  </si>
  <si>
    <t>Podklad ze štěrkodrtě ŠDA 0/32  plochy do 100 m2 tl 150 mm</t>
  </si>
  <si>
    <t>1080866867</t>
  </si>
  <si>
    <t>"520.7"</t>
  </si>
  <si>
    <t>70</t>
  </si>
  <si>
    <t>596211110</t>
  </si>
  <si>
    <t>Kladení zámkové dlažby komunikací pro pěší tl 60 mm skupiny A pl do 50 m2, včetně lože tl. 40 mm</t>
  </si>
  <si>
    <t>348782773</t>
  </si>
  <si>
    <t>71</t>
  </si>
  <si>
    <t>59245015V</t>
  </si>
  <si>
    <t xml:space="preserve">dlažba šedá "20 x 10"  tl. 60mm </t>
  </si>
  <si>
    <t>-1822791595</t>
  </si>
  <si>
    <t>72</t>
  </si>
  <si>
    <t>564861011.1</t>
  </si>
  <si>
    <t>Podklad ze štěrkodrtě ŠDA 0/32  plochy do 100 m2 tl 200 mm</t>
  </si>
  <si>
    <t>1037346919</t>
  </si>
  <si>
    <t>"520.8"</t>
  </si>
  <si>
    <t>73</t>
  </si>
  <si>
    <t>565175101.1</t>
  </si>
  <si>
    <t xml:space="preserve">Asfaltový beton vrstva podkladní ACP 16+  tl 100 mm </t>
  </si>
  <si>
    <t>1522986928</t>
  </si>
  <si>
    <t>74</t>
  </si>
  <si>
    <t>578133131.1</t>
  </si>
  <si>
    <t>Litý asfalt MA5 V  tl 30 mm</t>
  </si>
  <si>
    <t>-77011879</t>
  </si>
  <si>
    <t>75</t>
  </si>
  <si>
    <t>578901114</t>
  </si>
  <si>
    <t>Zdrsňovací posyp litého asfaltu v množství 10 kg/m2</t>
  </si>
  <si>
    <t>-350576818</t>
  </si>
  <si>
    <t>76</t>
  </si>
  <si>
    <t>564931412</t>
  </si>
  <si>
    <t>Podklad z asfaltového recyklátu plochy přes 100 m2 tl 100 mm frakce 8/32</t>
  </si>
  <si>
    <t>1327554872</t>
  </si>
  <si>
    <t>"520.9"</t>
  </si>
  <si>
    <t>- zřízení nezpevněných krajnic</t>
  </si>
  <si>
    <t>115,5</t>
  </si>
  <si>
    <t>77</t>
  </si>
  <si>
    <t>599141111V</t>
  </si>
  <si>
    <t>Vyplnění spár živičnou zálivkou - bez prořezu</t>
  </si>
  <si>
    <t>-815439505</t>
  </si>
  <si>
    <t>"520.10"</t>
  </si>
  <si>
    <t>185</t>
  </si>
  <si>
    <t>Trubní vedení</t>
  </si>
  <si>
    <t>78</t>
  </si>
  <si>
    <t>8925631231</t>
  </si>
  <si>
    <t>Kontrola průtočnosti vpustí</t>
  </si>
  <si>
    <t>kus</t>
  </si>
  <si>
    <t>571814406</t>
  </si>
  <si>
    <t>79</t>
  </si>
  <si>
    <t>899201211</t>
  </si>
  <si>
    <t>Demontáž mříží litinových včetně rámů hmotnosti do 50 kg</t>
  </si>
  <si>
    <t>360342021</t>
  </si>
  <si>
    <t>"520.11"</t>
  </si>
  <si>
    <t>80</t>
  </si>
  <si>
    <t>899204112</t>
  </si>
  <si>
    <t>Osazení mříží litinových včetně rámů a košů na bahno pro třídu zatížení D400, E600 včetně podbetonování</t>
  </si>
  <si>
    <t>-1518973562</t>
  </si>
  <si>
    <t>81</t>
  </si>
  <si>
    <t>0059688</t>
  </si>
  <si>
    <t>Uliční vpust rám s mříží D400, 500x500 Plast</t>
  </si>
  <si>
    <t>-1027334639</t>
  </si>
  <si>
    <t>82</t>
  </si>
  <si>
    <t>899623151</t>
  </si>
  <si>
    <t>Obetonování potrubí nebo zdiva stok betonem prostým tř. C 16/20 v otevřeném výkopu</t>
  </si>
  <si>
    <t>-663122143</t>
  </si>
  <si>
    <t>"520.16"</t>
  </si>
  <si>
    <t>- obetonovná hrdla v místě drážní šacht</t>
  </si>
  <si>
    <t>0,25*0,5*0,5*5</t>
  </si>
  <si>
    <t>83</t>
  </si>
  <si>
    <t>894811213</t>
  </si>
  <si>
    <t>Revizní šachta z PVC typ pravý/přímý/levý, DN 315/160 hl od 1360 do 1730 mm"</t>
  </si>
  <si>
    <t>-358565563</t>
  </si>
  <si>
    <t>- revizní drenážní šachty</t>
  </si>
  <si>
    <t>84</t>
  </si>
  <si>
    <t>894812163</t>
  </si>
  <si>
    <t>Revizní a čistící šachta z PP DN 315 poklop litinový plný do teleskopické trubky pro třídu zatížení D400</t>
  </si>
  <si>
    <t>1324244141</t>
  </si>
  <si>
    <t>85</t>
  </si>
  <si>
    <t>877310330</t>
  </si>
  <si>
    <t>Montáž spojek na kanalizačním potrubí z PP nebo tvrdého PVC trub hladkých plnostěnných DN 150</t>
  </si>
  <si>
    <t>-973268448</t>
  </si>
  <si>
    <t>5*3</t>
  </si>
  <si>
    <t>86</t>
  </si>
  <si>
    <t>28611504</t>
  </si>
  <si>
    <t>redukce kanalizační PVC 160/110</t>
  </si>
  <si>
    <t>1215738108</t>
  </si>
  <si>
    <t>15*1,015</t>
  </si>
  <si>
    <t>Ostatní konstrukce a práce</t>
  </si>
  <si>
    <t>87</t>
  </si>
  <si>
    <t>912201895</t>
  </si>
  <si>
    <t>Vodorovného dopravní značení barvou hladké - dodávka a pokládka</t>
  </si>
  <si>
    <t>316758315</t>
  </si>
  <si>
    <t>210</t>
  </si>
  <si>
    <t>88</t>
  </si>
  <si>
    <t>912018325</t>
  </si>
  <si>
    <t>Vodorovné dopravní značení plastem strukturálním nehlučené - dodávka a pokládka</t>
  </si>
  <si>
    <t>-1760629494</t>
  </si>
  <si>
    <t>89</t>
  </si>
  <si>
    <t>916131213.1</t>
  </si>
  <si>
    <t>Osazení silničního obrubníku betonového stojatého s boční opěrou do lože z betonu prostého C 20/25 n XF3</t>
  </si>
  <si>
    <t>964740518</t>
  </si>
  <si>
    <t>"520.3"</t>
  </si>
  <si>
    <t>90</t>
  </si>
  <si>
    <t>59217031</t>
  </si>
  <si>
    <t>obrubník betonový silniční 1000x150x250mm</t>
  </si>
  <si>
    <t>-841376675</t>
  </si>
  <si>
    <t>35*1,01</t>
  </si>
  <si>
    <t>91</t>
  </si>
  <si>
    <t>916231213.1</t>
  </si>
  <si>
    <t>Osazení chodníkového obrubníku betonového stojatého s boční opěrou do lože z betonu prostého C 20/25 n XF3</t>
  </si>
  <si>
    <t>-357975068</t>
  </si>
  <si>
    <t>"520.4"</t>
  </si>
  <si>
    <t>92</t>
  </si>
  <si>
    <t>59217017.2</t>
  </si>
  <si>
    <t>obrubník betonový chodníkový 1000x100x250mm</t>
  </si>
  <si>
    <t>1121409195</t>
  </si>
  <si>
    <t>92*1,01</t>
  </si>
  <si>
    <t>93</t>
  </si>
  <si>
    <t>916231293.1</t>
  </si>
  <si>
    <t>Příplatek za osazení obloukového obrubníku</t>
  </si>
  <si>
    <t>kpl</t>
  </si>
  <si>
    <t>1864830427</t>
  </si>
  <si>
    <t>94</t>
  </si>
  <si>
    <t>916231292.1</t>
  </si>
  <si>
    <t xml:space="preserve">Příplatek za řezání obrubníků při osazování do oblouku </t>
  </si>
  <si>
    <t>1364162440</t>
  </si>
  <si>
    <t>95</t>
  </si>
  <si>
    <t>916241113.1</t>
  </si>
  <si>
    <t>Osazení obrubníku kamenného ležatého s boční opěrou do lože z betonu prostéhoC 20/25 n XF3</t>
  </si>
  <si>
    <t>-1794504983</t>
  </si>
  <si>
    <t>"520.5"</t>
  </si>
  <si>
    <t>96</t>
  </si>
  <si>
    <t>58380003</t>
  </si>
  <si>
    <t>obrubník kamenný žulový přímý 1000x300x200mm</t>
  </si>
  <si>
    <t>1151999867</t>
  </si>
  <si>
    <t>5*1,01</t>
  </si>
  <si>
    <t>5,05*1,02 'Přepočtené koeficientem množství</t>
  </si>
  <si>
    <t>97</t>
  </si>
  <si>
    <t>919735111</t>
  </si>
  <si>
    <t>Řezání stávajícího živičného krytu hl do 50 mm</t>
  </si>
  <si>
    <t>783451013</t>
  </si>
  <si>
    <t>- prořez před živičnou zálivkou</t>
  </si>
  <si>
    <t>98</t>
  </si>
  <si>
    <t>919735112</t>
  </si>
  <si>
    <t>Řezání stávajícího živičného krytu hl přes 50 do 100 mm</t>
  </si>
  <si>
    <t>-795248152</t>
  </si>
  <si>
    <t>"210.16"</t>
  </si>
  <si>
    <t>825</t>
  </si>
  <si>
    <t>99</t>
  </si>
  <si>
    <t>997221561</t>
  </si>
  <si>
    <t>Vodorovná doprava suti z kusových materiálů do 1 km</t>
  </si>
  <si>
    <t>912392486</t>
  </si>
  <si>
    <t>100</t>
  </si>
  <si>
    <t>997221569</t>
  </si>
  <si>
    <t>Příplatek ZKD 1 km u vodorovné dopravy suti z kusových materiálů</t>
  </si>
  <si>
    <t>-1404294604</t>
  </si>
  <si>
    <t>2382,756*4</t>
  </si>
  <si>
    <t>101</t>
  </si>
  <si>
    <t>202110105</t>
  </si>
  <si>
    <t>-1926715558</t>
  </si>
  <si>
    <t>2382,756-863,03</t>
  </si>
  <si>
    <t>102</t>
  </si>
  <si>
    <t>202110104</t>
  </si>
  <si>
    <t>Poplatek za skládku živice</t>
  </si>
  <si>
    <t>-1920316018</t>
  </si>
  <si>
    <t>3,792+338,09+414,071+22,593+84,484</t>
  </si>
  <si>
    <t>103</t>
  </si>
  <si>
    <t>998225111</t>
  </si>
  <si>
    <t>Přesun hmot pro pozemní komunikace s krytem z kamene, monolitickým betonovým nebo živičným</t>
  </si>
  <si>
    <t>724190803</t>
  </si>
  <si>
    <t>SO330 - Vodovodní řady</t>
  </si>
  <si>
    <t xml:space="preserve">    3 - Svislé a kompletní konstrukce</t>
  </si>
  <si>
    <t xml:space="preserve">    9 - Ostatní konstrukce a práce, bourání</t>
  </si>
  <si>
    <t>1281418217</t>
  </si>
  <si>
    <t>ŘAD V1</t>
  </si>
  <si>
    <t>1,2*2,1</t>
  </si>
  <si>
    <t>PROPOJ  Č.2</t>
  </si>
  <si>
    <t>1,2*(2,1+1)</t>
  </si>
  <si>
    <t>PROPOJ Č.3</t>
  </si>
  <si>
    <t>1,3*(1+13+1)</t>
  </si>
  <si>
    <t>-1222587337</t>
  </si>
  <si>
    <t>25,74</t>
  </si>
  <si>
    <t>1022761814</t>
  </si>
  <si>
    <t>1,15*(1+9)</t>
  </si>
  <si>
    <t>1,15*196</t>
  </si>
  <si>
    <t>1,2*(208,5-196)</t>
  </si>
  <si>
    <t>1,2*4</t>
  </si>
  <si>
    <t>ŘAD V2</t>
  </si>
  <si>
    <t>0,9*(1+205)</t>
  </si>
  <si>
    <t>1,1*(1+271-205)</t>
  </si>
  <si>
    <t>ŘAD V3</t>
  </si>
  <si>
    <t>1,1*(26+1)</t>
  </si>
  <si>
    <t>PROPOJ Č.1</t>
  </si>
  <si>
    <t>1,2*1,9</t>
  </si>
  <si>
    <t>-2093891376</t>
  </si>
  <si>
    <t>962080074</t>
  </si>
  <si>
    <t>-1204080953</t>
  </si>
  <si>
    <t>121112003</t>
  </si>
  <si>
    <t>Sejmutí ornice tl vrstvy do 200 mm ručně</t>
  </si>
  <si>
    <t>912220448</t>
  </si>
  <si>
    <t>1,2*(1,4+1)</t>
  </si>
  <si>
    <t>1,2*(5,1)</t>
  </si>
  <si>
    <t>1,2*11</t>
  </si>
  <si>
    <t>-717009189</t>
  </si>
  <si>
    <t>2+2</t>
  </si>
  <si>
    <t>2+0</t>
  </si>
  <si>
    <t>2+(2+2)</t>
  </si>
  <si>
    <t>115101201</t>
  </si>
  <si>
    <t>Čerpání vody na dopravní výšku do 10 m průměrný přítok do 500 l/min</t>
  </si>
  <si>
    <t>hod</t>
  </si>
  <si>
    <t>-444873065</t>
  </si>
  <si>
    <t>- z odstaveného potrubí</t>
  </si>
  <si>
    <t>- z přívalových deštů</t>
  </si>
  <si>
    <t>216</t>
  </si>
  <si>
    <t>115101301</t>
  </si>
  <si>
    <t>Pohotovost čerpací soupravy pro dopravní výšku do 10 m přítok do 500 l/min</t>
  </si>
  <si>
    <t>den</t>
  </si>
  <si>
    <t>-67560334</t>
  </si>
  <si>
    <t>150</t>
  </si>
  <si>
    <t>119001401</t>
  </si>
  <si>
    <t>Dočasné zajištění potrubí ocelového nebo litinového DN do 200 mm</t>
  </si>
  <si>
    <t>-1648628960</t>
  </si>
  <si>
    <t>1,15*1</t>
  </si>
  <si>
    <t>0,9*1</t>
  </si>
  <si>
    <t>1,1*1</t>
  </si>
  <si>
    <t>1,3*2</t>
  </si>
  <si>
    <t>1,3*1</t>
  </si>
  <si>
    <t>119001402</t>
  </si>
  <si>
    <t>Dočasné zajištění potrubí ocelového nebo litinového DN přes 200 do 500 mm</t>
  </si>
  <si>
    <t>-360044390</t>
  </si>
  <si>
    <t>119001412V</t>
  </si>
  <si>
    <t>Dočasné zajištění potrubí betonového, ŽB nebo kameninového přes DN 500 mm</t>
  </si>
  <si>
    <t>2124659134</t>
  </si>
  <si>
    <t>1,1*2</t>
  </si>
  <si>
    <t>119001421</t>
  </si>
  <si>
    <t>Dočasné zajištění kabelů a kabelových tratí ze 3 volně ložených kabelů</t>
  </si>
  <si>
    <t>1659991869</t>
  </si>
  <si>
    <t>1,15*2</t>
  </si>
  <si>
    <t>1,2*3</t>
  </si>
  <si>
    <t>1,1*6</t>
  </si>
  <si>
    <t>1,1*16</t>
  </si>
  <si>
    <t>1,2*8</t>
  </si>
  <si>
    <t>1,3*3</t>
  </si>
  <si>
    <t>460671112</t>
  </si>
  <si>
    <t>Výstražná fólie pro krytí kabelů šířky 25 cm</t>
  </si>
  <si>
    <t>1036455164</t>
  </si>
  <si>
    <t>2*2</t>
  </si>
  <si>
    <t>2*3</t>
  </si>
  <si>
    <t>1*1</t>
  </si>
  <si>
    <t>2*6</t>
  </si>
  <si>
    <t>2*16</t>
  </si>
  <si>
    <t>2*8</t>
  </si>
  <si>
    <t>46051020R</t>
  </si>
  <si>
    <t>D+M žlabu kabelové do rýhy bez výkopových prací z prefabrikovaných betonových žlabů včetně víka</t>
  </si>
  <si>
    <t>391123633</t>
  </si>
  <si>
    <t>139001101</t>
  </si>
  <si>
    <t>Příplatek za ztížení vykopávky v blízkosti podzemního vedení</t>
  </si>
  <si>
    <t>853370461</t>
  </si>
  <si>
    <t>"10%"368,062</t>
  </si>
  <si>
    <t>"10%"290,163*0,1</t>
  </si>
  <si>
    <t>"100%"28,809</t>
  </si>
  <si>
    <t>"100%"34,995</t>
  </si>
  <si>
    <t>"100%"59,07</t>
  </si>
  <si>
    <t>132254205</t>
  </si>
  <si>
    <t>Hloubení zapažených rýh š do 2000 mm v hornině třídy těžitelnosti I skupiny 3 objem do 1000 m3 VČETNĚ svislého přemístění do 4 m, započtena lepivost</t>
  </si>
  <si>
    <t>-867588737</t>
  </si>
  <si>
    <t>- celková kubatůra</t>
  </si>
  <si>
    <t>2,265*1,15*(1+9)</t>
  </si>
  <si>
    <t>2,2*1,15*196</t>
  </si>
  <si>
    <t>2,2*1,2*(208,5-196)</t>
  </si>
  <si>
    <t>2,02*1,2*(7,5+1)</t>
  </si>
  <si>
    <t>- odpočet</t>
  </si>
  <si>
    <t>asfaltová vozovka</t>
  </si>
  <si>
    <t>-(0,14+0,11+0,04+0,13+0,33)*1,15*(1+9)</t>
  </si>
  <si>
    <t>-(0,14+0,11+0,04+0,13+0,33)*1,15*196</t>
  </si>
  <si>
    <t>-(0,14+0,11+0,04+0,13+0,33)*1,2*(208,5-196)</t>
  </si>
  <si>
    <t>-(0,14+0,11+0,04+0,13+0,33)*1,2*4</t>
  </si>
  <si>
    <t>chodník</t>
  </si>
  <si>
    <t>-(0,06+0,04+0,15)*1,2*2,1</t>
  </si>
  <si>
    <t>nezpevněno</t>
  </si>
  <si>
    <t>-0,2*1,2*(1,4+1)</t>
  </si>
  <si>
    <t xml:space="preserve">potrubí + zbytkový beton </t>
  </si>
  <si>
    <t>-3,14*0,15*0,15*14</t>
  </si>
  <si>
    <t>-12,75</t>
  </si>
  <si>
    <t>1,875*0,9*(1+205)</t>
  </si>
  <si>
    <t>1,875*1,1*(1+271-205)</t>
  </si>
  <si>
    <t>-(0,14+0,11+0,04+0,13+0,33)*0,9*(1+205)</t>
  </si>
  <si>
    <t>-(0,14+0,11+0,04+0,13+0,33)*1,1*(1+271-205)</t>
  </si>
  <si>
    <t>potrubí</t>
  </si>
  <si>
    <t>-3,14*0,075*0,075*75</t>
  </si>
  <si>
    <t>1,72*1,1*(26+1)</t>
  </si>
  <si>
    <t>-(0,14+0,11+0,04+0,13+0,33)*1,1*(26+1)</t>
  </si>
  <si>
    <t>2,25*1,2*(6+1)</t>
  </si>
  <si>
    <t>-(0,14+0,11+0,04+0,13+0,33)*1,2*1,9</t>
  </si>
  <si>
    <t>-0,2*1,2*(5,1)</t>
  </si>
  <si>
    <t>2,15*1,2*16</t>
  </si>
  <si>
    <t>-(0,06+0,04+0,15)*1,2*(2,1+1)</t>
  </si>
  <si>
    <t>-0,2*1,2*11</t>
  </si>
  <si>
    <t>-3,14*0,2*0,2*8</t>
  </si>
  <si>
    <t>3,4*1,3*(1+13+1)</t>
  </si>
  <si>
    <t>-(0,06+0,04+0,15)*1,3*(1+13+1)</t>
  </si>
  <si>
    <t>-3,14*0,25*0,25*12</t>
  </si>
  <si>
    <t>"tř. 3 z 60%"797,065*0,6</t>
  </si>
  <si>
    <t>132354205</t>
  </si>
  <si>
    <t>Hloubení zapažených rýh š do 2000 mm v hornině třídy těžitelnosti II skupiny 4 objem do 1000 m3 VČETNĚ svislého přemístění do 4 m, započtena lepivost</t>
  </si>
  <si>
    <t>1734383166</t>
  </si>
  <si>
    <t>"tř. 4 z 40%"797,065*0,4</t>
  </si>
  <si>
    <t>151101101</t>
  </si>
  <si>
    <t>Zřízení příložného pažení a rozepření stěn rýh hl do 2 m</t>
  </si>
  <si>
    <t>446492931</t>
  </si>
  <si>
    <t>1,875*(1+205)*1</t>
  </si>
  <si>
    <t>1,875*(1+271-205)*2</t>
  </si>
  <si>
    <t>1,72*(26+1)*2</t>
  </si>
  <si>
    <t>151101102</t>
  </si>
  <si>
    <t>Zřízení příložného pažení a rozepření stěn rýh hl přes 2 do 4 m</t>
  </si>
  <si>
    <t>-1841009062</t>
  </si>
  <si>
    <t>2,265*(1+9)*1</t>
  </si>
  <si>
    <t>2,2*196*1</t>
  </si>
  <si>
    <t>2,2*(208,5-196)*2</t>
  </si>
  <si>
    <t>2,02*(7,5+1)*2</t>
  </si>
  <si>
    <t>2,25*(6+1)*2</t>
  </si>
  <si>
    <t>2,15*16*2</t>
  </si>
  <si>
    <t>3,4*(1+13+1)*2</t>
  </si>
  <si>
    <t>151101111</t>
  </si>
  <si>
    <t>Odstranění příložného pažení a rozepření stěn rýh hl do 2 m</t>
  </si>
  <si>
    <t>1984864459</t>
  </si>
  <si>
    <t>730,38</t>
  </si>
  <si>
    <t>151101112</t>
  </si>
  <si>
    <t>Odstranění příložného pažení a rozepření stěn rýh hl přes 2 do 4 m</t>
  </si>
  <si>
    <t>-1102846858</t>
  </si>
  <si>
    <t>745,49</t>
  </si>
  <si>
    <t>-947613544</t>
  </si>
  <si>
    <t>0,2*22,2</t>
  </si>
  <si>
    <t>478,239</t>
  </si>
  <si>
    <t>540795083</t>
  </si>
  <si>
    <t>318,826</t>
  </si>
  <si>
    <t>-648158120</t>
  </si>
  <si>
    <t>4,44</t>
  </si>
  <si>
    <t>263372625</t>
  </si>
  <si>
    <t>"60%"797,065*0,6</t>
  </si>
  <si>
    <t>1874177491</t>
  </si>
  <si>
    <t>"40%"797,065*0,4</t>
  </si>
  <si>
    <t>174151101</t>
  </si>
  <si>
    <t>Zásyp jam, šachet rýh nebo kolem objektů sypaninou se zhutněním</t>
  </si>
  <si>
    <t>559361737</t>
  </si>
  <si>
    <t>- Celková kubatůra</t>
  </si>
  <si>
    <t>provizorní zapravení vozovky</t>
  </si>
  <si>
    <t>-0,5*550,06</t>
  </si>
  <si>
    <t>chodníky</t>
  </si>
  <si>
    <t>-(0,06+0,04+0,15)*25,74</t>
  </si>
  <si>
    <t>-0,2*22,2</t>
  </si>
  <si>
    <t>obsyp</t>
  </si>
  <si>
    <t>-311,083</t>
  </si>
  <si>
    <t>-3,14*(0,31/2)*(0,31/2)*(1+9)</t>
  </si>
  <si>
    <t>-3,14*(0,413/2)*(0,413/2)*208,5</t>
  </si>
  <si>
    <t>-3,14*(0,31/2)*(0,31/2)*(7,5+1)</t>
  </si>
  <si>
    <t>-3,14*(0,16/2)*(0,16/2)*(271+1)</t>
  </si>
  <si>
    <t>-3,14*(0,11/2)*(0,11/2)*(26+1)</t>
  </si>
  <si>
    <t>-3,14*(0,413/2)*(0,413/2)*(6+1)</t>
  </si>
  <si>
    <t>-3,14*(0,413/2)*(0,413/2)*16</t>
  </si>
  <si>
    <t>-3,14*0,258*0,258*(1+13+1)</t>
  </si>
  <si>
    <t>bloky</t>
  </si>
  <si>
    <t>-0,25</t>
  </si>
  <si>
    <t>podsyp</t>
  </si>
  <si>
    <t>-59,8</t>
  </si>
  <si>
    <t>-2006064829</t>
  </si>
  <si>
    <t>540,623*1,1*1,05*1,8</t>
  </si>
  <si>
    <t>175111101</t>
  </si>
  <si>
    <t>Obsypání potrubí ručně sypaninou bez prohození, uloženou do 3 m</t>
  </si>
  <si>
    <t>-1947398395</t>
  </si>
  <si>
    <t>((0,005+0,3+0,005)+0,3)*1,15*(1+9)</t>
  </si>
  <si>
    <t>-3,14*(0,31/2)*(0,/2)*(1+9)</t>
  </si>
  <si>
    <t>((0,0065+0,4+0,0065)+0,3)*1,15*196</t>
  </si>
  <si>
    <t>((0,0065+0,4+0,0065)+0,3)*1,2*(208,5-196)</t>
  </si>
  <si>
    <t>((0,005+0,3+0,005)+0,3)*1,2*(7,5+1)</t>
  </si>
  <si>
    <t>((0,005+0,15+0,005)+0,3)*0,9*(1+205)</t>
  </si>
  <si>
    <t>((0,005+0,15+0,005)+0,3)*1,1*(1+271-205)</t>
  </si>
  <si>
    <t>((0,005+0,10+0,005)+0,3)*1,1*(26+1)</t>
  </si>
  <si>
    <t>((0,0065+0,4+0,0065)+0,3)*1,2*(6+1)</t>
  </si>
  <si>
    <t>((0,0065+0,4+0,0065)+0,3)*1,2*16</t>
  </si>
  <si>
    <t>((0,0075+0,5+0,0075)+0,3)*1,3*(1+13+1)</t>
  </si>
  <si>
    <t>1818688611</t>
  </si>
  <si>
    <t>311,083*1,1*1,05*1,8</t>
  </si>
  <si>
    <t>-507474674</t>
  </si>
  <si>
    <t>311,083*1,1*1,05</t>
  </si>
  <si>
    <t>540,623*1,1*1,05</t>
  </si>
  <si>
    <t>1128102323</t>
  </si>
  <si>
    <t>988,161</t>
  </si>
  <si>
    <t>181351003</t>
  </si>
  <si>
    <t>Rozprostření ornice tl vrstvy do 200 mm pl do 100 m2 v rovině nebo ve svahu do 1:5 strojně</t>
  </si>
  <si>
    <t>-1526330373</t>
  </si>
  <si>
    <t>1611496247</t>
  </si>
  <si>
    <t>0,2*22,2*1,6</t>
  </si>
  <si>
    <t>181411131</t>
  </si>
  <si>
    <t>Založení parkového trávníku výsevem plochy do 1000 m2 v rovině a ve svahu do 1:5</t>
  </si>
  <si>
    <t>-1764816298</t>
  </si>
  <si>
    <t>22,2</t>
  </si>
  <si>
    <t>-1418121702</t>
  </si>
  <si>
    <t>22,2*0,03*1,05</t>
  </si>
  <si>
    <t>-553413161</t>
  </si>
  <si>
    <t>Svislé a kompletní konstrukce</t>
  </si>
  <si>
    <t>850311810</t>
  </si>
  <si>
    <t>Bourání stávajícího potrubí z trub litinových do DN 100</t>
  </si>
  <si>
    <t>-1599844380</t>
  </si>
  <si>
    <t>V3</t>
  </si>
  <si>
    <t>850311811</t>
  </si>
  <si>
    <t>Bourání stávajícího potrubí z trub litinových do DN 150</t>
  </si>
  <si>
    <t>-1469786621</t>
  </si>
  <si>
    <t>850391811</t>
  </si>
  <si>
    <t>Bourání stávajícího potrubí z trub litinových DN přes 250 do 400</t>
  </si>
  <si>
    <t>397723199</t>
  </si>
  <si>
    <t>PROPOJ 2</t>
  </si>
  <si>
    <t>850421811</t>
  </si>
  <si>
    <t>Bourání stávajícího potrubí z trub litinových DN přes 400 do 500</t>
  </si>
  <si>
    <t>128715504</t>
  </si>
  <si>
    <t>PROPOJ 3</t>
  </si>
  <si>
    <t>891247900R</t>
  </si>
  <si>
    <t>Demontáž hydrantů podzemních DN 80, vč. poklopu,   naložení, vodorovné přemístění, sloužení</t>
  </si>
  <si>
    <t>-453468500</t>
  </si>
  <si>
    <t>891241811</t>
  </si>
  <si>
    <t>Demontáž vodovodních šoupátek otevřený výkop DN 80, vč. ZS a poklopu, naložení, vodorovné přemístění, sloužení</t>
  </si>
  <si>
    <t>-521875681</t>
  </si>
  <si>
    <t>891311811</t>
  </si>
  <si>
    <t>Demontáž vodovodních šoupátek otevřený výkop DN 150, vč. ZS a poklopu,  naložení, vodorovné přemístění, sloužení</t>
  </si>
  <si>
    <t>-838614593</t>
  </si>
  <si>
    <t>891381810</t>
  </si>
  <si>
    <t>Demontáž vodovodních šoupátek otevřený výkop DN 300, vč. ZS a poklopu,  naložení, vodorovné přemístění, sloužení</t>
  </si>
  <si>
    <t>20612930</t>
  </si>
  <si>
    <t>891381813</t>
  </si>
  <si>
    <t>Demontáž vodovodních šoupátek otevřený výkop DN 400, vč. ZS a poklopu,  naložení, vodorovné přemístění, sloužení</t>
  </si>
  <si>
    <t>-1038209123</t>
  </si>
  <si>
    <t>891381815</t>
  </si>
  <si>
    <t>Demontáž vodovodních šoupátek otevřený výkop DN 500, vč. ZS a poklopu,  naložení, vodorovné přemístění, sloužení</t>
  </si>
  <si>
    <t>-2018409770</t>
  </si>
  <si>
    <t>358315114</t>
  </si>
  <si>
    <t>Bourání stoky kompletní nebo vybourání otvorů z prostého betonu plochy do 4 m2</t>
  </si>
  <si>
    <t>149373517</t>
  </si>
  <si>
    <t>zbytkový beton ve výkopu</t>
  </si>
  <si>
    <t>0,15*45+0,5*3+1,5*3</t>
  </si>
  <si>
    <t>rušená šachta</t>
  </si>
  <si>
    <t>konus</t>
  </si>
  <si>
    <t>0,247</t>
  </si>
  <si>
    <t>úprava šachty</t>
  </si>
  <si>
    <t>0,35*1*1</t>
  </si>
  <si>
    <t>358325114</t>
  </si>
  <si>
    <t>Bourání stoky kompletní nebo vybourání otvorů z železobetonu plochy do 4 m2</t>
  </si>
  <si>
    <t>-598647559</t>
  </si>
  <si>
    <t>(0,3+2+0,3)*(0,3+1+0,3)*(0,3+1+0,3)</t>
  </si>
  <si>
    <t>-2*1*1</t>
  </si>
  <si>
    <t>-0,3*3,14*0,3*0,3</t>
  </si>
  <si>
    <t>899102211</t>
  </si>
  <si>
    <t>Demontáž poklopů litinových nebo ocelových včetně rámů hmotnosti přes 50 do 100 kg</t>
  </si>
  <si>
    <t>1468677438</t>
  </si>
  <si>
    <t>997013151</t>
  </si>
  <si>
    <t>Vnitrostaveništní doprava suti a vybouraných hmot pro budovy v do 6 m s omezením mechanizace</t>
  </si>
  <si>
    <t>1343096906</t>
  </si>
  <si>
    <t>0,016*26</t>
  </si>
  <si>
    <t>0,025*75</t>
  </si>
  <si>
    <t>0,108*14</t>
  </si>
  <si>
    <t>0,146*12</t>
  </si>
  <si>
    <t>13,347*2,2</t>
  </si>
  <si>
    <t>4,574*2,4</t>
  </si>
  <si>
    <t>0,1*1</t>
  </si>
  <si>
    <t>997013501</t>
  </si>
  <si>
    <t>Odvoz suti a vybouraných hmot na skládku nebo meziskládku do 1 km se složením</t>
  </si>
  <si>
    <t>-1611234497</t>
  </si>
  <si>
    <t>45,996</t>
  </si>
  <si>
    <t>997013509</t>
  </si>
  <si>
    <t>Příplatek k odvozu suti a vybouraných hmot na skládku ZKD 1 km přes 1 km</t>
  </si>
  <si>
    <t>529879</t>
  </si>
  <si>
    <t>45,996*4</t>
  </si>
  <si>
    <t>97909811</t>
  </si>
  <si>
    <t>1221140555</t>
  </si>
  <si>
    <t>89991021V</t>
  </si>
  <si>
    <t>Výplň potrubí pod tlakem cementopopílkovou suspenzí délky potrubí, VČETNĚ všech souvísejícíh úkonů a materiálu potřebného k zaplění potrubí</t>
  </si>
  <si>
    <t>-429734504</t>
  </si>
  <si>
    <t>DN 400</t>
  </si>
  <si>
    <t>3,14*0,2*0,2*205</t>
  </si>
  <si>
    <t>DN 300</t>
  </si>
  <si>
    <t>3,14*0,15*0,15*215</t>
  </si>
  <si>
    <t>DN 150</t>
  </si>
  <si>
    <t>3,14*0,075*0,075*198</t>
  </si>
  <si>
    <t>DN 80</t>
  </si>
  <si>
    <t>3,14*0,04*0,04*4</t>
  </si>
  <si>
    <t>451572111</t>
  </si>
  <si>
    <t>Lože pod potrubí otevřený výkop z kameniva drobného těženého</t>
  </si>
  <si>
    <t>1478594537</t>
  </si>
  <si>
    <t>0,1*1,15*(1+9)</t>
  </si>
  <si>
    <t>0,1*1,15*196</t>
  </si>
  <si>
    <t>0,1*1,2*(208,5-196)</t>
  </si>
  <si>
    <t>0,1*1,2*(7,5+1)</t>
  </si>
  <si>
    <t>0,1*0,9*(1+205)</t>
  </si>
  <si>
    <t>0,1*1,1*(1+271-205)</t>
  </si>
  <si>
    <t>0,1*1,1*(26+1)</t>
  </si>
  <si>
    <t>0,1*1,2*(6+1)</t>
  </si>
  <si>
    <t>0,1*1,2*16</t>
  </si>
  <si>
    <t>0,1*1,3*(1+13+1)</t>
  </si>
  <si>
    <t>1488371026</t>
  </si>
  <si>
    <t>59,8</t>
  </si>
  <si>
    <t>162351103.1</t>
  </si>
  <si>
    <t>-1270429580</t>
  </si>
  <si>
    <t>452313151</t>
  </si>
  <si>
    <t>Podkladní bloky z betonu prostého bez zvýšených nároků na prostředí tř. C 20/25 otevřený výkop</t>
  </si>
  <si>
    <t>2105047729</t>
  </si>
  <si>
    <t>ŘAV V1</t>
  </si>
  <si>
    <t>- betonová blok pro zajištění stávajícího potrubí</t>
  </si>
  <si>
    <t>0,25</t>
  </si>
  <si>
    <t>452353101</t>
  </si>
  <si>
    <t>Bednění podkladních bloků otevřený výkop, vč. odstranění</t>
  </si>
  <si>
    <t>-445328159</t>
  </si>
  <si>
    <t>2,5</t>
  </si>
  <si>
    <t>PREV1</t>
  </si>
  <si>
    <t>D+M prefabrikátový blok pro zajištění potrubí - ŘAD V1</t>
  </si>
  <si>
    <t>-1002579181</t>
  </si>
  <si>
    <t>PREV2</t>
  </si>
  <si>
    <t>D+M prefabrikátový blok pro zajištění potrubí - ŘAD V2</t>
  </si>
  <si>
    <t>1342331359</t>
  </si>
  <si>
    <t>PREV3</t>
  </si>
  <si>
    <t>D+M prefabrikátový blok pro zajištění potrubí - ŘAD V3</t>
  </si>
  <si>
    <t>-1664612704</t>
  </si>
  <si>
    <t>PREPR2</t>
  </si>
  <si>
    <t>D+M prefabrikátový blok pro zajištění potrubí - PROPOJ 2</t>
  </si>
  <si>
    <t>-860680277</t>
  </si>
  <si>
    <t>PREPR3</t>
  </si>
  <si>
    <t>D+M prefabrikátový blok pro zajištění potrubí - PROPOJ 3</t>
  </si>
  <si>
    <t>-727161766</t>
  </si>
  <si>
    <t>45211114V</t>
  </si>
  <si>
    <t>Osazení betonových pražců, panelů otevřený výkop pl přes 75000 mm2 včetně doplňkového materiálu</t>
  </si>
  <si>
    <t>90480265</t>
  </si>
  <si>
    <t>viz výkres D.1.5.5</t>
  </si>
  <si>
    <t>59381009</t>
  </si>
  <si>
    <t>panel silniční 3,00x1,00x0,15m</t>
  </si>
  <si>
    <t>-1725750846</t>
  </si>
  <si>
    <t>3*1,01</t>
  </si>
  <si>
    <t>564931500</t>
  </si>
  <si>
    <t>Komunikace z asfaltového recyklátu se zhutněním  tl 500 mm, včetně vnistaveništního přesunu hmot</t>
  </si>
  <si>
    <t>-1587676956</t>
  </si>
  <si>
    <t>564851011</t>
  </si>
  <si>
    <t>Podklad ze štěrkodrtě ŠD plochy do 100 m2 tl 150 mm</t>
  </si>
  <si>
    <t>355054372</t>
  </si>
  <si>
    <t>-445003857</t>
  </si>
  <si>
    <t xml:space="preserve">dlažba zámková profilová základní  tl. 60mm </t>
  </si>
  <si>
    <t>1870111588</t>
  </si>
  <si>
    <t>100%</t>
  </si>
  <si>
    <t>25,74*1,01</t>
  </si>
  <si>
    <t>851261131</t>
  </si>
  <si>
    <t>Montáž potrubí z trub litinových hrdlových s integrovaným těsněním otevřený výkop DN 100</t>
  </si>
  <si>
    <t>1106900679</t>
  </si>
  <si>
    <t>23+3</t>
  </si>
  <si>
    <t>851261292</t>
  </si>
  <si>
    <t>Příplatek za krácení litinové trouby DN/OD 110</t>
  </si>
  <si>
    <t>-569678581</t>
  </si>
  <si>
    <t>55251005V</t>
  </si>
  <si>
    <t xml:space="preserve">DN 100   TLT PN 10, třída Class s tl. stěny liti. min 4,7 mm. Vnější povr. úprava - těžká protikorozníí ochrana. Vnitřní ochrana  - odstředivě nanášená cementová vystýlka. </t>
  </si>
  <si>
    <t>1375449851</t>
  </si>
  <si>
    <t>- hrdla pro zámkový spoj</t>
  </si>
  <si>
    <t>- včetně elastomerových manžet na hrdla.</t>
  </si>
  <si>
    <t>23*1,01</t>
  </si>
  <si>
    <t>552,6-R</t>
  </si>
  <si>
    <t xml:space="preserve">SEK...DN 100   TLT PN 10, třída Class s tl. stěny liti. min 4,7 mm. Vnější povr. úprava - těžká protikorozní ochrana. Vnitřní ochrana  - odstředivě nanášená cementová vystýlka. </t>
  </si>
  <si>
    <t>480648785</t>
  </si>
  <si>
    <t>851311131</t>
  </si>
  <si>
    <t>Montáž potrubí z trub litinových hrdlových s integrovaným těsněním otevřený výkop DN 150</t>
  </si>
  <si>
    <t>130238665</t>
  </si>
  <si>
    <t>ŘAD 2</t>
  </si>
  <si>
    <t>241</t>
  </si>
  <si>
    <t>851321292</t>
  </si>
  <si>
    <t>Příplatek za krácení litinové trouby DN/OD 160</t>
  </si>
  <si>
    <t>1831188231</t>
  </si>
  <si>
    <t>55251007V</t>
  </si>
  <si>
    <t xml:space="preserve">DN 150   TLT PN 10, třída Class s tl. stěny liti. min 4,7 mm. Vnější povr. úprava - těžká protikorozní ochrana. Vnitřní ochrana  - odstředivě nanášená cementová vystýlka. </t>
  </si>
  <si>
    <t>-895589413</t>
  </si>
  <si>
    <t>241*1,01</t>
  </si>
  <si>
    <t>552,7-R</t>
  </si>
  <si>
    <t xml:space="preserve">SEK...DN 150   TLT PN 10, třída Class s tl. stěny liti. min 4,7 mm. Vnější povr. úprava - těžká protikorozní ochrana. Vnitřní ochrana  - odstředivě nanášená cementová vystýlka. </t>
  </si>
  <si>
    <t>-1935187414</t>
  </si>
  <si>
    <t>30*1,01</t>
  </si>
  <si>
    <t>851371131</t>
  </si>
  <si>
    <t>Montáž potrubí z trub litinových hrdlových s integrovaným těsněním otevřený výkop DN 300</t>
  </si>
  <si>
    <t>-1152011558</t>
  </si>
  <si>
    <t>16,5</t>
  </si>
  <si>
    <t>851321392</t>
  </si>
  <si>
    <t>Příplatek za krácení litinové trouby DN/OD 300</t>
  </si>
  <si>
    <t>962646654</t>
  </si>
  <si>
    <t>55251010V</t>
  </si>
  <si>
    <t xml:space="preserve">DN 300   TLT PN 10, třída Class s tl. stěny liti. min 5,6 mm. Vnější povr. úprava - těžká protikorozní ochrana. Vnitřní ochrana  - odstředivě nanášená cementová vystýlka. </t>
  </si>
  <si>
    <t>-1246057657</t>
  </si>
  <si>
    <t>16,5*1,01</t>
  </si>
  <si>
    <t>851391131</t>
  </si>
  <si>
    <t>Montáž potrubí z trub litinových hrdlových s integrovaným těsněním otevřený výkop DN 400</t>
  </si>
  <si>
    <t>-734300039</t>
  </si>
  <si>
    <t>204+4,5</t>
  </si>
  <si>
    <t>PROPOJ 1</t>
  </si>
  <si>
    <t>6+10</t>
  </si>
  <si>
    <t>851321237</t>
  </si>
  <si>
    <t>Příplatek za krácení litinové trouby DN/OD 400</t>
  </si>
  <si>
    <t>-326543376</t>
  </si>
  <si>
    <t>KT.OT400C40</t>
  </si>
  <si>
    <t xml:space="preserve">DN 400   TLT PN 10, třída Class s tl. stěny liti. min 6,4 mm. Vnější povr. úprava - těžká protikorozní ochrana. Vnitřní ochrana  - odstředivě nanášená cementová vystýlka. </t>
  </si>
  <si>
    <t>1200547252</t>
  </si>
  <si>
    <t>204*1,01</t>
  </si>
  <si>
    <t>6*1,01</t>
  </si>
  <si>
    <t>DK.OT400C41</t>
  </si>
  <si>
    <t>SEK....DN 400 TLT PN 10, třída Class s tl. stěny liti. min 6,4 mm. Vnější povr. úprava - těžká protikorozní ochrana. Vnitřní ochrana  - odstředivě nanášená cementová vystýlka.</t>
  </si>
  <si>
    <t>-2050013450</t>
  </si>
  <si>
    <t>4,5*1,01</t>
  </si>
  <si>
    <t>10*1,01</t>
  </si>
  <si>
    <t>851421131</t>
  </si>
  <si>
    <t>Montáž potrubí z trub litinových hrdlových s integrovaným těsněním otevřený výkop DN 500</t>
  </si>
  <si>
    <t>-114813014</t>
  </si>
  <si>
    <t>6+5</t>
  </si>
  <si>
    <t>851321238</t>
  </si>
  <si>
    <t>Příplatek za krácení litinové trouby DN/OD 500</t>
  </si>
  <si>
    <t>239307749</t>
  </si>
  <si>
    <t>KT.OT500C41</t>
  </si>
  <si>
    <t xml:space="preserve">DN 500   TLT PN 10, třída Class s tl. stěny liti. min 6,4 mm. Vnější povr. úprava - těžká protikorozní ochrana. Vnitřní ochrana  - odstředivě nanášená cementová vystýlky. </t>
  </si>
  <si>
    <t>-40989620</t>
  </si>
  <si>
    <t>- včetně elastomerovýcj manžet na hrdla.</t>
  </si>
  <si>
    <t>DT.ST500C42</t>
  </si>
  <si>
    <t xml:space="preserve">SEK...DN 500   TLT PN 10, třída Class s tl. stěny liti. min 6,4 mm. Vnější povr. úprava - těžká protikorozní ochrana. Vnitřní ochrana  - odstředivě nanášená cementová vystýlky. </t>
  </si>
  <si>
    <t>577174866</t>
  </si>
  <si>
    <t>851261218</t>
  </si>
  <si>
    <t>Příplatek za montáž zámkových spojků na potrubí a tvarovkách DN 100</t>
  </si>
  <si>
    <t>-632234476</t>
  </si>
  <si>
    <t>ŘAD 3</t>
  </si>
  <si>
    <t>- pro potrubí</t>
  </si>
  <si>
    <t>- pro tvarovky</t>
  </si>
  <si>
    <t>DKT.110430</t>
  </si>
  <si>
    <t>těsnící gumový kroužek DN 100 EPDM Sit Plus pro spoj BRS - zámkový spoj</t>
  </si>
  <si>
    <t>1275608698</t>
  </si>
  <si>
    <t>9*1,01</t>
  </si>
  <si>
    <t>55251277</t>
  </si>
  <si>
    <t>manžeta ochranná vodovodního litinového potrubí DN 110</t>
  </si>
  <si>
    <t>-817350572</t>
  </si>
  <si>
    <t>851321218</t>
  </si>
  <si>
    <t>Příplatek za montáž zámkových spojků na potrubí a tvarovkách DN 150</t>
  </si>
  <si>
    <t>-398034174</t>
  </si>
  <si>
    <t>ŘAV 2</t>
  </si>
  <si>
    <t>DKT.110450</t>
  </si>
  <si>
    <t>těsnící gumový kroužek DN 150 EPDM Sit Plus pro spoj BRS - zámkový spoj</t>
  </si>
  <si>
    <t>-1293866614</t>
  </si>
  <si>
    <t>68*1,01</t>
  </si>
  <si>
    <t>55251279</t>
  </si>
  <si>
    <t>manžeta ochranná vodovodního litinového potrubí DN 160</t>
  </si>
  <si>
    <t>-700450738</t>
  </si>
  <si>
    <t>851323218</t>
  </si>
  <si>
    <t>Příplatek za montáž zámkových spojků na potrubí a tvarovkách DN 300</t>
  </si>
  <si>
    <t>-1885629376</t>
  </si>
  <si>
    <t>pro potrubí</t>
  </si>
  <si>
    <t>Pro tvarovky</t>
  </si>
  <si>
    <t>DKT.110480</t>
  </si>
  <si>
    <t>těsnící gumový kroužek DN 300 EPDM Sit Plus pro spoj BRS - zámkový spoj</t>
  </si>
  <si>
    <t>539542987</t>
  </si>
  <si>
    <t>15*1,01</t>
  </si>
  <si>
    <t>55251285</t>
  </si>
  <si>
    <t>manžeta ochranná vodovodního litinového potrubí DN 310</t>
  </si>
  <si>
    <t>1399768144</t>
  </si>
  <si>
    <t>851321232</t>
  </si>
  <si>
    <t>Příplatek za montáž zámkových spojků na potrubí a tvarovkách DN 400</t>
  </si>
  <si>
    <t>-58341149</t>
  </si>
  <si>
    <t>KT.110500</t>
  </si>
  <si>
    <t>Těsnící gumový kroužek DN 400 EPDM Sit Plus pro spoj BRS - zámkový spoj</t>
  </si>
  <si>
    <t>683400093</t>
  </si>
  <si>
    <t>40*1,01</t>
  </si>
  <si>
    <t>8*1,01</t>
  </si>
  <si>
    <t>104</t>
  </si>
  <si>
    <t>552231101</t>
  </si>
  <si>
    <t>Manžeta ochranná vodovodního litinového potrubí DN 410</t>
  </si>
  <si>
    <t>853635320</t>
  </si>
  <si>
    <t>105</t>
  </si>
  <si>
    <t>851312235</t>
  </si>
  <si>
    <t>Příplatek za montáž zámkových spojků na potrubí a tvarovkách DN 500</t>
  </si>
  <si>
    <t>-126715010</t>
  </si>
  <si>
    <t>106</t>
  </si>
  <si>
    <t>KT.110400</t>
  </si>
  <si>
    <t>Těsnící gumový kroužek DN 500 NBR Sit Plus pro spoj BRS - zámkový spoj</t>
  </si>
  <si>
    <t>-659768863</t>
  </si>
  <si>
    <t>4*1,01</t>
  </si>
  <si>
    <t>107</t>
  </si>
  <si>
    <t>522313215</t>
  </si>
  <si>
    <t>Manžeta ochranná vodovodního litinového potrubí DN 510</t>
  </si>
  <si>
    <t>-1865683334</t>
  </si>
  <si>
    <t>108</t>
  </si>
  <si>
    <t>857242122</t>
  </si>
  <si>
    <t>Montáž litinových tvarovek jednoosých přírubových otevřený výkop DN 80</t>
  </si>
  <si>
    <t>1850135465</t>
  </si>
  <si>
    <t>109</t>
  </si>
  <si>
    <t>55254047</t>
  </si>
  <si>
    <t>koleno 90° s patkou přírubové litinové vodovodní N-kus PN10/40 DN 80</t>
  </si>
  <si>
    <t>-123360725</t>
  </si>
  <si>
    <t>2*1,01</t>
  </si>
  <si>
    <t>1*1,01</t>
  </si>
  <si>
    <t>110</t>
  </si>
  <si>
    <t>852242122</t>
  </si>
  <si>
    <t>Montáž potrubí z trub litinových tlakových přírubových délky do 1 m otevřený výkop DN 80</t>
  </si>
  <si>
    <t>127773881</t>
  </si>
  <si>
    <t>1+1</t>
  </si>
  <si>
    <t>111</t>
  </si>
  <si>
    <t>55253235</t>
  </si>
  <si>
    <t>tvarovka přírubová litinová vodovodní PN10/16 DN 80 dl 200mm</t>
  </si>
  <si>
    <t>-2092967413</t>
  </si>
  <si>
    <t>112</t>
  </si>
  <si>
    <t>55253237</t>
  </si>
  <si>
    <t>tvarovka přírubová litinová vodovodní PN10/16 DN 80 dl 300mm</t>
  </si>
  <si>
    <t>-1514380500</t>
  </si>
  <si>
    <t>113</t>
  </si>
  <si>
    <t>857262122</t>
  </si>
  <si>
    <t>Montáž litinových tvarovek jednoosých přírubových otevřený výkop DN 100</t>
  </si>
  <si>
    <t>-1223343064</t>
  </si>
  <si>
    <t>114</t>
  </si>
  <si>
    <t>55259815</t>
  </si>
  <si>
    <t>přechod přírubový tvárná litina  R   DN 100/80</t>
  </si>
  <si>
    <t>-972927545</t>
  </si>
  <si>
    <t>115</t>
  </si>
  <si>
    <t>55253490</t>
  </si>
  <si>
    <t>tvarovka přírubová litinová s hladkým koncem F-kus DN 100</t>
  </si>
  <si>
    <t>-994492042</t>
  </si>
  <si>
    <t>116</t>
  </si>
  <si>
    <t>857261131</t>
  </si>
  <si>
    <t>Montáž litinových tvarovek jednoosých hrdlových otevřený výkop s integrovaným těsněním DN 100</t>
  </si>
  <si>
    <t>506327052</t>
  </si>
  <si>
    <t>117</t>
  </si>
  <si>
    <t>55253917</t>
  </si>
  <si>
    <t>koleno hrdlové z tvárné litiny MMK-kus DN 100-22,5°</t>
  </si>
  <si>
    <t>-1687844074</t>
  </si>
  <si>
    <t>- se zámkovým spojem</t>
  </si>
  <si>
    <t>118</t>
  </si>
  <si>
    <t>857263131</t>
  </si>
  <si>
    <t>Montáž litinových tvarovek odbočných hrdlových otevřený výkop s integrovaným těsněním DN 100</t>
  </si>
  <si>
    <t>-618606</t>
  </si>
  <si>
    <t>119</t>
  </si>
  <si>
    <t>55253745</t>
  </si>
  <si>
    <t>tvarovka hrdlová s přírubovou odbočkou z tvárné litiny MMA-kus DN 100/80</t>
  </si>
  <si>
    <t>28589692</t>
  </si>
  <si>
    <t>ŘAV V3</t>
  </si>
  <si>
    <t>120</t>
  </si>
  <si>
    <t>94682104</t>
  </si>
  <si>
    <t>D+M Multitoleranční spojka s jištěním proti posunu Hrdlo - Hrdlo DN 100/80  redukovaná</t>
  </si>
  <si>
    <t>-385932221</t>
  </si>
  <si>
    <t>121</t>
  </si>
  <si>
    <t>857311131</t>
  </si>
  <si>
    <t>Montáž litinových tvarovek jednoosých hrdlových otevřený výkop s integrovaným těsněním DN 150</t>
  </si>
  <si>
    <t>-1497456309</t>
  </si>
  <si>
    <t>122</t>
  </si>
  <si>
    <t>55253943</t>
  </si>
  <si>
    <t>koleno hrdlové z tvárné litiny MMK-kus DN 150-45°</t>
  </si>
  <si>
    <t>-1525364418</t>
  </si>
  <si>
    <t>ŘAV V2</t>
  </si>
  <si>
    <t>123</t>
  </si>
  <si>
    <t>857313131</t>
  </si>
  <si>
    <t>Montáž litinových tvarovek odbočných hrdlových otevřený výkop s integrovaným těsněním DN 150</t>
  </si>
  <si>
    <t>-1638093821</t>
  </si>
  <si>
    <t>124</t>
  </si>
  <si>
    <t>55253757</t>
  </si>
  <si>
    <t>tvarovka hrdlová s přírubovou odbočkou z tvárné litiny,MMA-kus DN 150/100</t>
  </si>
  <si>
    <t>-707257420</t>
  </si>
  <si>
    <t>125</t>
  </si>
  <si>
    <t>857312122</t>
  </si>
  <si>
    <t>Montáž litinových tvarovek jednoosých přírubových otevřený výkop DN 150</t>
  </si>
  <si>
    <t>-1284354414</t>
  </si>
  <si>
    <t>2+3</t>
  </si>
  <si>
    <t>126</t>
  </si>
  <si>
    <t>55253895</t>
  </si>
  <si>
    <t>tvarovka přírubová s hrdlem z tvárné litiny, E-kus DN 150</t>
  </si>
  <si>
    <t>662617070</t>
  </si>
  <si>
    <t>127</t>
  </si>
  <si>
    <t>55253492</t>
  </si>
  <si>
    <t>tvarovka přírubová litinová s hladkým koncem,F-kus DN 150</t>
  </si>
  <si>
    <t>1774835201</t>
  </si>
  <si>
    <t>128</t>
  </si>
  <si>
    <t>857314122</t>
  </si>
  <si>
    <t>Montáž litinových tvarovek odbočných přírubových otevřený výkop DN 150</t>
  </si>
  <si>
    <t>-485095595</t>
  </si>
  <si>
    <t>129</t>
  </si>
  <si>
    <t>55253528</t>
  </si>
  <si>
    <t>tvarovka přírubová litinová s přírubovou odbočkou T-kus DN 150/100</t>
  </si>
  <si>
    <t>879050623</t>
  </si>
  <si>
    <t>130</t>
  </si>
  <si>
    <t>9444150</t>
  </si>
  <si>
    <t>D+M Multitoleranční spojka s jištěním proti posunu Hrdlo - Hrdlo DN 150</t>
  </si>
  <si>
    <t>-2047274970</t>
  </si>
  <si>
    <t>131</t>
  </si>
  <si>
    <t>857371131</t>
  </si>
  <si>
    <t>Montáž litinových tvarovek jednoosých hrdlových otevřený výkop s integrovaným těsněním DN 300</t>
  </si>
  <si>
    <t>1271421315</t>
  </si>
  <si>
    <t>3+1+1</t>
  </si>
  <si>
    <t>132</t>
  </si>
  <si>
    <t>55253910</t>
  </si>
  <si>
    <t>koleno hrdlové z tvárné litinyMMK-kus DN 300-11,25°</t>
  </si>
  <si>
    <t>1141305419</t>
  </si>
  <si>
    <t>133</t>
  </si>
  <si>
    <t>55253922</t>
  </si>
  <si>
    <t>koleno hrdlové z tvárné litiny MMK-kus DN 300-22,5°</t>
  </si>
  <si>
    <t>1633203133</t>
  </si>
  <si>
    <t>134</t>
  </si>
  <si>
    <t>55253946</t>
  </si>
  <si>
    <t>koleno hrdlové z tvárné litiny MMK-kus DN 300-45°</t>
  </si>
  <si>
    <t>-1290015689</t>
  </si>
  <si>
    <t>135</t>
  </si>
  <si>
    <t>857372122</t>
  </si>
  <si>
    <t>Montáž litinových tvarovek jednoosých přírubových otevřený výkop DN 300</t>
  </si>
  <si>
    <t>-940248818</t>
  </si>
  <si>
    <t>136</t>
  </si>
  <si>
    <t>55253898</t>
  </si>
  <si>
    <t>tvarovka přírubová s hrdlem z tvárné litiny E-kus DN 300</t>
  </si>
  <si>
    <t>-595725348</t>
  </si>
  <si>
    <t>- sezámkovým spojem</t>
  </si>
  <si>
    <t>137</t>
  </si>
  <si>
    <t>945300</t>
  </si>
  <si>
    <t>D+M Multitoleranční spojka s jištěním proti posunu Hrdlo - Příruba DN 300</t>
  </si>
  <si>
    <t>1416259977</t>
  </si>
  <si>
    <t>138</t>
  </si>
  <si>
    <t>857391131</t>
  </si>
  <si>
    <t>Montáž litinových tvarovek jednoosých hrdlových otevřený výkop s integrovaným těsněním DN 400</t>
  </si>
  <si>
    <t>-1276098388</t>
  </si>
  <si>
    <t>139</t>
  </si>
  <si>
    <t>55253948</t>
  </si>
  <si>
    <t>koleno hrdlové z tvárné litiny MMK-kus DN 400-45°</t>
  </si>
  <si>
    <t>-2048310186</t>
  </si>
  <si>
    <t>140</t>
  </si>
  <si>
    <t>857392122</t>
  </si>
  <si>
    <t>Montáž litinových tvarovek jednoosých přírubových otevřený výkop DN 400</t>
  </si>
  <si>
    <t>629663119</t>
  </si>
  <si>
    <t>141</t>
  </si>
  <si>
    <t>55253638V</t>
  </si>
  <si>
    <t>R-kus, litinový DN 400/300</t>
  </si>
  <si>
    <t>-2067854118</t>
  </si>
  <si>
    <t>142</t>
  </si>
  <si>
    <t>DKT.EU400ETP10</t>
  </si>
  <si>
    <t>E tvarovka DN 400</t>
  </si>
  <si>
    <t>-618251502</t>
  </si>
  <si>
    <t>143</t>
  </si>
  <si>
    <t>DKT.Q400EP1R</t>
  </si>
  <si>
    <t>Přírubové koleno R 90° DN 400</t>
  </si>
  <si>
    <t>1758101739</t>
  </si>
  <si>
    <t>144</t>
  </si>
  <si>
    <t>857393131</t>
  </si>
  <si>
    <t>Montáž litinových tvarovek odbočných hrdlových otevřený výkop s integrovaným těsněním DN 400</t>
  </si>
  <si>
    <t>1491453144</t>
  </si>
  <si>
    <t>PROPOJ  2</t>
  </si>
  <si>
    <t>145</t>
  </si>
  <si>
    <t>55253845R</t>
  </si>
  <si>
    <t>hrdlová tvarovka s přírubovou odbočkou  MMA-kus DN 400/80</t>
  </si>
  <si>
    <t>-179238082</t>
  </si>
  <si>
    <t>146</t>
  </si>
  <si>
    <t>857394122</t>
  </si>
  <si>
    <t>Montáž litinových tvarovek odbočných přírubových otevřený výkop DN 400</t>
  </si>
  <si>
    <t>-829970363</t>
  </si>
  <si>
    <t>1+2</t>
  </si>
  <si>
    <t>147</t>
  </si>
  <si>
    <t>55251737V</t>
  </si>
  <si>
    <t>tvarovka přírubová litinová s přírubovou odbočkou T-kus DN 400/80</t>
  </si>
  <si>
    <t>-1609827941</t>
  </si>
  <si>
    <t>148</t>
  </si>
  <si>
    <t>55251744V</t>
  </si>
  <si>
    <t>tvarovka přírubová litinová s přírubovou odbočkou T-kus DN 400/400</t>
  </si>
  <si>
    <t>1350220551</t>
  </si>
  <si>
    <t>149</t>
  </si>
  <si>
    <t>944400</t>
  </si>
  <si>
    <t>D+M Multitoleranční spojka s jištěním proti posunu Hrdlo - Hrdlo DN 400</t>
  </si>
  <si>
    <t>-2015388729</t>
  </si>
  <si>
    <t>857422122</t>
  </si>
  <si>
    <t>Montáž litinových tvarovek jednoosých přírubových otevřený výkop DN 500</t>
  </si>
  <si>
    <t>-690926004</t>
  </si>
  <si>
    <t>151</t>
  </si>
  <si>
    <t>55251032</t>
  </si>
  <si>
    <t>tvarovka přírubová s hrdlem z tvárné litiny, E-kus  DN 500</t>
  </si>
  <si>
    <t>-1123946820</t>
  </si>
  <si>
    <t>152</t>
  </si>
  <si>
    <t>857424122</t>
  </si>
  <si>
    <t>Montáž litinových tvarovek odbočných přírubových otevřený výkop DN 500</t>
  </si>
  <si>
    <t>-1943020749</t>
  </si>
  <si>
    <t>2+1</t>
  </si>
  <si>
    <t>153</t>
  </si>
  <si>
    <t>55251746</t>
  </si>
  <si>
    <t>tvarovka přírubová litinová s přírubovou odbočkouT-kus DN 500/100</t>
  </si>
  <si>
    <t>382026093</t>
  </si>
  <si>
    <t>154</t>
  </si>
  <si>
    <t>55251752</t>
  </si>
  <si>
    <t>tvarovka přírubová litinová s přírubovou odbočkou T-kus DN 500/400</t>
  </si>
  <si>
    <t>667515502</t>
  </si>
  <si>
    <t>155</t>
  </si>
  <si>
    <t>9444500</t>
  </si>
  <si>
    <t>D+M Multitoleranční spojka s jištěním proti posunu Hrdlo - Hrdlo DN 500</t>
  </si>
  <si>
    <t>2075793261</t>
  </si>
  <si>
    <t>156</t>
  </si>
  <si>
    <t>891241112</t>
  </si>
  <si>
    <t>Montáž vodovodních šoupátek otevřený výkop DN 80</t>
  </si>
  <si>
    <t>621804415</t>
  </si>
  <si>
    <t>157</t>
  </si>
  <si>
    <t>42221323</t>
  </si>
  <si>
    <t>šoupátko pitná voda litina GGG 50 dlouhá stavební dl PN10/16 DN 80x280mm</t>
  </si>
  <si>
    <t>288154759</t>
  </si>
  <si>
    <t>158</t>
  </si>
  <si>
    <t>42291079R</t>
  </si>
  <si>
    <t>souprava zemní teleskopická pro šoupátka DN 65-80mm Rd 1,3-1,8m</t>
  </si>
  <si>
    <t>-822597422</t>
  </si>
  <si>
    <t>159</t>
  </si>
  <si>
    <t>891247111</t>
  </si>
  <si>
    <t>Montáž hydrantů podzemních DN 80 a D+M obsypu perlitem a obalením geotextílií a podkladního betonového bloku</t>
  </si>
  <si>
    <t>2070654240</t>
  </si>
  <si>
    <t>160</t>
  </si>
  <si>
    <t>22450,1-R</t>
  </si>
  <si>
    <t>drenáž pro hydrant</t>
  </si>
  <si>
    <t>-263860188</t>
  </si>
  <si>
    <t>161</t>
  </si>
  <si>
    <t>42273593</t>
  </si>
  <si>
    <t>hydrant podzemní DN 80 PN 16 dvojitý uzávěr s koulí krycí v 1250mm</t>
  </si>
  <si>
    <t>-1062113502</t>
  </si>
  <si>
    <t>162</t>
  </si>
  <si>
    <t>891261112</t>
  </si>
  <si>
    <t>Montáž vodovodních šoupátek otevřený výkop DN 100</t>
  </si>
  <si>
    <t>-365141812</t>
  </si>
  <si>
    <t>163</t>
  </si>
  <si>
    <t>42221324</t>
  </si>
  <si>
    <t>šoupátko pitná voda  dlouhá stavební dl PN10/16 DN 100x300mm</t>
  </si>
  <si>
    <t>-1865614432</t>
  </si>
  <si>
    <t>164</t>
  </si>
  <si>
    <t>42291080R1</t>
  </si>
  <si>
    <t>souprava zemní teleskopická pro šoupátka DN 100-150m Rd 1,3-1,8m</t>
  </si>
  <si>
    <t>-1636851363</t>
  </si>
  <si>
    <t>165</t>
  </si>
  <si>
    <t>891311112</t>
  </si>
  <si>
    <t>Montáž vodovodních šoupátek otevřený výkop DN 150</t>
  </si>
  <si>
    <t>2087655703</t>
  </si>
  <si>
    <t>166</t>
  </si>
  <si>
    <t>42221326</t>
  </si>
  <si>
    <t>šoupátko pitná voda dlouhá stavební dl PN10/16 DN 150x350mm</t>
  </si>
  <si>
    <t>-1680586021</t>
  </si>
  <si>
    <t>167</t>
  </si>
  <si>
    <t>42291080R</t>
  </si>
  <si>
    <t>1218402766</t>
  </si>
  <si>
    <t>168</t>
  </si>
  <si>
    <t>891371112</t>
  </si>
  <si>
    <t>Montáž vodovodních šoupátek otevřený výkop DN 300</t>
  </si>
  <si>
    <t>-1996252880</t>
  </si>
  <si>
    <t>169</t>
  </si>
  <si>
    <t>42221329</t>
  </si>
  <si>
    <t>šoupátko pitná voda  dlouhá stavební dl PN10/16 DN 300x500mm</t>
  </si>
  <si>
    <t>1064677810</t>
  </si>
  <si>
    <t>170</t>
  </si>
  <si>
    <t>42291082R</t>
  </si>
  <si>
    <t>souprava zemní teleskopická pro šoupátka DN 250-300mm Rd 1,3-1,8m</t>
  </si>
  <si>
    <t>1253559638</t>
  </si>
  <si>
    <t>171</t>
  </si>
  <si>
    <t>891391112</t>
  </si>
  <si>
    <t>Montáž vodovodních šoupátek otevřený výkop DN 400</t>
  </si>
  <si>
    <t>-613603825</t>
  </si>
  <si>
    <t>172</t>
  </si>
  <si>
    <t>42221331</t>
  </si>
  <si>
    <t>šoupátko pitná voda dlouhá stavební dl PN10/16 DN 400x600mm</t>
  </si>
  <si>
    <t>1171509335</t>
  </si>
  <si>
    <t>173</t>
  </si>
  <si>
    <t>422400500</t>
  </si>
  <si>
    <t>souprava zemní teleskopická pro šoupátka DN 400- 500mm Rd 1,3-1,8m</t>
  </si>
  <si>
    <t>-1955654205</t>
  </si>
  <si>
    <t>174</t>
  </si>
  <si>
    <t>202310EKN</t>
  </si>
  <si>
    <t>D+M uzavírací klapka DN 400 včetně zemnící soupravy</t>
  </si>
  <si>
    <t>-748364638</t>
  </si>
  <si>
    <t>175</t>
  </si>
  <si>
    <t>203120EKN</t>
  </si>
  <si>
    <t>D+M uzavírací klapka DN 500 včetně zemnící soupravy</t>
  </si>
  <si>
    <t>1029502614</t>
  </si>
  <si>
    <t>176</t>
  </si>
  <si>
    <t>820230202</t>
  </si>
  <si>
    <t>spojovací materiál pro přírubové spoje - šouby nerez, podložky, mosaz matky</t>
  </si>
  <si>
    <t>407070161</t>
  </si>
  <si>
    <t>177</t>
  </si>
  <si>
    <t>899401112</t>
  </si>
  <si>
    <t>Osazení poklopů litinových šoupátkových, vč. podkladové desky</t>
  </si>
  <si>
    <t>-743960236</t>
  </si>
  <si>
    <t>2+2+2</t>
  </si>
  <si>
    <t>1+1+1</t>
  </si>
  <si>
    <t>178</t>
  </si>
  <si>
    <t>42291352</t>
  </si>
  <si>
    <t>poklop litinový šoupátkový pro zemní soupravy osazení do terénu a do vozovky</t>
  </si>
  <si>
    <t>-1249766984</t>
  </si>
  <si>
    <t>179</t>
  </si>
  <si>
    <t>42210050</t>
  </si>
  <si>
    <t>deska podkladová uličního poklopu litinového šoupatového</t>
  </si>
  <si>
    <t>465957004</t>
  </si>
  <si>
    <t>180</t>
  </si>
  <si>
    <t>899401113</t>
  </si>
  <si>
    <t>Osazení poklopů litinových hydrantových, vč. podkladové desky</t>
  </si>
  <si>
    <t>-2121564948</t>
  </si>
  <si>
    <t>181</t>
  </si>
  <si>
    <t>42291452</t>
  </si>
  <si>
    <t>poklop litinový hydrantový DN 80</t>
  </si>
  <si>
    <t>-800359908</t>
  </si>
  <si>
    <t>182</t>
  </si>
  <si>
    <t>42210052</t>
  </si>
  <si>
    <t>deska podkladová uličního poklopu litinového hydrantového</t>
  </si>
  <si>
    <t>-2089788982</t>
  </si>
  <si>
    <t>183</t>
  </si>
  <si>
    <t>899713100R</t>
  </si>
  <si>
    <t>Orientační markery</t>
  </si>
  <si>
    <t>-65644284</t>
  </si>
  <si>
    <t>184</t>
  </si>
  <si>
    <t>899713111</t>
  </si>
  <si>
    <t>Orientační tabulky  na sloupku betonovém nebo ocelovémm  v.č. šroubů a čísel</t>
  </si>
  <si>
    <t>736013245</t>
  </si>
  <si>
    <t>- tabulka hydrant</t>
  </si>
  <si>
    <t>- tabulka šoupě</t>
  </si>
  <si>
    <t>- tabulka šoupe</t>
  </si>
  <si>
    <t>899721111R</t>
  </si>
  <si>
    <t>Signalizační vodič DN do 150 mm na potrubí Cu 4 mm2</t>
  </si>
  <si>
    <t>-879416932</t>
  </si>
  <si>
    <t>235*2</t>
  </si>
  <si>
    <t>302*2</t>
  </si>
  <si>
    <t>37*2</t>
  </si>
  <si>
    <t>12*2</t>
  </si>
  <si>
    <t>26*2</t>
  </si>
  <si>
    <t>22*2</t>
  </si>
  <si>
    <t>186</t>
  </si>
  <si>
    <t>899722113</t>
  </si>
  <si>
    <t xml:space="preserve">Krytí potrubí z plastů výstražnou fólií z PVC 34cm s nápisem "Pozor vodovod" </t>
  </si>
  <si>
    <t>401712746</t>
  </si>
  <si>
    <t>225</t>
  </si>
  <si>
    <t>271</t>
  </si>
  <si>
    <t>187</t>
  </si>
  <si>
    <t>55251486V1</t>
  </si>
  <si>
    <t>D+M elastomerová manžeta na hradla tvarovek - ŘAD V1</t>
  </si>
  <si>
    <t>-1755982273</t>
  </si>
  <si>
    <t>- vstahuje pouze na tvarovky</t>
  </si>
  <si>
    <t>188</t>
  </si>
  <si>
    <t>55251481V2</t>
  </si>
  <si>
    <t>D+M elastomerové manžeta na hrdla tvarovek - ŘAD V2</t>
  </si>
  <si>
    <t>1651665529</t>
  </si>
  <si>
    <t>189</t>
  </si>
  <si>
    <t>55251480v3</t>
  </si>
  <si>
    <t>D+M elastomerové manžeta na hrdla tvarovek - ŘAD V3</t>
  </si>
  <si>
    <t>2042732622</t>
  </si>
  <si>
    <t>190</t>
  </si>
  <si>
    <t>552518RR1</t>
  </si>
  <si>
    <t>D+M elastomerová manžeta na hradla tvarovek - PROPOJ 1</t>
  </si>
  <si>
    <t>-1915966723</t>
  </si>
  <si>
    <t>191</t>
  </si>
  <si>
    <t>552518PR2</t>
  </si>
  <si>
    <t>D+M elastomerová manžeta na hradla tvarovek - PROPOJ 2</t>
  </si>
  <si>
    <t>-411693584</t>
  </si>
  <si>
    <t>192</t>
  </si>
  <si>
    <t>55251488</t>
  </si>
  <si>
    <t>D+M elastomerová manžeta na hradla tvarovek - PROPOJ 3</t>
  </si>
  <si>
    <t>-717084605</t>
  </si>
  <si>
    <t>193</t>
  </si>
  <si>
    <t>87124114R</t>
  </si>
  <si>
    <t>D+M ž potrubí z PE100 SDR 11 otevřený výkop svařovaných na tupo D 90 x 8,2 mm VČETNĚ propojů, armatu, spojek a tvarovek</t>
  </si>
  <si>
    <t>-425409874</t>
  </si>
  <si>
    <t>NÁHRADNÍ ZÁSOBOVÁNÍ VODOU</t>
  </si>
  <si>
    <t>194</t>
  </si>
  <si>
    <t>871171141R</t>
  </si>
  <si>
    <t>D+M prozorní proje přípojek PE 40 d40x3,7 mm dl. 3 m vč. armatur, spojek a tvarovek</t>
  </si>
  <si>
    <t>1432671032</t>
  </si>
  <si>
    <t>195</t>
  </si>
  <si>
    <t>871181141R</t>
  </si>
  <si>
    <t>D+M prozorní proje přípojek PE 40 d50x4,6 mm dl. 3 m vč. armatur, spojek a tvarovek</t>
  </si>
  <si>
    <t>-797776695</t>
  </si>
  <si>
    <t>196</t>
  </si>
  <si>
    <t>713463211V</t>
  </si>
  <si>
    <t>D+M ochrana stávající vodovodní vodovodního podrubí do DN 80 pomocí tepelné izolace a dřevěné konstrukce</t>
  </si>
  <si>
    <t>-533046167</t>
  </si>
  <si>
    <t>160+3+3*2</t>
  </si>
  <si>
    <t>197</t>
  </si>
  <si>
    <t>950,4-R</t>
  </si>
  <si>
    <t>Provedení pomocných výkopových prací pro provizorní vodovod včetně manipulace, odvozu, poplatku a zásypu se zhutněním a dovozu potřebného materiálu</t>
  </si>
  <si>
    <t>-1372242877</t>
  </si>
  <si>
    <t>198</t>
  </si>
  <si>
    <t>990,1-R</t>
  </si>
  <si>
    <t>Demontáž náhradního zásobování vodou potrubí do D80 vč. ochranných pouzder, vč. veškerých tvarovek a armatur, vč. odvozu a likvidace, poplatek</t>
  </si>
  <si>
    <t>-1870037509</t>
  </si>
  <si>
    <t>160+3*1+3*2</t>
  </si>
  <si>
    <t>Ostatní konstrukce a práce, bourání</t>
  </si>
  <si>
    <t>199</t>
  </si>
  <si>
    <t>916131213</t>
  </si>
  <si>
    <t>Osazení silničního obrubníku betonového stojatého s boční opěrou do lože z betonu prostého</t>
  </si>
  <si>
    <t>-314799620</t>
  </si>
  <si>
    <t>200</t>
  </si>
  <si>
    <t>59217031V</t>
  </si>
  <si>
    <t xml:space="preserve">obrubník betonový silniční </t>
  </si>
  <si>
    <t>-331233594</t>
  </si>
  <si>
    <t>201</t>
  </si>
  <si>
    <t>916231213</t>
  </si>
  <si>
    <t>Osazení chodníkového obrubníku betonového stojatého s boční opěrou do lože z betonu prostého</t>
  </si>
  <si>
    <t>-1695295557</t>
  </si>
  <si>
    <t>202</t>
  </si>
  <si>
    <t>59217017.1V</t>
  </si>
  <si>
    <t xml:space="preserve">obrubník betonový chodníkový </t>
  </si>
  <si>
    <t>618650383</t>
  </si>
  <si>
    <t>203</t>
  </si>
  <si>
    <t>919735113</t>
  </si>
  <si>
    <t>Řezání stávajícího živičného krytu hl přes 100 do 150 mm</t>
  </si>
  <si>
    <t>442527931</t>
  </si>
  <si>
    <t>1,15+(1+9)*1</t>
  </si>
  <si>
    <t>196*1</t>
  </si>
  <si>
    <t>(208,5-196)*2</t>
  </si>
  <si>
    <t>1,2+4*2</t>
  </si>
  <si>
    <t>0,9+(1+205)*1</t>
  </si>
  <si>
    <t>1,1+(1+271-205)*2</t>
  </si>
  <si>
    <t>1,1+(26+1)*2</t>
  </si>
  <si>
    <t>1,9*2</t>
  </si>
  <si>
    <t>204</t>
  </si>
  <si>
    <t>919731112</t>
  </si>
  <si>
    <t>Zarovnání styčné plochy podkladu nebo krytu z betonu tl do 150 mm</t>
  </si>
  <si>
    <t>1877285304</t>
  </si>
  <si>
    <t>646,05</t>
  </si>
  <si>
    <t>205</t>
  </si>
  <si>
    <t>-627587594</t>
  </si>
  <si>
    <t>864,259</t>
  </si>
  <si>
    <t>206</t>
  </si>
  <si>
    <t>316811871</t>
  </si>
  <si>
    <t>864,259*4</t>
  </si>
  <si>
    <t>563291627</t>
  </si>
  <si>
    <t>864,259-173,819</t>
  </si>
  <si>
    <t>208</t>
  </si>
  <si>
    <t>1401488109</t>
  </si>
  <si>
    <t>173,819</t>
  </si>
  <si>
    <t>209</t>
  </si>
  <si>
    <t>998273102</t>
  </si>
  <si>
    <t>Přesun hmot pro trubní vedení z trub litinových otevřený výkop</t>
  </si>
  <si>
    <t>-1220955779</t>
  </si>
  <si>
    <t>SO340 - Vodovodní přípojky</t>
  </si>
  <si>
    <t>113107125Ž</t>
  </si>
  <si>
    <t>Odstranění podkladu z živičného recyklátul přes 400 do 500 mm ručně</t>
  </si>
  <si>
    <t>610708134</t>
  </si>
  <si>
    <t>VP1</t>
  </si>
  <si>
    <t>1,1*1,5</t>
  </si>
  <si>
    <t>VP2</t>
  </si>
  <si>
    <t>VP3</t>
  </si>
  <si>
    <t>(0,55+0,55)*1,1</t>
  </si>
  <si>
    <t>822125102</t>
  </si>
  <si>
    <t>1,1*(2,4-0,55)</t>
  </si>
  <si>
    <t>113106161</t>
  </si>
  <si>
    <t>Rozebrání dlažeb vozovek z drobných kostek s ložem z kameniva ručně</t>
  </si>
  <si>
    <t>-1351105004</t>
  </si>
  <si>
    <t>113107131</t>
  </si>
  <si>
    <t>Odstranění podkladu z betonu prostého tl přes 100 do 150 mm ručně</t>
  </si>
  <si>
    <t>-1338528738</t>
  </si>
  <si>
    <t>113107124</t>
  </si>
  <si>
    <t>Odstranění podkladu z kameniva drceného tl přes 300 do 400 mm ručně</t>
  </si>
  <si>
    <t>-258180354</t>
  </si>
  <si>
    <t>-578234773</t>
  </si>
  <si>
    <t>1457884576</t>
  </si>
  <si>
    <t>VP 1</t>
  </si>
  <si>
    <t>1,1*3,5</t>
  </si>
  <si>
    <t>VP 2</t>
  </si>
  <si>
    <t>1,1*5,7</t>
  </si>
  <si>
    <t>1,1*8,3</t>
  </si>
  <si>
    <t>289223558</t>
  </si>
  <si>
    <t>1576723876</t>
  </si>
  <si>
    <t>1,1*9</t>
  </si>
  <si>
    <t>1748114213</t>
  </si>
  <si>
    <t>2*9</t>
  </si>
  <si>
    <t>1957970497</t>
  </si>
  <si>
    <t>121121117</t>
  </si>
  <si>
    <t>Příplatek za podkopání zdi a její statické zajištění  vč. ochrany zdi proti poškození pomocí desek a geotextilie</t>
  </si>
  <si>
    <t>bm</t>
  </si>
  <si>
    <t>2020369339</t>
  </si>
  <si>
    <t>v místě oplocení</t>
  </si>
  <si>
    <t>-1359031118</t>
  </si>
  <si>
    <t>27,526</t>
  </si>
  <si>
    <t>132254202</t>
  </si>
  <si>
    <t>Hloubení zapažených rýh š do 2000 mm v hornině třídy těžitelnosti I skupiny 3 objem do 50 m3 VČETNĚ svislého přemístění do 4 m, započtena lepivost</t>
  </si>
  <si>
    <t>-2085212744</t>
  </si>
  <si>
    <t>celková kubatůra</t>
  </si>
  <si>
    <t>((2,16+1,98)/2)*1,1*3,5</t>
  </si>
  <si>
    <t>odpočet</t>
  </si>
  <si>
    <t>-0,2*1,1*3,5</t>
  </si>
  <si>
    <t>((1,65/1,4)/2)*1,1*5,7</t>
  </si>
  <si>
    <t>-0,2*1,1*5,7</t>
  </si>
  <si>
    <t>((1,93+1,6)/2)*1,1*(0,55+2,4+8,3)</t>
  </si>
  <si>
    <t>provizorní zapravení recyklátem</t>
  </si>
  <si>
    <t>-0,5*(0,55+0,55)*1,1</t>
  </si>
  <si>
    <t>-(0,14+0,11+0,04+0,13+0,33)*1,1*(2,4-0,55)</t>
  </si>
  <si>
    <t>-0,2*1,1*8,3</t>
  </si>
  <si>
    <t>"60%"27,526*0,6</t>
  </si>
  <si>
    <t>132354202</t>
  </si>
  <si>
    <t>Hloubení zapažených rýh š do 2000 mm v hornině třídy těžitelnosti II skupiny 4 objem do 50 m3 VČETNĚ svislého přemístění do 4 m, započtena lepivost</t>
  </si>
  <si>
    <t>-1936441370</t>
  </si>
  <si>
    <t>"40%"27,526*0,4</t>
  </si>
  <si>
    <t>133212821</t>
  </si>
  <si>
    <t>Hloubení zapažených šachet v hornině třídy těžitelnosti I skupiny 3 plocha výkopu do 4 m2 ručně VČETNĚ svislého přemístění,  započtena lepivost</t>
  </si>
  <si>
    <t>1346497040</t>
  </si>
  <si>
    <t>1,92*1,1*1,5</t>
  </si>
  <si>
    <t>-0,5*1,1*1,5</t>
  </si>
  <si>
    <t>"60%"4,686*0,6</t>
  </si>
  <si>
    <t>133312821</t>
  </si>
  <si>
    <t>Hloubení zapažených šachet v hornině třídy těžitelnosti II skupiny 4 plocha výkopu do 4 m2 ručně VČETNĚ svislého přemístění,  započtena lepivost</t>
  </si>
  <si>
    <t>201419779</t>
  </si>
  <si>
    <t>"40%"4,686*0,4</t>
  </si>
  <si>
    <t>141721211</t>
  </si>
  <si>
    <t>Řízený zemní protlak délky do 50 m hl do 6 m se zatažením potrubí průměru vrtu do 90 mm v hornině třídy těžitelnosti I a II skupiny 1 až 4</t>
  </si>
  <si>
    <t>1650221724</t>
  </si>
  <si>
    <t>9,5</t>
  </si>
  <si>
    <t>28613173</t>
  </si>
  <si>
    <t>trubka vodovodní PE100 63x5,8mm</t>
  </si>
  <si>
    <t>-481049784</t>
  </si>
  <si>
    <t>9,5*1,1</t>
  </si>
  <si>
    <t>141721212</t>
  </si>
  <si>
    <t>Řízený zemní protlak délky do 50 m hl do 6 m se zatažením potrubí průměru vrtu přes 90 do 110 mm v hornině třídy těžitelnosti I a II skupiny 1 až 4</t>
  </si>
  <si>
    <t>-2124160495</t>
  </si>
  <si>
    <t>28613129</t>
  </si>
  <si>
    <t>potrubí vodovodní PE100 100m 90x5,4mm</t>
  </si>
  <si>
    <t>-1545468974</t>
  </si>
  <si>
    <t>10*1,1</t>
  </si>
  <si>
    <t>-391943886</t>
  </si>
  <si>
    <t>((2,16+1,98)/2)*3,5*2</t>
  </si>
  <si>
    <t>((1,65/1,4)/2)*5,7*2</t>
  </si>
  <si>
    <t>((1,93+1,6)/2)*(0,55+2,4+8,3)*2</t>
  </si>
  <si>
    <t>-1151319887</t>
  </si>
  <si>
    <t>60,921</t>
  </si>
  <si>
    <t>151101201</t>
  </si>
  <si>
    <t>Zřízení příložného pažení stěn výkopu hl do 4 m</t>
  </si>
  <si>
    <t>529209683</t>
  </si>
  <si>
    <t>1,92*(1,1+1,5+1,1+1,5)</t>
  </si>
  <si>
    <t>151101211</t>
  </si>
  <si>
    <t>Odstranění příložného pažení stěn hl do 4 m</t>
  </si>
  <si>
    <t>-842605077</t>
  </si>
  <si>
    <t>19,968</t>
  </si>
  <si>
    <t>151101301</t>
  </si>
  <si>
    <t>Zřízení rozepření stěn při pažení příložném hl do 4 m</t>
  </si>
  <si>
    <t>-1653265412</t>
  </si>
  <si>
    <t>151101311</t>
  </si>
  <si>
    <t>Odstranění rozepření stěn při pažení příložném hl do 4 m</t>
  </si>
  <si>
    <t>-2115444517</t>
  </si>
  <si>
    <t>6,336</t>
  </si>
  <si>
    <t>-410253573</t>
  </si>
  <si>
    <t>2,812</t>
  </si>
  <si>
    <t>16,516</t>
  </si>
  <si>
    <t>0,2*19,25</t>
  </si>
  <si>
    <t>1772676578</t>
  </si>
  <si>
    <t>1,874</t>
  </si>
  <si>
    <t>11,010</t>
  </si>
  <si>
    <t>-1921073682</t>
  </si>
  <si>
    <t>2,812+1,874</t>
  </si>
  <si>
    <t>16,516+11,010</t>
  </si>
  <si>
    <t>3,85</t>
  </si>
  <si>
    <t>-2114536471</t>
  </si>
  <si>
    <t>1455294189</t>
  </si>
  <si>
    <t>"100%"4,686</t>
  </si>
  <si>
    <t>-1768668988</t>
  </si>
  <si>
    <t>-Odpočet</t>
  </si>
  <si>
    <t>-0,2*19,25</t>
  </si>
  <si>
    <t>-0,5*6,545</t>
  </si>
  <si>
    <t>-9,482</t>
  </si>
  <si>
    <t>-2,58</t>
  </si>
  <si>
    <t>1231201544</t>
  </si>
  <si>
    <t>20,658*1,1*1,05*1,8</t>
  </si>
  <si>
    <t>1171480974</t>
  </si>
  <si>
    <t>(0,15+0,3)*1,1*1,5</t>
  </si>
  <si>
    <t>(0,05+0,3)*1,1*3,5</t>
  </si>
  <si>
    <t>(0,05+0,3)*1,1*5,7</t>
  </si>
  <si>
    <t>(0,15+0,3)*1,1*1,1</t>
  </si>
  <si>
    <t>(0,05+0,3)*1,1*(0,55+2,4+8,3-1,1)</t>
  </si>
  <si>
    <t>930205347</t>
  </si>
  <si>
    <t>9,482*1,1*1,05*1,8</t>
  </si>
  <si>
    <t>1674954585</t>
  </si>
  <si>
    <t>9,482*1,1*1,05</t>
  </si>
  <si>
    <t>20,658*1,1*1,05</t>
  </si>
  <si>
    <t>-1739128047</t>
  </si>
  <si>
    <t>38,662</t>
  </si>
  <si>
    <t>1064075122</t>
  </si>
  <si>
    <t>1816169265</t>
  </si>
  <si>
    <t>0,2*19,25*1,6</t>
  </si>
  <si>
    <t>1239383580</t>
  </si>
  <si>
    <t>19,25</t>
  </si>
  <si>
    <t>421895104</t>
  </si>
  <si>
    <t>19,25*0,03*1,05</t>
  </si>
  <si>
    <t>871211811V</t>
  </si>
  <si>
    <t>Bourání stávajícího potrubí z polyetylenu, ocel D do 50 mm</t>
  </si>
  <si>
    <t>1132941998</t>
  </si>
  <si>
    <t>13+10</t>
  </si>
  <si>
    <t>971042241</t>
  </si>
  <si>
    <t>Vybourání otvorů v betonových příčkách a zdech pl do 0,0225 m2 tl do 300 mm</t>
  </si>
  <si>
    <t>-1186432707</t>
  </si>
  <si>
    <t>832959815</t>
  </si>
  <si>
    <t>0,18</t>
  </si>
  <si>
    <t>997013211</t>
  </si>
  <si>
    <t>Vnitrostaveništní doprava suti a vybouraných hmot pro budovy v do 6 m ručně</t>
  </si>
  <si>
    <t>-1589501303</t>
  </si>
  <si>
    <t>0,0012*23</t>
  </si>
  <si>
    <t>0,015*3</t>
  </si>
  <si>
    <t>0,18*2,2</t>
  </si>
  <si>
    <t>-442805920</t>
  </si>
  <si>
    <t>0,469</t>
  </si>
  <si>
    <t>1066548185</t>
  </si>
  <si>
    <t>0,469*4</t>
  </si>
  <si>
    <t>46601649</t>
  </si>
  <si>
    <t>1782841520</t>
  </si>
  <si>
    <t>0,1*1,1*1,5</t>
  </si>
  <si>
    <t>0,1*1,1*3,5</t>
  </si>
  <si>
    <t>0,1*1,1*5,7</t>
  </si>
  <si>
    <t>0,1*1,1*(0,55+2,4+8,3)</t>
  </si>
  <si>
    <t>-289717015</t>
  </si>
  <si>
    <t>2,58</t>
  </si>
  <si>
    <t>-27342365</t>
  </si>
  <si>
    <t>2061737511</t>
  </si>
  <si>
    <t>871171141</t>
  </si>
  <si>
    <t>Montáž potrubí z PE100 SDR 11 otevřený výkop svařovaných na tupo D 40 x 3,7 mm</t>
  </si>
  <si>
    <t>905411996</t>
  </si>
  <si>
    <t>28613171</t>
  </si>
  <si>
    <t>potrubí vodovodní PE100 SDR11 se signalizační vrstvou 100m 40x3,7mm</t>
  </si>
  <si>
    <t>-668561895</t>
  </si>
  <si>
    <t>25*1,015</t>
  </si>
  <si>
    <t>319,17-R</t>
  </si>
  <si>
    <t>ISO spojka   1 1/4"</t>
  </si>
  <si>
    <t>281387500</t>
  </si>
  <si>
    <t>2*1,015</t>
  </si>
  <si>
    <t>871181141</t>
  </si>
  <si>
    <t>Montáž potrubí z PE100 SDR 11 otevřený výkop svařovaných na tupo D 50 x 4,6 mm</t>
  </si>
  <si>
    <t>-1773443561</t>
  </si>
  <si>
    <t>28613172</t>
  </si>
  <si>
    <t>potrubí vodovodní PE100 SDR11 se signalizační vrstvou 100m 50x4,6mm</t>
  </si>
  <si>
    <t>-476437374</t>
  </si>
  <si>
    <t>16*1,015</t>
  </si>
  <si>
    <t>319,34-R</t>
  </si>
  <si>
    <t>ISO spojka 50x1 1/2"</t>
  </si>
  <si>
    <t>-144419190</t>
  </si>
  <si>
    <t>1*1,015</t>
  </si>
  <si>
    <t>891319111</t>
  </si>
  <si>
    <t>Montáž navrtávacích pasů na potrubí z jakýchkoli trub DN 150</t>
  </si>
  <si>
    <t>-798545262</t>
  </si>
  <si>
    <t>42271415v</t>
  </si>
  <si>
    <t>Navrtávací pas PN 16 s kulovým kohoutem s koncovkou pro potrubí d40 objímka z tvárné litiny - na TLT potrubí  DN 150/32</t>
  </si>
  <si>
    <t>1044303319</t>
  </si>
  <si>
    <t>4227146v</t>
  </si>
  <si>
    <t>Navrtávací pas DN 150 PN 16 s kulovým kohoutem s koncovkou pro potrubí d50 objímka z tvárné litiny - na TLT potrubí  DN 150/40</t>
  </si>
  <si>
    <t>-342377581</t>
  </si>
  <si>
    <t>42291079V</t>
  </si>
  <si>
    <t>souprava zemní teleskopická  Rd 1,3-1,8m</t>
  </si>
  <si>
    <t>1361047518</t>
  </si>
  <si>
    <t>-303686420</t>
  </si>
  <si>
    <t>koleno P 90°  přírubové litinové vodovodn DN 80</t>
  </si>
  <si>
    <t>-1864429310</t>
  </si>
  <si>
    <t>55253689v</t>
  </si>
  <si>
    <t xml:space="preserve">příruba zaslepovací litinová vodovodní s vnitřním závitem DN 80/40 </t>
  </si>
  <si>
    <t>-1667275912</t>
  </si>
  <si>
    <t>-343346492</t>
  </si>
  <si>
    <t>-527288541</t>
  </si>
  <si>
    <t>-789901803</t>
  </si>
  <si>
    <t>-990338373</t>
  </si>
  <si>
    <t>1231226014</t>
  </si>
  <si>
    <t>319,7-R</t>
  </si>
  <si>
    <t>Kulový ventil 1 1/4", uzavírací armatura</t>
  </si>
  <si>
    <t>-405805604</t>
  </si>
  <si>
    <t>319,32-R</t>
  </si>
  <si>
    <t>kulový ventil 1 1/2", uzavírací armatura</t>
  </si>
  <si>
    <t>1908612449</t>
  </si>
  <si>
    <t>28658189l</t>
  </si>
  <si>
    <t>D+M uzavírací manžety</t>
  </si>
  <si>
    <t>94622836</t>
  </si>
  <si>
    <t>-1868210503</t>
  </si>
  <si>
    <t>0,55+3,5</t>
  </si>
  <si>
    <t>0,55+5,7</t>
  </si>
  <si>
    <t>0,55+2,4+8,3</t>
  </si>
  <si>
    <t>900,6-R</t>
  </si>
  <si>
    <t xml:space="preserve">Utěsnění prostupu stěnou PUR pěnou po osazení vodovodního potrubí </t>
  </si>
  <si>
    <t>ks</t>
  </si>
  <si>
    <t>1309226140</t>
  </si>
  <si>
    <t>900125251</t>
  </si>
  <si>
    <t>D+M zaizolování a zednické zapravení uvnitř a vně vodovodní šachtě</t>
  </si>
  <si>
    <t>700634330</t>
  </si>
  <si>
    <t>- včetně úklidu ve vodoměrné šachtě</t>
  </si>
  <si>
    <t>VP1, VP2, VP3</t>
  </si>
  <si>
    <t>1814344562</t>
  </si>
  <si>
    <t>-68435051</t>
  </si>
  <si>
    <t>1631353647</t>
  </si>
  <si>
    <t>-1567606422</t>
  </si>
  <si>
    <t>-1778383364</t>
  </si>
  <si>
    <t>(2,4-0,55)*2</t>
  </si>
  <si>
    <t>-240435946</t>
  </si>
  <si>
    <t>3,7</t>
  </si>
  <si>
    <t>-1582504540</t>
  </si>
  <si>
    <t>7,338</t>
  </si>
  <si>
    <t>142365301</t>
  </si>
  <si>
    <t>7,338*4</t>
  </si>
  <si>
    <t>383422540</t>
  </si>
  <si>
    <t>7,338-3,383-0,643</t>
  </si>
  <si>
    <t>2036083690</t>
  </si>
  <si>
    <t>3,383+0,643</t>
  </si>
  <si>
    <t>998276101</t>
  </si>
  <si>
    <t>Přesun hmot pro trubní vedení z trub z plastických hmot otevřený výkop</t>
  </si>
  <si>
    <t>-213268824</t>
  </si>
  <si>
    <t>SO90 - Ostatní rozpočtové náklady</t>
  </si>
  <si>
    <t xml:space="preserve">    9 - Ostatní konstrukce a práce-bourání</t>
  </si>
  <si>
    <t>Ostatní konstrukce a práce-bourání</t>
  </si>
  <si>
    <t>900600002</t>
  </si>
  <si>
    <t>Poplatky a náklady na zařízení staveniště</t>
  </si>
  <si>
    <t>500649877</t>
  </si>
  <si>
    <t>02710</t>
  </si>
  <si>
    <t>ZAJIŠTĚNÍ, ZŘÍZENÍ, ODSTRANĚNÍ DOPRAVNÍHO ZNAČENÍ</t>
  </si>
  <si>
    <t>-1785702694</t>
  </si>
  <si>
    <t>Přechodná úprava dopravního značení a objízdných tras,</t>
  </si>
  <si>
    <t xml:space="preserve"> včetně údržby a úprav během stavebních prací v souladu</t>
  </si>
  <si>
    <t>s TP66 - II.vydání   "Zásady pro označování pracovních míst na PK"</t>
  </si>
  <si>
    <t xml:space="preserve"> a s platnými předpisy pro navrhování DZ na PK,</t>
  </si>
  <si>
    <t xml:space="preserve">vč. vyhlášky č. 294/2015 Sb.   </t>
  </si>
  <si>
    <t>Stávající svislé dopravní značky se pro potřeby PDZ zachovají a</t>
  </si>
  <si>
    <t>dle potřeby zakryjí, upraví nebo doplní.</t>
  </si>
  <si>
    <t xml:space="preserve">Přechodné SDZ (značky, směrovací desky, </t>
  </si>
  <si>
    <t xml:space="preserve"> závory, semaforová souprava, světla) se umístí na nosičích a</t>
  </si>
  <si>
    <t>podkladních deskách včetně nutných přesunů dle jednotlivých</t>
  </si>
  <si>
    <t xml:space="preserve"> fází (etap) výstavby, dodávky, montáže, demontáže, včetně všech</t>
  </si>
  <si>
    <t>potřebných povolení k uzavírce.</t>
  </si>
  <si>
    <t>Včetně projednání s dotčenými orgány</t>
  </si>
  <si>
    <t>Vše v režii zhotovitele.</t>
  </si>
  <si>
    <t>03720</t>
  </si>
  <si>
    <t>PRÁCE ZAJIŠŤ NEBO ZŘÍZ REGULACI A OCHRANU DOPRAVY</t>
  </si>
  <si>
    <t>-2044170878</t>
  </si>
  <si>
    <t>Úprava signálních plánů stávajícího SSZ po dobu uzavírek -</t>
  </si>
  <si>
    <t xml:space="preserve"> zahrnuje veškeré náklady a práce spojené se změnou signálních plánů SSZ.</t>
  </si>
  <si>
    <t>900600011</t>
  </si>
  <si>
    <t>Kacení stromů, keřů, zemní práce, naložení, vodorovný přesun, poplatek za spalovnu</t>
  </si>
  <si>
    <t>1082287206</t>
  </si>
  <si>
    <t>- keře o výšce  2 m o výměře 32 m2</t>
  </si>
  <si>
    <t>- tři listnaté stromi pr. 300 mm včetně pařezů</t>
  </si>
  <si>
    <t>900600014</t>
  </si>
  <si>
    <t>Provedení veškerých zkoušek prokazujícíh kvalitu díla např. zkouška zhutnění</t>
  </si>
  <si>
    <t>-1377680937</t>
  </si>
  <si>
    <t>900600016</t>
  </si>
  <si>
    <t>Zpracování dokumentace skutečného provedení stavby</t>
  </si>
  <si>
    <t>-211518275</t>
  </si>
  <si>
    <t xml:space="preserve">Včetně všech protokolu, certifikátů o kvalitě díla   </t>
  </si>
  <si>
    <t xml:space="preserve">a zápisů o zprovoznění ovládní </t>
  </si>
  <si>
    <t>900600022</t>
  </si>
  <si>
    <t>Zalévání a pokos trávníku 1 rok pro přejímce dle podmínek</t>
  </si>
  <si>
    <t>-344485790</t>
  </si>
  <si>
    <t>900600007</t>
  </si>
  <si>
    <t>Úprava trolejového vedení trolejbusové trati</t>
  </si>
  <si>
    <t>618598704</t>
  </si>
  <si>
    <t>900600019</t>
  </si>
  <si>
    <t>Zpracování geodet. zaměření DSPS pro GIS a MMB OTS</t>
  </si>
  <si>
    <t>-1841940406</t>
  </si>
  <si>
    <t>900600020</t>
  </si>
  <si>
    <t>Zaměření rozsahu zásahu do komunikace v prog. EZA</t>
  </si>
  <si>
    <t>1761387285</t>
  </si>
  <si>
    <t>900600023</t>
  </si>
  <si>
    <t xml:space="preserve">Uvedení do původního stavu dotčených ploch stavbou </t>
  </si>
  <si>
    <t>571415505</t>
  </si>
  <si>
    <t>900600026</t>
  </si>
  <si>
    <t>Provedení komlex. zkoušek např. Markery</t>
  </si>
  <si>
    <t>-1629134730</t>
  </si>
  <si>
    <t>900600027</t>
  </si>
  <si>
    <t>Provozní vlivy</t>
  </si>
  <si>
    <t>1271915239</t>
  </si>
  <si>
    <t>900600028</t>
  </si>
  <si>
    <t>Náklady náhradní výsadby zeleně</t>
  </si>
  <si>
    <t>-1379136976</t>
  </si>
  <si>
    <t>"Provedení náhradní výsadby zeleně v rozsahu odpovídajícím hodnotě"</t>
  </si>
  <si>
    <t>"odstraněných dřevin (dle rozhodnutí, které zajištěuje zhotovitel stavby)"</t>
  </si>
  <si>
    <t>900600029</t>
  </si>
  <si>
    <t>Zajištění vytýčení podzemních sítí dotčených stavbou</t>
  </si>
  <si>
    <t>-1420371894</t>
  </si>
  <si>
    <t>900600032</t>
  </si>
  <si>
    <t>Vícetisky projektové dokumentace po potřeby dodavatele stavby</t>
  </si>
  <si>
    <t>-385584656</t>
  </si>
  <si>
    <t>900600035</t>
  </si>
  <si>
    <t>Zřízení, odstranění těžkého přemostění včeně všech souvisejích prací</t>
  </si>
  <si>
    <t>-1496566563</t>
  </si>
  <si>
    <t>900600111</t>
  </si>
  <si>
    <t>Ošetření kořenového systému</t>
  </si>
  <si>
    <t>1206610133</t>
  </si>
  <si>
    <t>"a) Práce v kořenovém prostoru stromu budou prováděny ručně."</t>
  </si>
  <si>
    <t>"b) Kořeny do průměru 30 mm lze přerušit hladkým řezem, u kořenů"</t>
  </si>
  <si>
    <t xml:space="preserve">     "do průměru 50 mm bude provedeno individuální posouzení "</t>
  </si>
  <si>
    <t xml:space="preserve">    "odborným pracovníkem. Kořeny o průměru větším jak 50 mm budou"</t>
  </si>
  <si>
    <t xml:space="preserve">    "zachovány ."</t>
  </si>
  <si>
    <t>"c) Zachované kořeny je nutné chránit proti vysycháním a účinkům mrazu."</t>
  </si>
  <si>
    <t xml:space="preserve">   "Ochrana  může být provedena např. zakrytím pravidelně vlhčenou textilií."</t>
  </si>
  <si>
    <t>900600145</t>
  </si>
  <si>
    <t>Prove. veškerých zkoušek prokazující kvalitu díla  SO330 TLAKOVÁ ZKOUŠKA A DESINFEKCE - hlavní řad</t>
  </si>
  <si>
    <t>-328181236</t>
  </si>
  <si>
    <t>900600146</t>
  </si>
  <si>
    <t>Prove. veškerých zkoušek prokazující kvalitu díla  SO330 TLAKOVÁ ZKOUŠKA A DESINFEKCE - náhradní zásobování</t>
  </si>
  <si>
    <t>545079536</t>
  </si>
  <si>
    <t>900600147</t>
  </si>
  <si>
    <t>Prove. veškerých zkoušek prokazující kvalitu díla  SO340 TLAKOVÁ ZKOUŠKA A DESINFEKCE</t>
  </si>
  <si>
    <t>185138616</t>
  </si>
  <si>
    <t>900600203</t>
  </si>
  <si>
    <t>Provedení pasportizace objektů dotčených stavbou</t>
  </si>
  <si>
    <t>1496513067</t>
  </si>
  <si>
    <t>"před zahájením stavby provedené soudním znalcem z oboru"</t>
  </si>
  <si>
    <t>"Předání"</t>
  </si>
  <si>
    <t>"2x....v tištěné podobě"</t>
  </si>
  <si>
    <t>"2x....v digitální podobě"</t>
  </si>
  <si>
    <t>900600303</t>
  </si>
  <si>
    <t>Aktualizace  návrhu DZ po dobu stavby vč. projednání</t>
  </si>
  <si>
    <t>575952376</t>
  </si>
  <si>
    <t>900600306</t>
  </si>
  <si>
    <t>Aktualizace návrhu definit. dopravního značení; zajištění včetně projednání „stanovení místní úpravy dopravního značení</t>
  </si>
  <si>
    <t>-1336897068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</si>
</sst>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5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tabSelected="1" topLeftCell="A61" workbookViewId="0">
      <selection activeCell="AN8" sqref="AN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08" t="s">
        <v>5</v>
      </c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220" t="s">
        <v>14</v>
      </c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R5" s="21"/>
      <c r="BE5" s="217" t="s">
        <v>15</v>
      </c>
      <c r="BS5" s="18" t="s">
        <v>6</v>
      </c>
    </row>
    <row r="6" spans="1:74" s="1" customFormat="1" ht="36.950000000000003" customHeight="1">
      <c r="B6" s="21"/>
      <c r="D6" s="27" t="s">
        <v>16</v>
      </c>
      <c r="K6" s="221" t="s">
        <v>17</v>
      </c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R6" s="21"/>
      <c r="BE6" s="218"/>
      <c r="BS6" s="18" t="s">
        <v>6</v>
      </c>
    </row>
    <row r="7" spans="1:74" s="1" customFormat="1" ht="12" customHeight="1">
      <c r="B7" s="21"/>
      <c r="D7" s="28" t="s">
        <v>18</v>
      </c>
      <c r="K7" s="26" t="s">
        <v>1</v>
      </c>
      <c r="AK7" s="28" t="s">
        <v>19</v>
      </c>
      <c r="AN7" s="26" t="s">
        <v>1</v>
      </c>
      <c r="AR7" s="21"/>
      <c r="BE7" s="218"/>
      <c r="BS7" s="18" t="s">
        <v>6</v>
      </c>
    </row>
    <row r="8" spans="1:74" s="1" customFormat="1" ht="12" customHeight="1">
      <c r="B8" s="21"/>
      <c r="D8" s="28" t="s">
        <v>20</v>
      </c>
      <c r="K8" s="26" t="s">
        <v>21</v>
      </c>
      <c r="AK8" s="28" t="s">
        <v>22</v>
      </c>
      <c r="AN8" s="29"/>
      <c r="AR8" s="21"/>
      <c r="BE8" s="218"/>
      <c r="BS8" s="18" t="s">
        <v>6</v>
      </c>
    </row>
    <row r="9" spans="1:74" s="1" customFormat="1" ht="14.45" customHeight="1">
      <c r="B9" s="21"/>
      <c r="AR9" s="21"/>
      <c r="BE9" s="218"/>
      <c r="BS9" s="18" t="s">
        <v>6</v>
      </c>
    </row>
    <row r="10" spans="1:74" s="1" customFormat="1" ht="12" customHeight="1">
      <c r="B10" s="21"/>
      <c r="D10" s="28" t="s">
        <v>23</v>
      </c>
      <c r="AK10" s="28" t="s">
        <v>24</v>
      </c>
      <c r="AN10" s="26" t="s">
        <v>1</v>
      </c>
      <c r="AR10" s="21"/>
      <c r="BE10" s="218"/>
      <c r="BS10" s="18" t="s">
        <v>6</v>
      </c>
    </row>
    <row r="11" spans="1:74" s="1" customFormat="1" ht="18.399999999999999" customHeight="1">
      <c r="B11" s="21"/>
      <c r="E11" s="26" t="s">
        <v>21</v>
      </c>
      <c r="AK11" s="28" t="s">
        <v>25</v>
      </c>
      <c r="AN11" s="26" t="s">
        <v>1</v>
      </c>
      <c r="AR11" s="21"/>
      <c r="BE11" s="218"/>
      <c r="BS11" s="18" t="s">
        <v>6</v>
      </c>
    </row>
    <row r="12" spans="1:74" s="1" customFormat="1" ht="6.95" customHeight="1">
      <c r="B12" s="21"/>
      <c r="AR12" s="21"/>
      <c r="BE12" s="218"/>
      <c r="BS12" s="18" t="s">
        <v>6</v>
      </c>
    </row>
    <row r="13" spans="1:74" s="1" customFormat="1" ht="12" customHeight="1">
      <c r="B13" s="21"/>
      <c r="D13" s="28" t="s">
        <v>26</v>
      </c>
      <c r="AK13" s="28" t="s">
        <v>24</v>
      </c>
      <c r="AN13" s="30" t="s">
        <v>27</v>
      </c>
      <c r="AR13" s="21"/>
      <c r="BE13" s="218"/>
      <c r="BS13" s="18" t="s">
        <v>6</v>
      </c>
    </row>
    <row r="14" spans="1:74" ht="12.75">
      <c r="B14" s="21"/>
      <c r="E14" s="222" t="s">
        <v>27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8" t="s">
        <v>25</v>
      </c>
      <c r="AN14" s="30" t="s">
        <v>27</v>
      </c>
      <c r="AR14" s="21"/>
      <c r="BE14" s="218"/>
      <c r="BS14" s="18" t="s">
        <v>6</v>
      </c>
    </row>
    <row r="15" spans="1:74" s="1" customFormat="1" ht="6.95" customHeight="1">
      <c r="B15" s="21"/>
      <c r="AR15" s="21"/>
      <c r="BE15" s="218"/>
      <c r="BS15" s="18" t="s">
        <v>3</v>
      </c>
    </row>
    <row r="16" spans="1:74" s="1" customFormat="1" ht="12" customHeight="1">
      <c r="B16" s="21"/>
      <c r="D16" s="28" t="s">
        <v>28</v>
      </c>
      <c r="AK16" s="28" t="s">
        <v>24</v>
      </c>
      <c r="AN16" s="26" t="s">
        <v>1</v>
      </c>
      <c r="AR16" s="21"/>
      <c r="BE16" s="218"/>
      <c r="BS16" s="18" t="s">
        <v>3</v>
      </c>
    </row>
    <row r="17" spans="1:71" s="1" customFormat="1" ht="18.399999999999999" customHeight="1">
      <c r="B17" s="21"/>
      <c r="E17" s="26" t="s">
        <v>21</v>
      </c>
      <c r="AK17" s="28" t="s">
        <v>25</v>
      </c>
      <c r="AN17" s="26" t="s">
        <v>1</v>
      </c>
      <c r="AR17" s="21"/>
      <c r="BE17" s="218"/>
      <c r="BS17" s="18" t="s">
        <v>29</v>
      </c>
    </row>
    <row r="18" spans="1:71" s="1" customFormat="1" ht="6.95" customHeight="1">
      <c r="B18" s="21"/>
      <c r="AR18" s="21"/>
      <c r="BE18" s="218"/>
      <c r="BS18" s="18" t="s">
        <v>30</v>
      </c>
    </row>
    <row r="19" spans="1:71" s="1" customFormat="1" ht="12" customHeight="1">
      <c r="B19" s="21"/>
      <c r="D19" s="28" t="s">
        <v>31</v>
      </c>
      <c r="AK19" s="28" t="s">
        <v>24</v>
      </c>
      <c r="AN19" s="26" t="s">
        <v>1</v>
      </c>
      <c r="AR19" s="21"/>
      <c r="BE19" s="218"/>
      <c r="BS19" s="18" t="s">
        <v>30</v>
      </c>
    </row>
    <row r="20" spans="1:71" s="1" customFormat="1" ht="18.399999999999999" customHeight="1">
      <c r="B20" s="21"/>
      <c r="E20" s="26" t="s">
        <v>21</v>
      </c>
      <c r="AK20" s="28" t="s">
        <v>25</v>
      </c>
      <c r="AN20" s="26" t="s">
        <v>1</v>
      </c>
      <c r="AR20" s="21"/>
      <c r="BE20" s="218"/>
      <c r="BS20" s="18" t="s">
        <v>29</v>
      </c>
    </row>
    <row r="21" spans="1:71" s="1" customFormat="1" ht="6.95" customHeight="1">
      <c r="B21" s="21"/>
      <c r="AR21" s="21"/>
      <c r="BE21" s="218"/>
    </row>
    <row r="22" spans="1:71" s="1" customFormat="1" ht="12" customHeight="1">
      <c r="B22" s="21"/>
      <c r="D22" s="28" t="s">
        <v>32</v>
      </c>
      <c r="AR22" s="21"/>
      <c r="BE22" s="218"/>
    </row>
    <row r="23" spans="1:71" s="1" customFormat="1" ht="16.5" customHeight="1">
      <c r="B23" s="21"/>
      <c r="E23" s="224" t="s">
        <v>1</v>
      </c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R23" s="21"/>
      <c r="BE23" s="218"/>
    </row>
    <row r="24" spans="1:71" s="1" customFormat="1" ht="6.95" customHeight="1">
      <c r="B24" s="21"/>
      <c r="AR24" s="21"/>
      <c r="BE24" s="218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18"/>
    </row>
    <row r="26" spans="1:71" s="2" customFormat="1" ht="25.9" customHeight="1">
      <c r="A26" s="33"/>
      <c r="B26" s="34"/>
      <c r="C26" s="33"/>
      <c r="D26" s="35" t="s">
        <v>33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25">
        <f>ROUND(AG94,0)</f>
        <v>0</v>
      </c>
      <c r="AL26" s="226"/>
      <c r="AM26" s="226"/>
      <c r="AN26" s="226"/>
      <c r="AO26" s="226"/>
      <c r="AP26" s="33"/>
      <c r="AQ26" s="33"/>
      <c r="AR26" s="34"/>
      <c r="BE26" s="218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18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27" t="s">
        <v>34</v>
      </c>
      <c r="M28" s="227"/>
      <c r="N28" s="227"/>
      <c r="O28" s="227"/>
      <c r="P28" s="227"/>
      <c r="Q28" s="33"/>
      <c r="R28" s="33"/>
      <c r="S28" s="33"/>
      <c r="T28" s="33"/>
      <c r="U28" s="33"/>
      <c r="V28" s="33"/>
      <c r="W28" s="227" t="s">
        <v>35</v>
      </c>
      <c r="X28" s="227"/>
      <c r="Y28" s="227"/>
      <c r="Z28" s="227"/>
      <c r="AA28" s="227"/>
      <c r="AB28" s="227"/>
      <c r="AC28" s="227"/>
      <c r="AD28" s="227"/>
      <c r="AE28" s="227"/>
      <c r="AF28" s="33"/>
      <c r="AG28" s="33"/>
      <c r="AH28" s="33"/>
      <c r="AI28" s="33"/>
      <c r="AJ28" s="33"/>
      <c r="AK28" s="227" t="s">
        <v>36</v>
      </c>
      <c r="AL28" s="227"/>
      <c r="AM28" s="227"/>
      <c r="AN28" s="227"/>
      <c r="AO28" s="227"/>
      <c r="AP28" s="33"/>
      <c r="AQ28" s="33"/>
      <c r="AR28" s="34"/>
      <c r="BE28" s="218"/>
    </row>
    <row r="29" spans="1:71" s="3" customFormat="1" ht="14.45" customHeight="1">
      <c r="B29" s="38"/>
      <c r="D29" s="28" t="s">
        <v>37</v>
      </c>
      <c r="F29" s="28" t="s">
        <v>38</v>
      </c>
      <c r="L29" s="212">
        <v>0.21</v>
      </c>
      <c r="M29" s="211"/>
      <c r="N29" s="211"/>
      <c r="O29" s="211"/>
      <c r="P29" s="211"/>
      <c r="W29" s="210">
        <f>ROUND(AZ94, 0)</f>
        <v>0</v>
      </c>
      <c r="X29" s="211"/>
      <c r="Y29" s="211"/>
      <c r="Z29" s="211"/>
      <c r="AA29" s="211"/>
      <c r="AB29" s="211"/>
      <c r="AC29" s="211"/>
      <c r="AD29" s="211"/>
      <c r="AE29" s="211"/>
      <c r="AK29" s="210">
        <f>ROUND(AV94, 0)</f>
        <v>0</v>
      </c>
      <c r="AL29" s="211"/>
      <c r="AM29" s="211"/>
      <c r="AN29" s="211"/>
      <c r="AO29" s="211"/>
      <c r="AR29" s="38"/>
      <c r="BE29" s="219"/>
    </row>
    <row r="30" spans="1:71" s="3" customFormat="1" ht="14.45" customHeight="1">
      <c r="B30" s="38"/>
      <c r="F30" s="28" t="s">
        <v>39</v>
      </c>
      <c r="L30" s="212">
        <v>0.15</v>
      </c>
      <c r="M30" s="211"/>
      <c r="N30" s="211"/>
      <c r="O30" s="211"/>
      <c r="P30" s="211"/>
      <c r="W30" s="210">
        <f>ROUND(BA94, 0)</f>
        <v>0</v>
      </c>
      <c r="X30" s="211"/>
      <c r="Y30" s="211"/>
      <c r="Z30" s="211"/>
      <c r="AA30" s="211"/>
      <c r="AB30" s="211"/>
      <c r="AC30" s="211"/>
      <c r="AD30" s="211"/>
      <c r="AE30" s="211"/>
      <c r="AK30" s="210">
        <f>ROUND(AW94, 0)</f>
        <v>0</v>
      </c>
      <c r="AL30" s="211"/>
      <c r="AM30" s="211"/>
      <c r="AN30" s="211"/>
      <c r="AO30" s="211"/>
      <c r="AR30" s="38"/>
      <c r="BE30" s="219"/>
    </row>
    <row r="31" spans="1:71" s="3" customFormat="1" ht="14.45" hidden="1" customHeight="1">
      <c r="B31" s="38"/>
      <c r="F31" s="28" t="s">
        <v>40</v>
      </c>
      <c r="L31" s="212">
        <v>0.21</v>
      </c>
      <c r="M31" s="211"/>
      <c r="N31" s="211"/>
      <c r="O31" s="211"/>
      <c r="P31" s="211"/>
      <c r="W31" s="210">
        <f>ROUND(BB94, 0)</f>
        <v>0</v>
      </c>
      <c r="X31" s="211"/>
      <c r="Y31" s="211"/>
      <c r="Z31" s="211"/>
      <c r="AA31" s="211"/>
      <c r="AB31" s="211"/>
      <c r="AC31" s="211"/>
      <c r="AD31" s="211"/>
      <c r="AE31" s="211"/>
      <c r="AK31" s="210">
        <v>0</v>
      </c>
      <c r="AL31" s="211"/>
      <c r="AM31" s="211"/>
      <c r="AN31" s="211"/>
      <c r="AO31" s="211"/>
      <c r="AR31" s="38"/>
      <c r="BE31" s="219"/>
    </row>
    <row r="32" spans="1:71" s="3" customFormat="1" ht="14.45" hidden="1" customHeight="1">
      <c r="B32" s="38"/>
      <c r="F32" s="28" t="s">
        <v>41</v>
      </c>
      <c r="L32" s="212">
        <v>0.15</v>
      </c>
      <c r="M32" s="211"/>
      <c r="N32" s="211"/>
      <c r="O32" s="211"/>
      <c r="P32" s="211"/>
      <c r="W32" s="210">
        <f>ROUND(BC94, 0)</f>
        <v>0</v>
      </c>
      <c r="X32" s="211"/>
      <c r="Y32" s="211"/>
      <c r="Z32" s="211"/>
      <c r="AA32" s="211"/>
      <c r="AB32" s="211"/>
      <c r="AC32" s="211"/>
      <c r="AD32" s="211"/>
      <c r="AE32" s="211"/>
      <c r="AK32" s="210">
        <v>0</v>
      </c>
      <c r="AL32" s="211"/>
      <c r="AM32" s="211"/>
      <c r="AN32" s="211"/>
      <c r="AO32" s="211"/>
      <c r="AR32" s="38"/>
      <c r="BE32" s="219"/>
    </row>
    <row r="33" spans="1:57" s="3" customFormat="1" ht="14.45" hidden="1" customHeight="1">
      <c r="B33" s="38"/>
      <c r="F33" s="28" t="s">
        <v>42</v>
      </c>
      <c r="L33" s="212">
        <v>0</v>
      </c>
      <c r="M33" s="211"/>
      <c r="N33" s="211"/>
      <c r="O33" s="211"/>
      <c r="P33" s="211"/>
      <c r="W33" s="210">
        <f>ROUND(BD94, 0)</f>
        <v>0</v>
      </c>
      <c r="X33" s="211"/>
      <c r="Y33" s="211"/>
      <c r="Z33" s="211"/>
      <c r="AA33" s="211"/>
      <c r="AB33" s="211"/>
      <c r="AC33" s="211"/>
      <c r="AD33" s="211"/>
      <c r="AE33" s="211"/>
      <c r="AK33" s="210">
        <v>0</v>
      </c>
      <c r="AL33" s="211"/>
      <c r="AM33" s="211"/>
      <c r="AN33" s="211"/>
      <c r="AO33" s="211"/>
      <c r="AR33" s="38"/>
      <c r="BE33" s="219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18"/>
    </row>
    <row r="35" spans="1:57" s="2" customFormat="1" ht="25.9" customHeight="1">
      <c r="A35" s="33"/>
      <c r="B35" s="34"/>
      <c r="C35" s="39"/>
      <c r="D35" s="40" t="s">
        <v>43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44</v>
      </c>
      <c r="U35" s="41"/>
      <c r="V35" s="41"/>
      <c r="W35" s="41"/>
      <c r="X35" s="216" t="s">
        <v>45</v>
      </c>
      <c r="Y35" s="214"/>
      <c r="Z35" s="214"/>
      <c r="AA35" s="214"/>
      <c r="AB35" s="214"/>
      <c r="AC35" s="41"/>
      <c r="AD35" s="41"/>
      <c r="AE35" s="41"/>
      <c r="AF35" s="41"/>
      <c r="AG35" s="41"/>
      <c r="AH35" s="41"/>
      <c r="AI35" s="41"/>
      <c r="AJ35" s="41"/>
      <c r="AK35" s="213">
        <f>SUM(AK26:AK33)</f>
        <v>0</v>
      </c>
      <c r="AL35" s="214"/>
      <c r="AM35" s="214"/>
      <c r="AN35" s="214"/>
      <c r="AO35" s="215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3"/>
      <c r="D49" s="44" t="s">
        <v>46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47</v>
      </c>
      <c r="AI49" s="45"/>
      <c r="AJ49" s="45"/>
      <c r="AK49" s="45"/>
      <c r="AL49" s="45"/>
      <c r="AM49" s="45"/>
      <c r="AN49" s="45"/>
      <c r="AO49" s="45"/>
      <c r="AR49" s="43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75">
      <c r="A60" s="33"/>
      <c r="B60" s="34"/>
      <c r="C60" s="33"/>
      <c r="D60" s="46" t="s">
        <v>48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49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48</v>
      </c>
      <c r="AI60" s="36"/>
      <c r="AJ60" s="36"/>
      <c r="AK60" s="36"/>
      <c r="AL60" s="36"/>
      <c r="AM60" s="46" t="s">
        <v>49</v>
      </c>
      <c r="AN60" s="36"/>
      <c r="AO60" s="36"/>
      <c r="AP60" s="33"/>
      <c r="AQ60" s="33"/>
      <c r="AR60" s="34"/>
      <c r="BE60" s="33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2.75">
      <c r="A64" s="33"/>
      <c r="B64" s="34"/>
      <c r="C64" s="33"/>
      <c r="D64" s="44" t="s">
        <v>50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51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75">
      <c r="A75" s="33"/>
      <c r="B75" s="34"/>
      <c r="C75" s="33"/>
      <c r="D75" s="46" t="s">
        <v>48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49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48</v>
      </c>
      <c r="AI75" s="36"/>
      <c r="AJ75" s="36"/>
      <c r="AK75" s="36"/>
      <c r="AL75" s="36"/>
      <c r="AM75" s="46" t="s">
        <v>49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5" customHeight="1">
      <c r="A82" s="33"/>
      <c r="B82" s="34"/>
      <c r="C82" s="22" t="s">
        <v>52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13</v>
      </c>
      <c r="L84" s="4" t="str">
        <f>K5</f>
        <v>230050</v>
      </c>
      <c r="AR84" s="52"/>
    </row>
    <row r="85" spans="1:91" s="5" customFormat="1" ht="36.950000000000003" customHeight="1">
      <c r="B85" s="53"/>
      <c r="C85" s="54" t="s">
        <v>16</v>
      </c>
      <c r="L85" s="238" t="str">
        <f>K6</f>
        <v>Brno, Olomoucká II - rekonstrukce vodovodu</v>
      </c>
      <c r="M85" s="239"/>
      <c r="N85" s="239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239"/>
      <c r="Z85" s="239"/>
      <c r="AA85" s="239"/>
      <c r="AB85" s="239"/>
      <c r="AC85" s="239"/>
      <c r="AD85" s="239"/>
      <c r="AE85" s="239"/>
      <c r="AF85" s="239"/>
      <c r="AG85" s="239"/>
      <c r="AH85" s="239"/>
      <c r="AI85" s="239"/>
      <c r="AJ85" s="239"/>
      <c r="AR85" s="53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20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22</v>
      </c>
      <c r="AJ87" s="33"/>
      <c r="AK87" s="33"/>
      <c r="AL87" s="33"/>
      <c r="AM87" s="240" t="str">
        <f>IF(AN8= "","",AN8)</f>
        <v/>
      </c>
      <c r="AN87" s="240"/>
      <c r="AO87" s="33"/>
      <c r="AP87" s="33"/>
      <c r="AQ87" s="33"/>
      <c r="AR87" s="34"/>
      <c r="BE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2" customHeight="1">
      <c r="A89" s="33"/>
      <c r="B89" s="34"/>
      <c r="C89" s="28" t="s">
        <v>23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28</v>
      </c>
      <c r="AJ89" s="33"/>
      <c r="AK89" s="33"/>
      <c r="AL89" s="33"/>
      <c r="AM89" s="241" t="str">
        <f>IF(E17="","",E17)</f>
        <v xml:space="preserve"> </v>
      </c>
      <c r="AN89" s="242"/>
      <c r="AO89" s="242"/>
      <c r="AP89" s="242"/>
      <c r="AQ89" s="33"/>
      <c r="AR89" s="34"/>
      <c r="AS89" s="243" t="s">
        <v>53</v>
      </c>
      <c r="AT89" s="244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2" customHeight="1">
      <c r="A90" s="33"/>
      <c r="B90" s="34"/>
      <c r="C90" s="28" t="s">
        <v>26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31</v>
      </c>
      <c r="AJ90" s="33"/>
      <c r="AK90" s="33"/>
      <c r="AL90" s="33"/>
      <c r="AM90" s="241" t="str">
        <f>IF(E20="","",E20)</f>
        <v xml:space="preserve"> </v>
      </c>
      <c r="AN90" s="242"/>
      <c r="AO90" s="242"/>
      <c r="AP90" s="242"/>
      <c r="AQ90" s="33"/>
      <c r="AR90" s="34"/>
      <c r="AS90" s="245"/>
      <c r="AT90" s="246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45"/>
      <c r="AT91" s="246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33" t="s">
        <v>54</v>
      </c>
      <c r="D92" s="234"/>
      <c r="E92" s="234"/>
      <c r="F92" s="234"/>
      <c r="G92" s="234"/>
      <c r="H92" s="61"/>
      <c r="I92" s="236" t="s">
        <v>55</v>
      </c>
      <c r="J92" s="234"/>
      <c r="K92" s="234"/>
      <c r="L92" s="234"/>
      <c r="M92" s="234"/>
      <c r="N92" s="234"/>
      <c r="O92" s="234"/>
      <c r="P92" s="234"/>
      <c r="Q92" s="234"/>
      <c r="R92" s="234"/>
      <c r="S92" s="234"/>
      <c r="T92" s="234"/>
      <c r="U92" s="234"/>
      <c r="V92" s="234"/>
      <c r="W92" s="234"/>
      <c r="X92" s="234"/>
      <c r="Y92" s="234"/>
      <c r="Z92" s="234"/>
      <c r="AA92" s="234"/>
      <c r="AB92" s="234"/>
      <c r="AC92" s="234"/>
      <c r="AD92" s="234"/>
      <c r="AE92" s="234"/>
      <c r="AF92" s="234"/>
      <c r="AG92" s="235" t="s">
        <v>56</v>
      </c>
      <c r="AH92" s="234"/>
      <c r="AI92" s="234"/>
      <c r="AJ92" s="234"/>
      <c r="AK92" s="234"/>
      <c r="AL92" s="234"/>
      <c r="AM92" s="234"/>
      <c r="AN92" s="236" t="s">
        <v>57</v>
      </c>
      <c r="AO92" s="234"/>
      <c r="AP92" s="237"/>
      <c r="AQ92" s="62" t="s">
        <v>58</v>
      </c>
      <c r="AR92" s="34"/>
      <c r="AS92" s="63" t="s">
        <v>59</v>
      </c>
      <c r="AT92" s="64" t="s">
        <v>60</v>
      </c>
      <c r="AU92" s="64" t="s">
        <v>61</v>
      </c>
      <c r="AV92" s="64" t="s">
        <v>62</v>
      </c>
      <c r="AW92" s="64" t="s">
        <v>63</v>
      </c>
      <c r="AX92" s="64" t="s">
        <v>64</v>
      </c>
      <c r="AY92" s="64" t="s">
        <v>65</v>
      </c>
      <c r="AZ92" s="64" t="s">
        <v>66</v>
      </c>
      <c r="BA92" s="64" t="s">
        <v>67</v>
      </c>
      <c r="BB92" s="64" t="s">
        <v>68</v>
      </c>
      <c r="BC92" s="64" t="s">
        <v>69</v>
      </c>
      <c r="BD92" s="65" t="s">
        <v>70</v>
      </c>
      <c r="BE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50000000000003" customHeight="1">
      <c r="B94" s="69"/>
      <c r="C94" s="70" t="s">
        <v>71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31">
        <f>ROUND(SUM(AG95:AG98),0)</f>
        <v>0</v>
      </c>
      <c r="AH94" s="231"/>
      <c r="AI94" s="231"/>
      <c r="AJ94" s="231"/>
      <c r="AK94" s="231"/>
      <c r="AL94" s="231"/>
      <c r="AM94" s="231"/>
      <c r="AN94" s="232">
        <f>SUM(AG94,AT94)</f>
        <v>0</v>
      </c>
      <c r="AO94" s="232"/>
      <c r="AP94" s="232"/>
      <c r="AQ94" s="73" t="s">
        <v>1</v>
      </c>
      <c r="AR94" s="69"/>
      <c r="AS94" s="74">
        <f>ROUND(SUM(AS95:AS98),0)</f>
        <v>0</v>
      </c>
      <c r="AT94" s="75">
        <f>ROUND(SUM(AV94:AW94),0)</f>
        <v>0</v>
      </c>
      <c r="AU94" s="76">
        <f>ROUND(SUM(AU95:AU98),5)</f>
        <v>0</v>
      </c>
      <c r="AV94" s="75">
        <f>ROUND(AZ94*L29,0)</f>
        <v>0</v>
      </c>
      <c r="AW94" s="75">
        <f>ROUND(BA94*L30,0)</f>
        <v>0</v>
      </c>
      <c r="AX94" s="75">
        <f>ROUND(BB94*L29,0)</f>
        <v>0</v>
      </c>
      <c r="AY94" s="75">
        <f>ROUND(BC94*L30,0)</f>
        <v>0</v>
      </c>
      <c r="AZ94" s="75">
        <f>ROUND(SUM(AZ95:AZ98),0)</f>
        <v>0</v>
      </c>
      <c r="BA94" s="75">
        <f>ROUND(SUM(BA95:BA98),0)</f>
        <v>0</v>
      </c>
      <c r="BB94" s="75">
        <f>ROUND(SUM(BB95:BB98),0)</f>
        <v>0</v>
      </c>
      <c r="BC94" s="75">
        <f>ROUND(SUM(BC95:BC98),0)</f>
        <v>0</v>
      </c>
      <c r="BD94" s="77">
        <f>ROUND(SUM(BD95:BD98),0)</f>
        <v>0</v>
      </c>
      <c r="BS94" s="78" t="s">
        <v>72</v>
      </c>
      <c r="BT94" s="78" t="s">
        <v>73</v>
      </c>
      <c r="BU94" s="79" t="s">
        <v>74</v>
      </c>
      <c r="BV94" s="78" t="s">
        <v>75</v>
      </c>
      <c r="BW94" s="78" t="s">
        <v>4</v>
      </c>
      <c r="BX94" s="78" t="s">
        <v>76</v>
      </c>
      <c r="CL94" s="78" t="s">
        <v>1</v>
      </c>
    </row>
    <row r="95" spans="1:91" s="7" customFormat="1" ht="16.5" customHeight="1">
      <c r="A95" s="80" t="s">
        <v>77</v>
      </c>
      <c r="B95" s="81"/>
      <c r="C95" s="82"/>
      <c r="D95" s="230" t="s">
        <v>78</v>
      </c>
      <c r="E95" s="230"/>
      <c r="F95" s="230"/>
      <c r="G95" s="230"/>
      <c r="H95" s="230"/>
      <c r="I95" s="83"/>
      <c r="J95" s="230" t="s">
        <v>79</v>
      </c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30"/>
      <c r="Z95" s="230"/>
      <c r="AA95" s="230"/>
      <c r="AB95" s="230"/>
      <c r="AC95" s="230"/>
      <c r="AD95" s="230"/>
      <c r="AE95" s="230"/>
      <c r="AF95" s="230"/>
      <c r="AG95" s="228">
        <f>'SO100 - Obnova komunikace'!J30</f>
        <v>0</v>
      </c>
      <c r="AH95" s="229"/>
      <c r="AI95" s="229"/>
      <c r="AJ95" s="229"/>
      <c r="AK95" s="229"/>
      <c r="AL95" s="229"/>
      <c r="AM95" s="229"/>
      <c r="AN95" s="228">
        <f>SUM(AG95,AT95)</f>
        <v>0</v>
      </c>
      <c r="AO95" s="229"/>
      <c r="AP95" s="229"/>
      <c r="AQ95" s="84" t="s">
        <v>80</v>
      </c>
      <c r="AR95" s="81"/>
      <c r="AS95" s="85">
        <v>0</v>
      </c>
      <c r="AT95" s="86">
        <f>ROUND(SUM(AV95:AW95),0)</f>
        <v>0</v>
      </c>
      <c r="AU95" s="87">
        <f>'SO100 - Obnova komunikace'!P123</f>
        <v>0</v>
      </c>
      <c r="AV95" s="86">
        <f>'SO100 - Obnova komunikace'!J33</f>
        <v>0</v>
      </c>
      <c r="AW95" s="86">
        <f>'SO100 - Obnova komunikace'!J34</f>
        <v>0</v>
      </c>
      <c r="AX95" s="86">
        <f>'SO100 - Obnova komunikace'!J35</f>
        <v>0</v>
      </c>
      <c r="AY95" s="86">
        <f>'SO100 - Obnova komunikace'!J36</f>
        <v>0</v>
      </c>
      <c r="AZ95" s="86">
        <f>'SO100 - Obnova komunikace'!F33</f>
        <v>0</v>
      </c>
      <c r="BA95" s="86">
        <f>'SO100 - Obnova komunikace'!F34</f>
        <v>0</v>
      </c>
      <c r="BB95" s="86">
        <f>'SO100 - Obnova komunikace'!F35</f>
        <v>0</v>
      </c>
      <c r="BC95" s="86">
        <f>'SO100 - Obnova komunikace'!F36</f>
        <v>0</v>
      </c>
      <c r="BD95" s="88">
        <f>'SO100 - Obnova komunikace'!F37</f>
        <v>0</v>
      </c>
      <c r="BT95" s="89" t="s">
        <v>30</v>
      </c>
      <c r="BV95" s="89" t="s">
        <v>75</v>
      </c>
      <c r="BW95" s="89" t="s">
        <v>81</v>
      </c>
      <c r="BX95" s="89" t="s">
        <v>4</v>
      </c>
      <c r="CL95" s="89" t="s">
        <v>1</v>
      </c>
      <c r="CM95" s="89" t="s">
        <v>82</v>
      </c>
    </row>
    <row r="96" spans="1:91" s="7" customFormat="1" ht="16.5" customHeight="1">
      <c r="A96" s="80" t="s">
        <v>77</v>
      </c>
      <c r="B96" s="81"/>
      <c r="C96" s="82"/>
      <c r="D96" s="230" t="s">
        <v>83</v>
      </c>
      <c r="E96" s="230"/>
      <c r="F96" s="230"/>
      <c r="G96" s="230"/>
      <c r="H96" s="230"/>
      <c r="I96" s="83"/>
      <c r="J96" s="230" t="s">
        <v>84</v>
      </c>
      <c r="K96" s="230"/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30"/>
      <c r="Z96" s="230"/>
      <c r="AA96" s="230"/>
      <c r="AB96" s="230"/>
      <c r="AC96" s="230"/>
      <c r="AD96" s="230"/>
      <c r="AE96" s="230"/>
      <c r="AF96" s="230"/>
      <c r="AG96" s="228">
        <f>'SO330 - Vodovodní řady'!J30</f>
        <v>0</v>
      </c>
      <c r="AH96" s="229"/>
      <c r="AI96" s="229"/>
      <c r="AJ96" s="229"/>
      <c r="AK96" s="229"/>
      <c r="AL96" s="229"/>
      <c r="AM96" s="229"/>
      <c r="AN96" s="228">
        <f>SUM(AG96,AT96)</f>
        <v>0</v>
      </c>
      <c r="AO96" s="229"/>
      <c r="AP96" s="229"/>
      <c r="AQ96" s="84" t="s">
        <v>80</v>
      </c>
      <c r="AR96" s="81"/>
      <c r="AS96" s="85">
        <v>0</v>
      </c>
      <c r="AT96" s="86">
        <f>ROUND(SUM(AV96:AW96),0)</f>
        <v>0</v>
      </c>
      <c r="AU96" s="87">
        <f>'SO330 - Vodovodní řady'!P123</f>
        <v>0</v>
      </c>
      <c r="AV96" s="86">
        <f>'SO330 - Vodovodní řady'!J33</f>
        <v>0</v>
      </c>
      <c r="AW96" s="86">
        <f>'SO330 - Vodovodní řady'!J34</f>
        <v>0</v>
      </c>
      <c r="AX96" s="86">
        <f>'SO330 - Vodovodní řady'!J35</f>
        <v>0</v>
      </c>
      <c r="AY96" s="86">
        <f>'SO330 - Vodovodní řady'!J36</f>
        <v>0</v>
      </c>
      <c r="AZ96" s="86">
        <f>'SO330 - Vodovodní řady'!F33</f>
        <v>0</v>
      </c>
      <c r="BA96" s="86">
        <f>'SO330 - Vodovodní řady'!F34</f>
        <v>0</v>
      </c>
      <c r="BB96" s="86">
        <f>'SO330 - Vodovodní řady'!F35</f>
        <v>0</v>
      </c>
      <c r="BC96" s="86">
        <f>'SO330 - Vodovodní řady'!F36</f>
        <v>0</v>
      </c>
      <c r="BD96" s="88">
        <f>'SO330 - Vodovodní řady'!F37</f>
        <v>0</v>
      </c>
      <c r="BT96" s="89" t="s">
        <v>30</v>
      </c>
      <c r="BV96" s="89" t="s">
        <v>75</v>
      </c>
      <c r="BW96" s="89" t="s">
        <v>85</v>
      </c>
      <c r="BX96" s="89" t="s">
        <v>4</v>
      </c>
      <c r="CL96" s="89" t="s">
        <v>1</v>
      </c>
      <c r="CM96" s="89" t="s">
        <v>82</v>
      </c>
    </row>
    <row r="97" spans="1:91" s="7" customFormat="1" ht="16.5" customHeight="1">
      <c r="A97" s="80" t="s">
        <v>77</v>
      </c>
      <c r="B97" s="81"/>
      <c r="C97" s="82"/>
      <c r="D97" s="230" t="s">
        <v>86</v>
      </c>
      <c r="E97" s="230"/>
      <c r="F97" s="230"/>
      <c r="G97" s="230"/>
      <c r="H97" s="230"/>
      <c r="I97" s="83"/>
      <c r="J97" s="230" t="s">
        <v>87</v>
      </c>
      <c r="K97" s="230"/>
      <c r="L97" s="230"/>
      <c r="M97" s="230"/>
      <c r="N97" s="230"/>
      <c r="O97" s="230"/>
      <c r="P97" s="230"/>
      <c r="Q97" s="230"/>
      <c r="R97" s="230"/>
      <c r="S97" s="230"/>
      <c r="T97" s="230"/>
      <c r="U97" s="230"/>
      <c r="V97" s="230"/>
      <c r="W97" s="230"/>
      <c r="X97" s="230"/>
      <c r="Y97" s="230"/>
      <c r="Z97" s="230"/>
      <c r="AA97" s="230"/>
      <c r="AB97" s="230"/>
      <c r="AC97" s="230"/>
      <c r="AD97" s="230"/>
      <c r="AE97" s="230"/>
      <c r="AF97" s="230"/>
      <c r="AG97" s="228">
        <f>'SO340 - Vodovodní přípojky'!J30</f>
        <v>0</v>
      </c>
      <c r="AH97" s="229"/>
      <c r="AI97" s="229"/>
      <c r="AJ97" s="229"/>
      <c r="AK97" s="229"/>
      <c r="AL97" s="229"/>
      <c r="AM97" s="229"/>
      <c r="AN97" s="228">
        <f>SUM(AG97,AT97)</f>
        <v>0</v>
      </c>
      <c r="AO97" s="229"/>
      <c r="AP97" s="229"/>
      <c r="AQ97" s="84" t="s">
        <v>80</v>
      </c>
      <c r="AR97" s="81"/>
      <c r="AS97" s="85">
        <v>0</v>
      </c>
      <c r="AT97" s="86">
        <f>ROUND(SUM(AV97:AW97),0)</f>
        <v>0</v>
      </c>
      <c r="AU97" s="87">
        <f>'SO340 - Vodovodní přípojky'!P123</f>
        <v>0</v>
      </c>
      <c r="AV97" s="86">
        <f>'SO340 - Vodovodní přípojky'!J33</f>
        <v>0</v>
      </c>
      <c r="AW97" s="86">
        <f>'SO340 - Vodovodní přípojky'!J34</f>
        <v>0</v>
      </c>
      <c r="AX97" s="86">
        <f>'SO340 - Vodovodní přípojky'!J35</f>
        <v>0</v>
      </c>
      <c r="AY97" s="86">
        <f>'SO340 - Vodovodní přípojky'!J36</f>
        <v>0</v>
      </c>
      <c r="AZ97" s="86">
        <f>'SO340 - Vodovodní přípojky'!F33</f>
        <v>0</v>
      </c>
      <c r="BA97" s="86">
        <f>'SO340 - Vodovodní přípojky'!F34</f>
        <v>0</v>
      </c>
      <c r="BB97" s="86">
        <f>'SO340 - Vodovodní přípojky'!F35</f>
        <v>0</v>
      </c>
      <c r="BC97" s="86">
        <f>'SO340 - Vodovodní přípojky'!F36</f>
        <v>0</v>
      </c>
      <c r="BD97" s="88">
        <f>'SO340 - Vodovodní přípojky'!F37</f>
        <v>0</v>
      </c>
      <c r="BT97" s="89" t="s">
        <v>30</v>
      </c>
      <c r="BV97" s="89" t="s">
        <v>75</v>
      </c>
      <c r="BW97" s="89" t="s">
        <v>88</v>
      </c>
      <c r="BX97" s="89" t="s">
        <v>4</v>
      </c>
      <c r="CL97" s="89" t="s">
        <v>1</v>
      </c>
      <c r="CM97" s="89" t="s">
        <v>82</v>
      </c>
    </row>
    <row r="98" spans="1:91" s="7" customFormat="1" ht="16.5" customHeight="1">
      <c r="A98" s="80" t="s">
        <v>77</v>
      </c>
      <c r="B98" s="81"/>
      <c r="C98" s="82"/>
      <c r="D98" s="230" t="s">
        <v>89</v>
      </c>
      <c r="E98" s="230"/>
      <c r="F98" s="230"/>
      <c r="G98" s="230"/>
      <c r="H98" s="230"/>
      <c r="I98" s="83"/>
      <c r="J98" s="230" t="s">
        <v>90</v>
      </c>
      <c r="K98" s="230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30"/>
      <c r="Z98" s="230"/>
      <c r="AA98" s="230"/>
      <c r="AB98" s="230"/>
      <c r="AC98" s="230"/>
      <c r="AD98" s="230"/>
      <c r="AE98" s="230"/>
      <c r="AF98" s="230"/>
      <c r="AG98" s="228">
        <f>'SO90 - Ostatní rozpočtové...'!J30</f>
        <v>0</v>
      </c>
      <c r="AH98" s="229"/>
      <c r="AI98" s="229"/>
      <c r="AJ98" s="229"/>
      <c r="AK98" s="229"/>
      <c r="AL98" s="229"/>
      <c r="AM98" s="229"/>
      <c r="AN98" s="228">
        <f>SUM(AG98,AT98)</f>
        <v>0</v>
      </c>
      <c r="AO98" s="229"/>
      <c r="AP98" s="229"/>
      <c r="AQ98" s="84" t="s">
        <v>80</v>
      </c>
      <c r="AR98" s="81"/>
      <c r="AS98" s="90">
        <v>0</v>
      </c>
      <c r="AT98" s="91">
        <f>ROUND(SUM(AV98:AW98),0)</f>
        <v>0</v>
      </c>
      <c r="AU98" s="92">
        <f>'SO90 - Ostatní rozpočtové...'!P118</f>
        <v>0</v>
      </c>
      <c r="AV98" s="91">
        <f>'SO90 - Ostatní rozpočtové...'!J33</f>
        <v>0</v>
      </c>
      <c r="AW98" s="91">
        <f>'SO90 - Ostatní rozpočtové...'!J34</f>
        <v>0</v>
      </c>
      <c r="AX98" s="91">
        <f>'SO90 - Ostatní rozpočtové...'!J35</f>
        <v>0</v>
      </c>
      <c r="AY98" s="91">
        <f>'SO90 - Ostatní rozpočtové...'!J36</f>
        <v>0</v>
      </c>
      <c r="AZ98" s="91">
        <f>'SO90 - Ostatní rozpočtové...'!F33</f>
        <v>0</v>
      </c>
      <c r="BA98" s="91">
        <f>'SO90 - Ostatní rozpočtové...'!F34</f>
        <v>0</v>
      </c>
      <c r="BB98" s="91">
        <f>'SO90 - Ostatní rozpočtové...'!F35</f>
        <v>0</v>
      </c>
      <c r="BC98" s="91">
        <f>'SO90 - Ostatní rozpočtové...'!F36</f>
        <v>0</v>
      </c>
      <c r="BD98" s="93">
        <f>'SO90 - Ostatní rozpočtové...'!F37</f>
        <v>0</v>
      </c>
      <c r="BT98" s="89" t="s">
        <v>30</v>
      </c>
      <c r="BV98" s="89" t="s">
        <v>75</v>
      </c>
      <c r="BW98" s="89" t="s">
        <v>91</v>
      </c>
      <c r="BX98" s="89" t="s">
        <v>4</v>
      </c>
      <c r="CL98" s="89" t="s">
        <v>1</v>
      </c>
      <c r="CM98" s="89" t="s">
        <v>82</v>
      </c>
    </row>
    <row r="99" spans="1:91" s="2" customFormat="1" ht="30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4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</row>
    <row r="100" spans="1:91" s="2" customFormat="1" ht="6.95" customHeight="1">
      <c r="A100" s="33"/>
      <c r="B100" s="48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34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</row>
  </sheetData>
  <mergeCells count="54"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D98:H98"/>
    <mergeCell ref="J98:AF98"/>
    <mergeCell ref="AG94:AM94"/>
    <mergeCell ref="AN94:AP94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K30:AO30"/>
    <mergeCell ref="L30:P30"/>
    <mergeCell ref="W30:AE30"/>
    <mergeCell ref="L31:P31"/>
    <mergeCell ref="AN98:AP98"/>
    <mergeCell ref="AG98:AM98"/>
    <mergeCell ref="L85:AJ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</mergeCells>
  <hyperlinks>
    <hyperlink ref="A95" location="'SO100 - Obnova komunikace'!C2" display="/"/>
    <hyperlink ref="A96" location="'SO330 - Vodovodní řady'!C2" display="/"/>
    <hyperlink ref="A97" location="'SO340 - Vodovodní přípojky'!C2" display="/"/>
    <hyperlink ref="A98" location="'SO90 - Ostatní rozpočtové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25"/>
  <sheetViews>
    <sheetView showGridLines="0" workbookViewId="0">
      <selection activeCell="I126" sqref="I12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8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8" t="s">
        <v>81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92</v>
      </c>
      <c r="L4" s="21"/>
      <c r="M4" s="94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48" t="str">
        <f>'Rekapitulace stavby'!K6</f>
        <v>Brno, Olomoucká II - rekonstrukce vodovodu</v>
      </c>
      <c r="F7" s="249"/>
      <c r="G7" s="249"/>
      <c r="H7" s="249"/>
      <c r="L7" s="21"/>
    </row>
    <row r="8" spans="1:46" s="2" customFormat="1" ht="12" customHeight="1">
      <c r="A8" s="33"/>
      <c r="B8" s="34"/>
      <c r="C8" s="33"/>
      <c r="D8" s="28" t="s">
        <v>93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38" t="s">
        <v>94</v>
      </c>
      <c r="F9" s="247"/>
      <c r="G9" s="247"/>
      <c r="H9" s="24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28" t="s">
        <v>25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0" t="str">
        <f>'Rekapitulace stavby'!E14</f>
        <v>Vyplň údaj</v>
      </c>
      <c r="F18" s="220"/>
      <c r="G18" s="220"/>
      <c r="H18" s="220"/>
      <c r="I18" s="28" t="s">
        <v>25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24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28" t="s">
        <v>25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2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25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32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224" t="s">
        <v>1</v>
      </c>
      <c r="F27" s="224"/>
      <c r="G27" s="224"/>
      <c r="H27" s="224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33</v>
      </c>
      <c r="E30" s="33"/>
      <c r="F30" s="33"/>
      <c r="G30" s="33"/>
      <c r="H30" s="33"/>
      <c r="I30" s="33"/>
      <c r="J30" s="72">
        <f>ROUND(J123, 0)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35</v>
      </c>
      <c r="G32" s="33"/>
      <c r="H32" s="33"/>
      <c r="I32" s="37" t="s">
        <v>34</v>
      </c>
      <c r="J32" s="37" t="s">
        <v>36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37</v>
      </c>
      <c r="E33" s="28" t="s">
        <v>38</v>
      </c>
      <c r="F33" s="100">
        <f>ROUND((SUM(BE123:BE524)),  0)</f>
        <v>0</v>
      </c>
      <c r="G33" s="33"/>
      <c r="H33" s="33"/>
      <c r="I33" s="101">
        <v>0.21</v>
      </c>
      <c r="J33" s="100">
        <f>ROUND(((SUM(BE123:BE524))*I33),  0)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39</v>
      </c>
      <c r="F34" s="100">
        <f>ROUND((SUM(BF123:BF524)),  0)</f>
        <v>0</v>
      </c>
      <c r="G34" s="33"/>
      <c r="H34" s="33"/>
      <c r="I34" s="101">
        <v>0.15</v>
      </c>
      <c r="J34" s="100">
        <f>ROUND(((SUM(BF123:BF524))*I34), 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40</v>
      </c>
      <c r="F35" s="100">
        <f>ROUND((SUM(BG123:BG524)),  0)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41</v>
      </c>
      <c r="F36" s="100">
        <f>ROUND((SUM(BH123:BH524)),  0)</f>
        <v>0</v>
      </c>
      <c r="G36" s="33"/>
      <c r="H36" s="33"/>
      <c r="I36" s="101">
        <v>0.15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00">
        <f>ROUND((SUM(BI123:BI524)),  0)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43</v>
      </c>
      <c r="E39" s="61"/>
      <c r="F39" s="61"/>
      <c r="G39" s="104" t="s">
        <v>44</v>
      </c>
      <c r="H39" s="105" t="s">
        <v>45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08" t="s">
        <v>49</v>
      </c>
      <c r="G61" s="46" t="s">
        <v>48</v>
      </c>
      <c r="H61" s="36"/>
      <c r="I61" s="36"/>
      <c r="J61" s="109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08" t="s">
        <v>49</v>
      </c>
      <c r="G76" s="46" t="s">
        <v>48</v>
      </c>
      <c r="H76" s="36"/>
      <c r="I76" s="36"/>
      <c r="J76" s="109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95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48" t="str">
        <f>E7</f>
        <v>Brno, Olomoucká II - rekonstrukce vodovodu</v>
      </c>
      <c r="F85" s="249"/>
      <c r="G85" s="249"/>
      <c r="H85" s="24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93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8" t="str">
        <f>E9</f>
        <v>SO100 - Obnova komunikace</v>
      </c>
      <c r="F87" s="247"/>
      <c r="G87" s="247"/>
      <c r="H87" s="24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28" t="s">
        <v>22</v>
      </c>
      <c r="J89" s="56" t="str">
        <f>IF(J12="","",J12)</f>
        <v/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3"/>
      <c r="E91" s="33"/>
      <c r="F91" s="26" t="str">
        <f>E15</f>
        <v xml:space="preserve"> </v>
      </c>
      <c r="G91" s="33"/>
      <c r="H91" s="33"/>
      <c r="I91" s="28" t="s">
        <v>28</v>
      </c>
      <c r="J91" s="31" t="str">
        <f>E21</f>
        <v xml:space="preserve">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31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96</v>
      </c>
      <c r="D94" s="102"/>
      <c r="E94" s="102"/>
      <c r="F94" s="102"/>
      <c r="G94" s="102"/>
      <c r="H94" s="102"/>
      <c r="I94" s="102"/>
      <c r="J94" s="111" t="s">
        <v>97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98</v>
      </c>
      <c r="D96" s="33"/>
      <c r="E96" s="33"/>
      <c r="F96" s="33"/>
      <c r="G96" s="33"/>
      <c r="H96" s="33"/>
      <c r="I96" s="33"/>
      <c r="J96" s="72">
        <f>J123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99</v>
      </c>
    </row>
    <row r="97" spans="1:31" s="9" customFormat="1" ht="24.95" customHeight="1">
      <c r="B97" s="113"/>
      <c r="D97" s="114" t="s">
        <v>100</v>
      </c>
      <c r="E97" s="115"/>
      <c r="F97" s="115"/>
      <c r="G97" s="115"/>
      <c r="H97" s="115"/>
      <c r="I97" s="115"/>
      <c r="J97" s="116">
        <f>J124</f>
        <v>0</v>
      </c>
      <c r="L97" s="113"/>
    </row>
    <row r="98" spans="1:31" s="10" customFormat="1" ht="19.899999999999999" customHeight="1">
      <c r="B98" s="117"/>
      <c r="D98" s="118" t="s">
        <v>101</v>
      </c>
      <c r="E98" s="119"/>
      <c r="F98" s="119"/>
      <c r="G98" s="119"/>
      <c r="H98" s="119"/>
      <c r="I98" s="119"/>
      <c r="J98" s="120">
        <f>J125</f>
        <v>0</v>
      </c>
      <c r="L98" s="117"/>
    </row>
    <row r="99" spans="1:31" s="10" customFormat="1" ht="19.899999999999999" customHeight="1">
      <c r="B99" s="117"/>
      <c r="D99" s="118" t="s">
        <v>102</v>
      </c>
      <c r="E99" s="119"/>
      <c r="F99" s="119"/>
      <c r="G99" s="119"/>
      <c r="H99" s="119"/>
      <c r="I99" s="119"/>
      <c r="J99" s="120">
        <f>J348</f>
        <v>0</v>
      </c>
      <c r="L99" s="117"/>
    </row>
    <row r="100" spans="1:31" s="10" customFormat="1" ht="19.899999999999999" customHeight="1">
      <c r="B100" s="117"/>
      <c r="D100" s="118" t="s">
        <v>103</v>
      </c>
      <c r="E100" s="119"/>
      <c r="F100" s="119"/>
      <c r="G100" s="119"/>
      <c r="H100" s="119"/>
      <c r="I100" s="119"/>
      <c r="J100" s="120">
        <f>J366</f>
        <v>0</v>
      </c>
      <c r="L100" s="117"/>
    </row>
    <row r="101" spans="1:31" s="10" customFormat="1" ht="19.899999999999999" customHeight="1">
      <c r="B101" s="117"/>
      <c r="D101" s="118" t="s">
        <v>104</v>
      </c>
      <c r="E101" s="119"/>
      <c r="F101" s="119"/>
      <c r="G101" s="119"/>
      <c r="H101" s="119"/>
      <c r="I101" s="119"/>
      <c r="J101" s="120">
        <f>J389</f>
        <v>0</v>
      </c>
      <c r="L101" s="117"/>
    </row>
    <row r="102" spans="1:31" s="10" customFormat="1" ht="19.899999999999999" customHeight="1">
      <c r="B102" s="117"/>
      <c r="D102" s="118" t="s">
        <v>105</v>
      </c>
      <c r="E102" s="119"/>
      <c r="F102" s="119"/>
      <c r="G102" s="119"/>
      <c r="H102" s="119"/>
      <c r="I102" s="119"/>
      <c r="J102" s="120">
        <f>J448</f>
        <v>0</v>
      </c>
      <c r="L102" s="117"/>
    </row>
    <row r="103" spans="1:31" s="10" customFormat="1" ht="19.899999999999999" customHeight="1">
      <c r="B103" s="117"/>
      <c r="D103" s="118" t="s">
        <v>106</v>
      </c>
      <c r="E103" s="119"/>
      <c r="F103" s="119"/>
      <c r="G103" s="119"/>
      <c r="H103" s="119"/>
      <c r="I103" s="119"/>
      <c r="J103" s="120">
        <f>J479</f>
        <v>0</v>
      </c>
      <c r="L103" s="117"/>
    </row>
    <row r="104" spans="1:31" s="2" customFormat="1" ht="21.75" customHeight="1">
      <c r="A104" s="33"/>
      <c r="B104" s="34"/>
      <c r="C104" s="33"/>
      <c r="D104" s="33"/>
      <c r="E104" s="33"/>
      <c r="F104" s="33"/>
      <c r="G104" s="33"/>
      <c r="H104" s="33"/>
      <c r="I104" s="33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6.95" customHeight="1">
      <c r="A105" s="33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pans="1:31" s="2" customFormat="1" ht="6.95" customHeight="1">
      <c r="A109" s="33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4.95" customHeight="1">
      <c r="A110" s="33"/>
      <c r="B110" s="34"/>
      <c r="C110" s="22" t="s">
        <v>107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16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3"/>
      <c r="D113" s="33"/>
      <c r="E113" s="248" t="str">
        <f>E7</f>
        <v>Brno, Olomoucká II - rekonstrukce vodovodu</v>
      </c>
      <c r="F113" s="249"/>
      <c r="G113" s="249"/>
      <c r="H113" s="249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93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238" t="str">
        <f>E9</f>
        <v>SO100 - Obnova komunikace</v>
      </c>
      <c r="F115" s="247"/>
      <c r="G115" s="247"/>
      <c r="H115" s="247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8" t="s">
        <v>20</v>
      </c>
      <c r="D117" s="33"/>
      <c r="E117" s="33"/>
      <c r="F117" s="26" t="str">
        <f>F12</f>
        <v xml:space="preserve"> </v>
      </c>
      <c r="G117" s="33"/>
      <c r="H117" s="33"/>
      <c r="I117" s="28" t="s">
        <v>22</v>
      </c>
      <c r="J117" s="56" t="str">
        <f>IF(J12="","",J12)</f>
        <v/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23</v>
      </c>
      <c r="D119" s="33"/>
      <c r="E119" s="33"/>
      <c r="F119" s="26" t="str">
        <f>E15</f>
        <v xml:space="preserve"> </v>
      </c>
      <c r="G119" s="33"/>
      <c r="H119" s="33"/>
      <c r="I119" s="28" t="s">
        <v>28</v>
      </c>
      <c r="J119" s="31" t="str">
        <f>E21</f>
        <v xml:space="preserve"> 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" customHeight="1">
      <c r="A120" s="33"/>
      <c r="B120" s="34"/>
      <c r="C120" s="28" t="s">
        <v>26</v>
      </c>
      <c r="D120" s="33"/>
      <c r="E120" s="33"/>
      <c r="F120" s="26" t="str">
        <f>IF(E18="","",E18)</f>
        <v>Vyplň údaj</v>
      </c>
      <c r="G120" s="33"/>
      <c r="H120" s="33"/>
      <c r="I120" s="28" t="s">
        <v>31</v>
      </c>
      <c r="J120" s="31" t="str">
        <f>E24</f>
        <v xml:space="preserve"> 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0.3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1" customFormat="1" ht="29.25" customHeight="1">
      <c r="A122" s="121"/>
      <c r="B122" s="122"/>
      <c r="C122" s="123" t="s">
        <v>108</v>
      </c>
      <c r="D122" s="124" t="s">
        <v>58</v>
      </c>
      <c r="E122" s="124" t="s">
        <v>54</v>
      </c>
      <c r="F122" s="124" t="s">
        <v>55</v>
      </c>
      <c r="G122" s="124" t="s">
        <v>109</v>
      </c>
      <c r="H122" s="124" t="s">
        <v>110</v>
      </c>
      <c r="I122" s="124" t="s">
        <v>111</v>
      </c>
      <c r="J122" s="124" t="s">
        <v>97</v>
      </c>
      <c r="K122" s="125" t="s">
        <v>112</v>
      </c>
      <c r="L122" s="126"/>
      <c r="M122" s="63" t="s">
        <v>1</v>
      </c>
      <c r="N122" s="64" t="s">
        <v>37</v>
      </c>
      <c r="O122" s="64" t="s">
        <v>113</v>
      </c>
      <c r="P122" s="64" t="s">
        <v>114</v>
      </c>
      <c r="Q122" s="64" t="s">
        <v>115</v>
      </c>
      <c r="R122" s="64" t="s">
        <v>116</v>
      </c>
      <c r="S122" s="64" t="s">
        <v>117</v>
      </c>
      <c r="T122" s="65" t="s">
        <v>118</v>
      </c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</row>
    <row r="123" spans="1:65" s="2" customFormat="1" ht="22.9" customHeight="1">
      <c r="A123" s="33"/>
      <c r="B123" s="34"/>
      <c r="C123" s="70" t="s">
        <v>119</v>
      </c>
      <c r="D123" s="33"/>
      <c r="E123" s="33"/>
      <c r="F123" s="33"/>
      <c r="G123" s="33"/>
      <c r="H123" s="33"/>
      <c r="I123" s="33"/>
      <c r="J123" s="127">
        <f>BK123</f>
        <v>0</v>
      </c>
      <c r="K123" s="33"/>
      <c r="L123" s="34"/>
      <c r="M123" s="66"/>
      <c r="N123" s="57"/>
      <c r="O123" s="67"/>
      <c r="P123" s="128">
        <f>P124</f>
        <v>0</v>
      </c>
      <c r="Q123" s="67"/>
      <c r="R123" s="128">
        <f>R124</f>
        <v>217.93414615999995</v>
      </c>
      <c r="S123" s="67"/>
      <c r="T123" s="129">
        <f>T124</f>
        <v>2382.7558550000003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8" t="s">
        <v>72</v>
      </c>
      <c r="AU123" s="18" t="s">
        <v>99</v>
      </c>
      <c r="BK123" s="130">
        <f>BK124</f>
        <v>0</v>
      </c>
    </row>
    <row r="124" spans="1:65" s="12" customFormat="1" ht="25.9" customHeight="1">
      <c r="B124" s="131"/>
      <c r="D124" s="132" t="s">
        <v>72</v>
      </c>
      <c r="E124" s="133" t="s">
        <v>120</v>
      </c>
      <c r="F124" s="133" t="s">
        <v>121</v>
      </c>
      <c r="I124" s="134"/>
      <c r="J124" s="135">
        <f>BK124</f>
        <v>0</v>
      </c>
      <c r="L124" s="131"/>
      <c r="M124" s="136"/>
      <c r="N124" s="137"/>
      <c r="O124" s="137"/>
      <c r="P124" s="138">
        <f>P125+P348+P366+P389+P448+P479</f>
        <v>0</v>
      </c>
      <c r="Q124" s="137"/>
      <c r="R124" s="138">
        <f>R125+R348+R366+R389+R448+R479</f>
        <v>217.93414615999995</v>
      </c>
      <c r="S124" s="137"/>
      <c r="T124" s="139">
        <f>T125+T348+T366+T389+T448+T479</f>
        <v>2382.7558550000003</v>
      </c>
      <c r="AR124" s="132" t="s">
        <v>30</v>
      </c>
      <c r="AT124" s="140" t="s">
        <v>72</v>
      </c>
      <c r="AU124" s="140" t="s">
        <v>73</v>
      </c>
      <c r="AY124" s="132" t="s">
        <v>122</v>
      </c>
      <c r="BK124" s="141">
        <f>BK125+BK348+BK366+BK389+BK448+BK479</f>
        <v>0</v>
      </c>
    </row>
    <row r="125" spans="1:65" s="12" customFormat="1" ht="22.9" customHeight="1">
      <c r="B125" s="131"/>
      <c r="D125" s="132" t="s">
        <v>72</v>
      </c>
      <c r="E125" s="142" t="s">
        <v>30</v>
      </c>
      <c r="F125" s="142" t="s">
        <v>123</v>
      </c>
      <c r="I125" s="134"/>
      <c r="J125" s="143">
        <f>BK125</f>
        <v>0</v>
      </c>
      <c r="L125" s="131"/>
      <c r="M125" s="136"/>
      <c r="N125" s="137"/>
      <c r="O125" s="137"/>
      <c r="P125" s="138">
        <f>SUM(P126:P347)</f>
        <v>0</v>
      </c>
      <c r="Q125" s="137"/>
      <c r="R125" s="138">
        <f>SUM(R126:R347)</f>
        <v>8.4593000000000002E-2</v>
      </c>
      <c r="S125" s="137"/>
      <c r="T125" s="139">
        <f>SUM(T126:T347)</f>
        <v>2382.5558550000005</v>
      </c>
      <c r="AR125" s="132" t="s">
        <v>30</v>
      </c>
      <c r="AT125" s="140" t="s">
        <v>72</v>
      </c>
      <c r="AU125" s="140" t="s">
        <v>30</v>
      </c>
      <c r="AY125" s="132" t="s">
        <v>122</v>
      </c>
      <c r="BK125" s="141">
        <f>SUM(BK126:BK347)</f>
        <v>0</v>
      </c>
    </row>
    <row r="126" spans="1:65" s="2" customFormat="1" ht="16.5" customHeight="1">
      <c r="A126" s="33"/>
      <c r="B126" s="144"/>
      <c r="C126" s="145" t="s">
        <v>30</v>
      </c>
      <c r="D126" s="145" t="s">
        <v>124</v>
      </c>
      <c r="E126" s="146" t="s">
        <v>125</v>
      </c>
      <c r="F126" s="147" t="s">
        <v>126</v>
      </c>
      <c r="G126" s="148" t="s">
        <v>127</v>
      </c>
      <c r="H126" s="149">
        <v>12</v>
      </c>
      <c r="I126" s="150"/>
      <c r="J126" s="151">
        <f>ROUND(I126*H126,2)</f>
        <v>0</v>
      </c>
      <c r="K126" s="147" t="s">
        <v>128</v>
      </c>
      <c r="L126" s="34"/>
      <c r="M126" s="152" t="s">
        <v>1</v>
      </c>
      <c r="N126" s="153" t="s">
        <v>38</v>
      </c>
      <c r="O126" s="59"/>
      <c r="P126" s="154">
        <f>O126*H126</f>
        <v>0</v>
      </c>
      <c r="Q126" s="154">
        <v>0</v>
      </c>
      <c r="R126" s="154">
        <f>Q126*H126</f>
        <v>0</v>
      </c>
      <c r="S126" s="154">
        <v>0.316</v>
      </c>
      <c r="T126" s="155">
        <f>S126*H126</f>
        <v>3.7919999999999998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56" t="s">
        <v>129</v>
      </c>
      <c r="AT126" s="156" t="s">
        <v>124</v>
      </c>
      <c r="AU126" s="156" t="s">
        <v>82</v>
      </c>
      <c r="AY126" s="18" t="s">
        <v>122</v>
      </c>
      <c r="BE126" s="157">
        <f>IF(N126="základní",J126,0)</f>
        <v>0</v>
      </c>
      <c r="BF126" s="157">
        <f>IF(N126="snížená",J126,0)</f>
        <v>0</v>
      </c>
      <c r="BG126" s="157">
        <f>IF(N126="zákl. přenesená",J126,0)</f>
        <v>0</v>
      </c>
      <c r="BH126" s="157">
        <f>IF(N126="sníž. přenesená",J126,0)</f>
        <v>0</v>
      </c>
      <c r="BI126" s="157">
        <f>IF(N126="nulová",J126,0)</f>
        <v>0</v>
      </c>
      <c r="BJ126" s="18" t="s">
        <v>30</v>
      </c>
      <c r="BK126" s="157">
        <f>ROUND(I126*H126,2)</f>
        <v>0</v>
      </c>
      <c r="BL126" s="18" t="s">
        <v>129</v>
      </c>
      <c r="BM126" s="156" t="s">
        <v>130</v>
      </c>
    </row>
    <row r="127" spans="1:65" s="13" customFormat="1">
      <c r="B127" s="158"/>
      <c r="D127" s="159" t="s">
        <v>131</v>
      </c>
      <c r="E127" s="160" t="s">
        <v>1</v>
      </c>
      <c r="F127" s="161" t="s">
        <v>132</v>
      </c>
      <c r="H127" s="160" t="s">
        <v>1</v>
      </c>
      <c r="I127" s="162"/>
      <c r="L127" s="158"/>
      <c r="M127" s="163"/>
      <c r="N127" s="164"/>
      <c r="O127" s="164"/>
      <c r="P127" s="164"/>
      <c r="Q127" s="164"/>
      <c r="R127" s="164"/>
      <c r="S127" s="164"/>
      <c r="T127" s="165"/>
      <c r="AT127" s="160" t="s">
        <v>131</v>
      </c>
      <c r="AU127" s="160" t="s">
        <v>82</v>
      </c>
      <c r="AV127" s="13" t="s">
        <v>30</v>
      </c>
      <c r="AW127" s="13" t="s">
        <v>29</v>
      </c>
      <c r="AX127" s="13" t="s">
        <v>73</v>
      </c>
      <c r="AY127" s="160" t="s">
        <v>122</v>
      </c>
    </row>
    <row r="128" spans="1:65" s="14" customFormat="1">
      <c r="B128" s="166"/>
      <c r="D128" s="159" t="s">
        <v>131</v>
      </c>
      <c r="E128" s="167" t="s">
        <v>1</v>
      </c>
      <c r="F128" s="168" t="s">
        <v>133</v>
      </c>
      <c r="H128" s="169">
        <v>12</v>
      </c>
      <c r="I128" s="170"/>
      <c r="L128" s="166"/>
      <c r="M128" s="171"/>
      <c r="N128" s="172"/>
      <c r="O128" s="172"/>
      <c r="P128" s="172"/>
      <c r="Q128" s="172"/>
      <c r="R128" s="172"/>
      <c r="S128" s="172"/>
      <c r="T128" s="173"/>
      <c r="AT128" s="167" t="s">
        <v>131</v>
      </c>
      <c r="AU128" s="167" t="s">
        <v>82</v>
      </c>
      <c r="AV128" s="14" t="s">
        <v>82</v>
      </c>
      <c r="AW128" s="14" t="s">
        <v>29</v>
      </c>
      <c r="AX128" s="14" t="s">
        <v>30</v>
      </c>
      <c r="AY128" s="167" t="s">
        <v>122</v>
      </c>
    </row>
    <row r="129" spans="1:65" s="2" customFormat="1" ht="16.5" customHeight="1">
      <c r="A129" s="33"/>
      <c r="B129" s="144"/>
      <c r="C129" s="145" t="s">
        <v>82</v>
      </c>
      <c r="D129" s="145" t="s">
        <v>124</v>
      </c>
      <c r="E129" s="146" t="s">
        <v>134</v>
      </c>
      <c r="F129" s="147" t="s">
        <v>135</v>
      </c>
      <c r="G129" s="148" t="s">
        <v>127</v>
      </c>
      <c r="H129" s="149">
        <v>55</v>
      </c>
      <c r="I129" s="150"/>
      <c r="J129" s="151">
        <f>ROUND(I129*H129,2)</f>
        <v>0</v>
      </c>
      <c r="K129" s="147" t="s">
        <v>128</v>
      </c>
      <c r="L129" s="34"/>
      <c r="M129" s="152" t="s">
        <v>1</v>
      </c>
      <c r="N129" s="153" t="s">
        <v>38</v>
      </c>
      <c r="O129" s="59"/>
      <c r="P129" s="154">
        <f>O129*H129</f>
        <v>0</v>
      </c>
      <c r="Q129" s="154">
        <v>0</v>
      </c>
      <c r="R129" s="154">
        <f>Q129*H129</f>
        <v>0</v>
      </c>
      <c r="S129" s="154">
        <v>0.28999999999999998</v>
      </c>
      <c r="T129" s="155">
        <f>S129*H129</f>
        <v>15.95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56" t="s">
        <v>129</v>
      </c>
      <c r="AT129" s="156" t="s">
        <v>124</v>
      </c>
      <c r="AU129" s="156" t="s">
        <v>82</v>
      </c>
      <c r="AY129" s="18" t="s">
        <v>122</v>
      </c>
      <c r="BE129" s="157">
        <f>IF(N129="základní",J129,0)</f>
        <v>0</v>
      </c>
      <c r="BF129" s="157">
        <f>IF(N129="snížená",J129,0)</f>
        <v>0</v>
      </c>
      <c r="BG129" s="157">
        <f>IF(N129="zákl. přenesená",J129,0)</f>
        <v>0</v>
      </c>
      <c r="BH129" s="157">
        <f>IF(N129="sníž. přenesená",J129,0)</f>
        <v>0</v>
      </c>
      <c r="BI129" s="157">
        <f>IF(N129="nulová",J129,0)</f>
        <v>0</v>
      </c>
      <c r="BJ129" s="18" t="s">
        <v>30</v>
      </c>
      <c r="BK129" s="157">
        <f>ROUND(I129*H129,2)</f>
        <v>0</v>
      </c>
      <c r="BL129" s="18" t="s">
        <v>129</v>
      </c>
      <c r="BM129" s="156" t="s">
        <v>136</v>
      </c>
    </row>
    <row r="130" spans="1:65" s="13" customFormat="1">
      <c r="B130" s="158"/>
      <c r="D130" s="159" t="s">
        <v>131</v>
      </c>
      <c r="E130" s="160" t="s">
        <v>1</v>
      </c>
      <c r="F130" s="161" t="s">
        <v>137</v>
      </c>
      <c r="H130" s="160" t="s">
        <v>1</v>
      </c>
      <c r="I130" s="162"/>
      <c r="L130" s="158"/>
      <c r="M130" s="163"/>
      <c r="N130" s="164"/>
      <c r="O130" s="164"/>
      <c r="P130" s="164"/>
      <c r="Q130" s="164"/>
      <c r="R130" s="164"/>
      <c r="S130" s="164"/>
      <c r="T130" s="165"/>
      <c r="AT130" s="160" t="s">
        <v>131</v>
      </c>
      <c r="AU130" s="160" t="s">
        <v>82</v>
      </c>
      <c r="AV130" s="13" t="s">
        <v>30</v>
      </c>
      <c r="AW130" s="13" t="s">
        <v>29</v>
      </c>
      <c r="AX130" s="13" t="s">
        <v>73</v>
      </c>
      <c r="AY130" s="160" t="s">
        <v>122</v>
      </c>
    </row>
    <row r="131" spans="1:65" s="14" customFormat="1">
      <c r="B131" s="166"/>
      <c r="D131" s="159" t="s">
        <v>131</v>
      </c>
      <c r="E131" s="167" t="s">
        <v>1</v>
      </c>
      <c r="F131" s="168" t="s">
        <v>133</v>
      </c>
      <c r="H131" s="169">
        <v>12</v>
      </c>
      <c r="I131" s="170"/>
      <c r="L131" s="166"/>
      <c r="M131" s="171"/>
      <c r="N131" s="172"/>
      <c r="O131" s="172"/>
      <c r="P131" s="172"/>
      <c r="Q131" s="172"/>
      <c r="R131" s="172"/>
      <c r="S131" s="172"/>
      <c r="T131" s="173"/>
      <c r="AT131" s="167" t="s">
        <v>131</v>
      </c>
      <c r="AU131" s="167" t="s">
        <v>82</v>
      </c>
      <c r="AV131" s="14" t="s">
        <v>82</v>
      </c>
      <c r="AW131" s="14" t="s">
        <v>29</v>
      </c>
      <c r="AX131" s="14" t="s">
        <v>73</v>
      </c>
      <c r="AY131" s="167" t="s">
        <v>122</v>
      </c>
    </row>
    <row r="132" spans="1:65" s="14" customFormat="1">
      <c r="B132" s="166"/>
      <c r="D132" s="159" t="s">
        <v>131</v>
      </c>
      <c r="E132" s="167" t="s">
        <v>1</v>
      </c>
      <c r="F132" s="168" t="s">
        <v>138</v>
      </c>
      <c r="H132" s="169">
        <v>43</v>
      </c>
      <c r="I132" s="170"/>
      <c r="L132" s="166"/>
      <c r="M132" s="171"/>
      <c r="N132" s="172"/>
      <c r="O132" s="172"/>
      <c r="P132" s="172"/>
      <c r="Q132" s="172"/>
      <c r="R132" s="172"/>
      <c r="S132" s="172"/>
      <c r="T132" s="173"/>
      <c r="AT132" s="167" t="s">
        <v>131</v>
      </c>
      <c r="AU132" s="167" t="s">
        <v>82</v>
      </c>
      <c r="AV132" s="14" t="s">
        <v>82</v>
      </c>
      <c r="AW132" s="14" t="s">
        <v>29</v>
      </c>
      <c r="AX132" s="14" t="s">
        <v>73</v>
      </c>
      <c r="AY132" s="167" t="s">
        <v>122</v>
      </c>
    </row>
    <row r="133" spans="1:65" s="15" customFormat="1">
      <c r="B133" s="174"/>
      <c r="D133" s="159" t="s">
        <v>131</v>
      </c>
      <c r="E133" s="175" t="s">
        <v>1</v>
      </c>
      <c r="F133" s="176" t="s">
        <v>139</v>
      </c>
      <c r="H133" s="177">
        <v>55</v>
      </c>
      <c r="I133" s="178"/>
      <c r="L133" s="174"/>
      <c r="M133" s="179"/>
      <c r="N133" s="180"/>
      <c r="O133" s="180"/>
      <c r="P133" s="180"/>
      <c r="Q133" s="180"/>
      <c r="R133" s="180"/>
      <c r="S133" s="180"/>
      <c r="T133" s="181"/>
      <c r="AT133" s="175" t="s">
        <v>131</v>
      </c>
      <c r="AU133" s="175" t="s">
        <v>82</v>
      </c>
      <c r="AV133" s="15" t="s">
        <v>129</v>
      </c>
      <c r="AW133" s="15" t="s">
        <v>29</v>
      </c>
      <c r="AX133" s="15" t="s">
        <v>30</v>
      </c>
      <c r="AY133" s="175" t="s">
        <v>122</v>
      </c>
    </row>
    <row r="134" spans="1:65" s="2" customFormat="1" ht="16.5" customHeight="1">
      <c r="A134" s="33"/>
      <c r="B134" s="144"/>
      <c r="C134" s="145" t="s">
        <v>140</v>
      </c>
      <c r="D134" s="145" t="s">
        <v>124</v>
      </c>
      <c r="E134" s="146" t="s">
        <v>141</v>
      </c>
      <c r="F134" s="147" t="s">
        <v>142</v>
      </c>
      <c r="G134" s="148" t="s">
        <v>127</v>
      </c>
      <c r="H134" s="149">
        <v>43</v>
      </c>
      <c r="I134" s="150"/>
      <c r="J134" s="151">
        <f>ROUND(I134*H134,2)</f>
        <v>0</v>
      </c>
      <c r="K134" s="147" t="s">
        <v>128</v>
      </c>
      <c r="L134" s="34"/>
      <c r="M134" s="152" t="s">
        <v>1</v>
      </c>
      <c r="N134" s="153" t="s">
        <v>38</v>
      </c>
      <c r="O134" s="59"/>
      <c r="P134" s="154">
        <f>O134*H134</f>
        <v>0</v>
      </c>
      <c r="Q134" s="154">
        <v>0</v>
      </c>
      <c r="R134" s="154">
        <f>Q134*H134</f>
        <v>0</v>
      </c>
      <c r="S134" s="154">
        <v>0.26</v>
      </c>
      <c r="T134" s="155">
        <f>S134*H134</f>
        <v>11.18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56" t="s">
        <v>129</v>
      </c>
      <c r="AT134" s="156" t="s">
        <v>124</v>
      </c>
      <c r="AU134" s="156" t="s">
        <v>82</v>
      </c>
      <c r="AY134" s="18" t="s">
        <v>122</v>
      </c>
      <c r="BE134" s="157">
        <f>IF(N134="základní",J134,0)</f>
        <v>0</v>
      </c>
      <c r="BF134" s="157">
        <f>IF(N134="snížená",J134,0)</f>
        <v>0</v>
      </c>
      <c r="BG134" s="157">
        <f>IF(N134="zákl. přenesená",J134,0)</f>
        <v>0</v>
      </c>
      <c r="BH134" s="157">
        <f>IF(N134="sníž. přenesená",J134,0)</f>
        <v>0</v>
      </c>
      <c r="BI134" s="157">
        <f>IF(N134="nulová",J134,0)</f>
        <v>0</v>
      </c>
      <c r="BJ134" s="18" t="s">
        <v>30</v>
      </c>
      <c r="BK134" s="157">
        <f>ROUND(I134*H134,2)</f>
        <v>0</v>
      </c>
      <c r="BL134" s="18" t="s">
        <v>129</v>
      </c>
      <c r="BM134" s="156" t="s">
        <v>143</v>
      </c>
    </row>
    <row r="135" spans="1:65" s="13" customFormat="1">
      <c r="B135" s="158"/>
      <c r="D135" s="159" t="s">
        <v>131</v>
      </c>
      <c r="E135" s="160" t="s">
        <v>1</v>
      </c>
      <c r="F135" s="161" t="s">
        <v>144</v>
      </c>
      <c r="H135" s="160" t="s">
        <v>1</v>
      </c>
      <c r="I135" s="162"/>
      <c r="L135" s="158"/>
      <c r="M135" s="163"/>
      <c r="N135" s="164"/>
      <c r="O135" s="164"/>
      <c r="P135" s="164"/>
      <c r="Q135" s="164"/>
      <c r="R135" s="164"/>
      <c r="S135" s="164"/>
      <c r="T135" s="165"/>
      <c r="AT135" s="160" t="s">
        <v>131</v>
      </c>
      <c r="AU135" s="160" t="s">
        <v>82</v>
      </c>
      <c r="AV135" s="13" t="s">
        <v>30</v>
      </c>
      <c r="AW135" s="13" t="s">
        <v>29</v>
      </c>
      <c r="AX135" s="13" t="s">
        <v>73</v>
      </c>
      <c r="AY135" s="160" t="s">
        <v>122</v>
      </c>
    </row>
    <row r="136" spans="1:65" s="14" customFormat="1">
      <c r="B136" s="166"/>
      <c r="D136" s="159" t="s">
        <v>131</v>
      </c>
      <c r="E136" s="167" t="s">
        <v>1</v>
      </c>
      <c r="F136" s="168" t="s">
        <v>138</v>
      </c>
      <c r="H136" s="169">
        <v>43</v>
      </c>
      <c r="I136" s="170"/>
      <c r="L136" s="166"/>
      <c r="M136" s="171"/>
      <c r="N136" s="172"/>
      <c r="O136" s="172"/>
      <c r="P136" s="172"/>
      <c r="Q136" s="172"/>
      <c r="R136" s="172"/>
      <c r="S136" s="172"/>
      <c r="T136" s="173"/>
      <c r="AT136" s="167" t="s">
        <v>131</v>
      </c>
      <c r="AU136" s="167" t="s">
        <v>82</v>
      </c>
      <c r="AV136" s="14" t="s">
        <v>82</v>
      </c>
      <c r="AW136" s="14" t="s">
        <v>29</v>
      </c>
      <c r="AX136" s="14" t="s">
        <v>30</v>
      </c>
      <c r="AY136" s="167" t="s">
        <v>122</v>
      </c>
    </row>
    <row r="137" spans="1:65" s="2" customFormat="1" ht="16.5" customHeight="1">
      <c r="A137" s="33"/>
      <c r="B137" s="144"/>
      <c r="C137" s="145" t="s">
        <v>129</v>
      </c>
      <c r="D137" s="145" t="s">
        <v>124</v>
      </c>
      <c r="E137" s="146" t="s">
        <v>145</v>
      </c>
      <c r="F137" s="147" t="s">
        <v>146</v>
      </c>
      <c r="G137" s="148" t="s">
        <v>127</v>
      </c>
      <c r="H137" s="149">
        <v>1069.905</v>
      </c>
      <c r="I137" s="150"/>
      <c r="J137" s="151">
        <f>ROUND(I137*H137,2)</f>
        <v>0</v>
      </c>
      <c r="K137" s="147" t="s">
        <v>128</v>
      </c>
      <c r="L137" s="34"/>
      <c r="M137" s="152" t="s">
        <v>1</v>
      </c>
      <c r="N137" s="153" t="s">
        <v>38</v>
      </c>
      <c r="O137" s="59"/>
      <c r="P137" s="154">
        <f>O137*H137</f>
        <v>0</v>
      </c>
      <c r="Q137" s="154">
        <v>0</v>
      </c>
      <c r="R137" s="154">
        <f>Q137*H137</f>
        <v>0</v>
      </c>
      <c r="S137" s="154">
        <v>0.316</v>
      </c>
      <c r="T137" s="155">
        <f>S137*H137</f>
        <v>338.08997999999997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56" t="s">
        <v>129</v>
      </c>
      <c r="AT137" s="156" t="s">
        <v>124</v>
      </c>
      <c r="AU137" s="156" t="s">
        <v>82</v>
      </c>
      <c r="AY137" s="18" t="s">
        <v>122</v>
      </c>
      <c r="BE137" s="157">
        <f>IF(N137="základní",J137,0)</f>
        <v>0</v>
      </c>
      <c r="BF137" s="157">
        <f>IF(N137="snížená",J137,0)</f>
        <v>0</v>
      </c>
      <c r="BG137" s="157">
        <f>IF(N137="zákl. přenesená",J137,0)</f>
        <v>0</v>
      </c>
      <c r="BH137" s="157">
        <f>IF(N137="sníž. přenesená",J137,0)</f>
        <v>0</v>
      </c>
      <c r="BI137" s="157">
        <f>IF(N137="nulová",J137,0)</f>
        <v>0</v>
      </c>
      <c r="BJ137" s="18" t="s">
        <v>30</v>
      </c>
      <c r="BK137" s="157">
        <f>ROUND(I137*H137,2)</f>
        <v>0</v>
      </c>
      <c r="BL137" s="18" t="s">
        <v>129</v>
      </c>
      <c r="BM137" s="156" t="s">
        <v>147</v>
      </c>
    </row>
    <row r="138" spans="1:65" s="13" customFormat="1">
      <c r="B138" s="158"/>
      <c r="D138" s="159" t="s">
        <v>131</v>
      </c>
      <c r="E138" s="160" t="s">
        <v>1</v>
      </c>
      <c r="F138" s="161" t="s">
        <v>148</v>
      </c>
      <c r="H138" s="160" t="s">
        <v>1</v>
      </c>
      <c r="I138" s="162"/>
      <c r="L138" s="158"/>
      <c r="M138" s="163"/>
      <c r="N138" s="164"/>
      <c r="O138" s="164"/>
      <c r="P138" s="164"/>
      <c r="Q138" s="164"/>
      <c r="R138" s="164"/>
      <c r="S138" s="164"/>
      <c r="T138" s="165"/>
      <c r="AT138" s="160" t="s">
        <v>131</v>
      </c>
      <c r="AU138" s="160" t="s">
        <v>82</v>
      </c>
      <c r="AV138" s="13" t="s">
        <v>30</v>
      </c>
      <c r="AW138" s="13" t="s">
        <v>29</v>
      </c>
      <c r="AX138" s="13" t="s">
        <v>73</v>
      </c>
      <c r="AY138" s="160" t="s">
        <v>122</v>
      </c>
    </row>
    <row r="139" spans="1:65" s="14" customFormat="1">
      <c r="B139" s="166"/>
      <c r="D139" s="159" t="s">
        <v>131</v>
      </c>
      <c r="E139" s="167" t="s">
        <v>1</v>
      </c>
      <c r="F139" s="168" t="s">
        <v>149</v>
      </c>
      <c r="H139" s="169">
        <v>1622</v>
      </c>
      <c r="I139" s="170"/>
      <c r="L139" s="166"/>
      <c r="M139" s="171"/>
      <c r="N139" s="172"/>
      <c r="O139" s="172"/>
      <c r="P139" s="172"/>
      <c r="Q139" s="172"/>
      <c r="R139" s="172"/>
      <c r="S139" s="172"/>
      <c r="T139" s="173"/>
      <c r="AT139" s="167" t="s">
        <v>131</v>
      </c>
      <c r="AU139" s="167" t="s">
        <v>82</v>
      </c>
      <c r="AV139" s="14" t="s">
        <v>82</v>
      </c>
      <c r="AW139" s="14" t="s">
        <v>29</v>
      </c>
      <c r="AX139" s="14" t="s">
        <v>73</v>
      </c>
      <c r="AY139" s="167" t="s">
        <v>122</v>
      </c>
    </row>
    <row r="140" spans="1:65" s="13" customFormat="1">
      <c r="B140" s="158"/>
      <c r="D140" s="159" t="s">
        <v>131</v>
      </c>
      <c r="E140" s="160" t="s">
        <v>1</v>
      </c>
      <c r="F140" s="161" t="s">
        <v>150</v>
      </c>
      <c r="H140" s="160" t="s">
        <v>1</v>
      </c>
      <c r="I140" s="162"/>
      <c r="L140" s="158"/>
      <c r="M140" s="163"/>
      <c r="N140" s="164"/>
      <c r="O140" s="164"/>
      <c r="P140" s="164"/>
      <c r="Q140" s="164"/>
      <c r="R140" s="164"/>
      <c r="S140" s="164"/>
      <c r="T140" s="165"/>
      <c r="AT140" s="160" t="s">
        <v>131</v>
      </c>
      <c r="AU140" s="160" t="s">
        <v>82</v>
      </c>
      <c r="AV140" s="13" t="s">
        <v>30</v>
      </c>
      <c r="AW140" s="13" t="s">
        <v>29</v>
      </c>
      <c r="AX140" s="13" t="s">
        <v>73</v>
      </c>
      <c r="AY140" s="160" t="s">
        <v>122</v>
      </c>
    </row>
    <row r="141" spans="1:65" s="13" customFormat="1">
      <c r="B141" s="158"/>
      <c r="D141" s="159" t="s">
        <v>131</v>
      </c>
      <c r="E141" s="160" t="s">
        <v>1</v>
      </c>
      <c r="F141" s="161" t="s">
        <v>151</v>
      </c>
      <c r="H141" s="160" t="s">
        <v>1</v>
      </c>
      <c r="I141" s="162"/>
      <c r="L141" s="158"/>
      <c r="M141" s="163"/>
      <c r="N141" s="164"/>
      <c r="O141" s="164"/>
      <c r="P141" s="164"/>
      <c r="Q141" s="164"/>
      <c r="R141" s="164"/>
      <c r="S141" s="164"/>
      <c r="T141" s="165"/>
      <c r="AT141" s="160" t="s">
        <v>131</v>
      </c>
      <c r="AU141" s="160" t="s">
        <v>82</v>
      </c>
      <c r="AV141" s="13" t="s">
        <v>30</v>
      </c>
      <c r="AW141" s="13" t="s">
        <v>29</v>
      </c>
      <c r="AX141" s="13" t="s">
        <v>73</v>
      </c>
      <c r="AY141" s="160" t="s">
        <v>122</v>
      </c>
    </row>
    <row r="142" spans="1:65" s="14" customFormat="1">
      <c r="B142" s="166"/>
      <c r="D142" s="159" t="s">
        <v>131</v>
      </c>
      <c r="E142" s="167" t="s">
        <v>1</v>
      </c>
      <c r="F142" s="168" t="s">
        <v>152</v>
      </c>
      <c r="H142" s="169">
        <v>-550.05999999999995</v>
      </c>
      <c r="I142" s="170"/>
      <c r="L142" s="166"/>
      <c r="M142" s="171"/>
      <c r="N142" s="172"/>
      <c r="O142" s="172"/>
      <c r="P142" s="172"/>
      <c r="Q142" s="172"/>
      <c r="R142" s="172"/>
      <c r="S142" s="172"/>
      <c r="T142" s="173"/>
      <c r="AT142" s="167" t="s">
        <v>131</v>
      </c>
      <c r="AU142" s="167" t="s">
        <v>82</v>
      </c>
      <c r="AV142" s="14" t="s">
        <v>82</v>
      </c>
      <c r="AW142" s="14" t="s">
        <v>29</v>
      </c>
      <c r="AX142" s="14" t="s">
        <v>73</v>
      </c>
      <c r="AY142" s="167" t="s">
        <v>122</v>
      </c>
    </row>
    <row r="143" spans="1:65" s="14" customFormat="1">
      <c r="B143" s="166"/>
      <c r="D143" s="159" t="s">
        <v>131</v>
      </c>
      <c r="E143" s="167" t="s">
        <v>1</v>
      </c>
      <c r="F143" s="168" t="s">
        <v>153</v>
      </c>
      <c r="H143" s="169">
        <v>-2.0350000000000001</v>
      </c>
      <c r="I143" s="170"/>
      <c r="L143" s="166"/>
      <c r="M143" s="171"/>
      <c r="N143" s="172"/>
      <c r="O143" s="172"/>
      <c r="P143" s="172"/>
      <c r="Q143" s="172"/>
      <c r="R143" s="172"/>
      <c r="S143" s="172"/>
      <c r="T143" s="173"/>
      <c r="AT143" s="167" t="s">
        <v>131</v>
      </c>
      <c r="AU143" s="167" t="s">
        <v>82</v>
      </c>
      <c r="AV143" s="14" t="s">
        <v>82</v>
      </c>
      <c r="AW143" s="14" t="s">
        <v>29</v>
      </c>
      <c r="AX143" s="14" t="s">
        <v>73</v>
      </c>
      <c r="AY143" s="167" t="s">
        <v>122</v>
      </c>
    </row>
    <row r="144" spans="1:65" s="15" customFormat="1">
      <c r="B144" s="174"/>
      <c r="D144" s="159" t="s">
        <v>131</v>
      </c>
      <c r="E144" s="175" t="s">
        <v>1</v>
      </c>
      <c r="F144" s="176" t="s">
        <v>139</v>
      </c>
      <c r="H144" s="177">
        <v>1069.905</v>
      </c>
      <c r="I144" s="178"/>
      <c r="L144" s="174"/>
      <c r="M144" s="179"/>
      <c r="N144" s="180"/>
      <c r="O144" s="180"/>
      <c r="P144" s="180"/>
      <c r="Q144" s="180"/>
      <c r="R144" s="180"/>
      <c r="S144" s="180"/>
      <c r="T144" s="181"/>
      <c r="AT144" s="175" t="s">
        <v>131</v>
      </c>
      <c r="AU144" s="175" t="s">
        <v>82</v>
      </c>
      <c r="AV144" s="15" t="s">
        <v>129</v>
      </c>
      <c r="AW144" s="15" t="s">
        <v>29</v>
      </c>
      <c r="AX144" s="15" t="s">
        <v>30</v>
      </c>
      <c r="AY144" s="175" t="s">
        <v>122</v>
      </c>
    </row>
    <row r="145" spans="1:65" s="2" customFormat="1" ht="16.5" customHeight="1">
      <c r="A145" s="33"/>
      <c r="B145" s="144"/>
      <c r="C145" s="145" t="s">
        <v>154</v>
      </c>
      <c r="D145" s="145" t="s">
        <v>124</v>
      </c>
      <c r="E145" s="146" t="s">
        <v>155</v>
      </c>
      <c r="F145" s="147" t="s">
        <v>156</v>
      </c>
      <c r="G145" s="148" t="s">
        <v>127</v>
      </c>
      <c r="H145" s="149">
        <v>980.90499999999997</v>
      </c>
      <c r="I145" s="150"/>
      <c r="J145" s="151">
        <f>ROUND(I145*H145,2)</f>
        <v>0</v>
      </c>
      <c r="K145" s="147" t="s">
        <v>128</v>
      </c>
      <c r="L145" s="34"/>
      <c r="M145" s="152" t="s">
        <v>1</v>
      </c>
      <c r="N145" s="153" t="s">
        <v>38</v>
      </c>
      <c r="O145" s="59"/>
      <c r="P145" s="154">
        <f>O145*H145</f>
        <v>0</v>
      </c>
      <c r="Q145" s="154">
        <v>0</v>
      </c>
      <c r="R145" s="154">
        <f>Q145*H145</f>
        <v>0</v>
      </c>
      <c r="S145" s="154">
        <v>0.32</v>
      </c>
      <c r="T145" s="155">
        <f>S145*H145</f>
        <v>313.88959999999997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56" t="s">
        <v>129</v>
      </c>
      <c r="AT145" s="156" t="s">
        <v>124</v>
      </c>
      <c r="AU145" s="156" t="s">
        <v>82</v>
      </c>
      <c r="AY145" s="18" t="s">
        <v>122</v>
      </c>
      <c r="BE145" s="157">
        <f>IF(N145="základní",J145,0)</f>
        <v>0</v>
      </c>
      <c r="BF145" s="157">
        <f>IF(N145="snížená",J145,0)</f>
        <v>0</v>
      </c>
      <c r="BG145" s="157">
        <f>IF(N145="zákl. přenesená",J145,0)</f>
        <v>0</v>
      </c>
      <c r="BH145" s="157">
        <f>IF(N145="sníž. přenesená",J145,0)</f>
        <v>0</v>
      </c>
      <c r="BI145" s="157">
        <f>IF(N145="nulová",J145,0)</f>
        <v>0</v>
      </c>
      <c r="BJ145" s="18" t="s">
        <v>30</v>
      </c>
      <c r="BK145" s="157">
        <f>ROUND(I145*H145,2)</f>
        <v>0</v>
      </c>
      <c r="BL145" s="18" t="s">
        <v>129</v>
      </c>
      <c r="BM145" s="156" t="s">
        <v>157</v>
      </c>
    </row>
    <row r="146" spans="1:65" s="13" customFormat="1">
      <c r="B146" s="158"/>
      <c r="D146" s="159" t="s">
        <v>131</v>
      </c>
      <c r="E146" s="160" t="s">
        <v>1</v>
      </c>
      <c r="F146" s="161" t="s">
        <v>158</v>
      </c>
      <c r="H146" s="160" t="s">
        <v>1</v>
      </c>
      <c r="I146" s="162"/>
      <c r="L146" s="158"/>
      <c r="M146" s="163"/>
      <c r="N146" s="164"/>
      <c r="O146" s="164"/>
      <c r="P146" s="164"/>
      <c r="Q146" s="164"/>
      <c r="R146" s="164"/>
      <c r="S146" s="164"/>
      <c r="T146" s="165"/>
      <c r="AT146" s="160" t="s">
        <v>131</v>
      </c>
      <c r="AU146" s="160" t="s">
        <v>82</v>
      </c>
      <c r="AV146" s="13" t="s">
        <v>30</v>
      </c>
      <c r="AW146" s="13" t="s">
        <v>29</v>
      </c>
      <c r="AX146" s="13" t="s">
        <v>73</v>
      </c>
      <c r="AY146" s="160" t="s">
        <v>122</v>
      </c>
    </row>
    <row r="147" spans="1:65" s="13" customFormat="1">
      <c r="B147" s="158"/>
      <c r="D147" s="159" t="s">
        <v>131</v>
      </c>
      <c r="E147" s="160" t="s">
        <v>1</v>
      </c>
      <c r="F147" s="161" t="s">
        <v>159</v>
      </c>
      <c r="H147" s="160" t="s">
        <v>1</v>
      </c>
      <c r="I147" s="162"/>
      <c r="L147" s="158"/>
      <c r="M147" s="163"/>
      <c r="N147" s="164"/>
      <c r="O147" s="164"/>
      <c r="P147" s="164"/>
      <c r="Q147" s="164"/>
      <c r="R147" s="164"/>
      <c r="S147" s="164"/>
      <c r="T147" s="165"/>
      <c r="AT147" s="160" t="s">
        <v>131</v>
      </c>
      <c r="AU147" s="160" t="s">
        <v>82</v>
      </c>
      <c r="AV147" s="13" t="s">
        <v>30</v>
      </c>
      <c r="AW147" s="13" t="s">
        <v>29</v>
      </c>
      <c r="AX147" s="13" t="s">
        <v>73</v>
      </c>
      <c r="AY147" s="160" t="s">
        <v>122</v>
      </c>
    </row>
    <row r="148" spans="1:65" s="14" customFormat="1">
      <c r="B148" s="166"/>
      <c r="D148" s="159" t="s">
        <v>131</v>
      </c>
      <c r="E148" s="167" t="s">
        <v>1</v>
      </c>
      <c r="F148" s="168" t="s">
        <v>160</v>
      </c>
      <c r="H148" s="169">
        <v>1533</v>
      </c>
      <c r="I148" s="170"/>
      <c r="L148" s="166"/>
      <c r="M148" s="171"/>
      <c r="N148" s="172"/>
      <c r="O148" s="172"/>
      <c r="P148" s="172"/>
      <c r="Q148" s="172"/>
      <c r="R148" s="172"/>
      <c r="S148" s="172"/>
      <c r="T148" s="173"/>
      <c r="AT148" s="167" t="s">
        <v>131</v>
      </c>
      <c r="AU148" s="167" t="s">
        <v>82</v>
      </c>
      <c r="AV148" s="14" t="s">
        <v>82</v>
      </c>
      <c r="AW148" s="14" t="s">
        <v>29</v>
      </c>
      <c r="AX148" s="14" t="s">
        <v>73</v>
      </c>
      <c r="AY148" s="167" t="s">
        <v>122</v>
      </c>
    </row>
    <row r="149" spans="1:65" s="13" customFormat="1">
      <c r="B149" s="158"/>
      <c r="D149" s="159" t="s">
        <v>131</v>
      </c>
      <c r="E149" s="160" t="s">
        <v>1</v>
      </c>
      <c r="F149" s="161" t="s">
        <v>150</v>
      </c>
      <c r="H149" s="160" t="s">
        <v>1</v>
      </c>
      <c r="I149" s="162"/>
      <c r="L149" s="158"/>
      <c r="M149" s="163"/>
      <c r="N149" s="164"/>
      <c r="O149" s="164"/>
      <c r="P149" s="164"/>
      <c r="Q149" s="164"/>
      <c r="R149" s="164"/>
      <c r="S149" s="164"/>
      <c r="T149" s="165"/>
      <c r="AT149" s="160" t="s">
        <v>131</v>
      </c>
      <c r="AU149" s="160" t="s">
        <v>82</v>
      </c>
      <c r="AV149" s="13" t="s">
        <v>30</v>
      </c>
      <c r="AW149" s="13" t="s">
        <v>29</v>
      </c>
      <c r="AX149" s="13" t="s">
        <v>73</v>
      </c>
      <c r="AY149" s="160" t="s">
        <v>122</v>
      </c>
    </row>
    <row r="150" spans="1:65" s="13" customFormat="1">
      <c r="B150" s="158"/>
      <c r="D150" s="159" t="s">
        <v>131</v>
      </c>
      <c r="E150" s="160" t="s">
        <v>1</v>
      </c>
      <c r="F150" s="161" t="s">
        <v>151</v>
      </c>
      <c r="H150" s="160" t="s">
        <v>1</v>
      </c>
      <c r="I150" s="162"/>
      <c r="L150" s="158"/>
      <c r="M150" s="163"/>
      <c r="N150" s="164"/>
      <c r="O150" s="164"/>
      <c r="P150" s="164"/>
      <c r="Q150" s="164"/>
      <c r="R150" s="164"/>
      <c r="S150" s="164"/>
      <c r="T150" s="165"/>
      <c r="AT150" s="160" t="s">
        <v>131</v>
      </c>
      <c r="AU150" s="160" t="s">
        <v>82</v>
      </c>
      <c r="AV150" s="13" t="s">
        <v>30</v>
      </c>
      <c r="AW150" s="13" t="s">
        <v>29</v>
      </c>
      <c r="AX150" s="13" t="s">
        <v>73</v>
      </c>
      <c r="AY150" s="160" t="s">
        <v>122</v>
      </c>
    </row>
    <row r="151" spans="1:65" s="14" customFormat="1">
      <c r="B151" s="166"/>
      <c r="D151" s="159" t="s">
        <v>131</v>
      </c>
      <c r="E151" s="167" t="s">
        <v>1</v>
      </c>
      <c r="F151" s="168" t="s">
        <v>152</v>
      </c>
      <c r="H151" s="169">
        <v>-550.05999999999995</v>
      </c>
      <c r="I151" s="170"/>
      <c r="L151" s="166"/>
      <c r="M151" s="171"/>
      <c r="N151" s="172"/>
      <c r="O151" s="172"/>
      <c r="P151" s="172"/>
      <c r="Q151" s="172"/>
      <c r="R151" s="172"/>
      <c r="S151" s="172"/>
      <c r="T151" s="173"/>
      <c r="AT151" s="167" t="s">
        <v>131</v>
      </c>
      <c r="AU151" s="167" t="s">
        <v>82</v>
      </c>
      <c r="AV151" s="14" t="s">
        <v>82</v>
      </c>
      <c r="AW151" s="14" t="s">
        <v>29</v>
      </c>
      <c r="AX151" s="14" t="s">
        <v>73</v>
      </c>
      <c r="AY151" s="167" t="s">
        <v>122</v>
      </c>
    </row>
    <row r="152" spans="1:65" s="14" customFormat="1">
      <c r="B152" s="166"/>
      <c r="D152" s="159" t="s">
        <v>131</v>
      </c>
      <c r="E152" s="167" t="s">
        <v>1</v>
      </c>
      <c r="F152" s="168" t="s">
        <v>153</v>
      </c>
      <c r="H152" s="169">
        <v>-2.0350000000000001</v>
      </c>
      <c r="I152" s="170"/>
      <c r="L152" s="166"/>
      <c r="M152" s="171"/>
      <c r="N152" s="172"/>
      <c r="O152" s="172"/>
      <c r="P152" s="172"/>
      <c r="Q152" s="172"/>
      <c r="R152" s="172"/>
      <c r="S152" s="172"/>
      <c r="T152" s="173"/>
      <c r="AT152" s="167" t="s">
        <v>131</v>
      </c>
      <c r="AU152" s="167" t="s">
        <v>82</v>
      </c>
      <c r="AV152" s="14" t="s">
        <v>82</v>
      </c>
      <c r="AW152" s="14" t="s">
        <v>29</v>
      </c>
      <c r="AX152" s="14" t="s">
        <v>73</v>
      </c>
      <c r="AY152" s="167" t="s">
        <v>122</v>
      </c>
    </row>
    <row r="153" spans="1:65" s="15" customFormat="1">
      <c r="B153" s="174"/>
      <c r="D153" s="159" t="s">
        <v>131</v>
      </c>
      <c r="E153" s="175" t="s">
        <v>1</v>
      </c>
      <c r="F153" s="176" t="s">
        <v>139</v>
      </c>
      <c r="H153" s="177">
        <v>980.90499999999997</v>
      </c>
      <c r="I153" s="178"/>
      <c r="L153" s="174"/>
      <c r="M153" s="179"/>
      <c r="N153" s="180"/>
      <c r="O153" s="180"/>
      <c r="P153" s="180"/>
      <c r="Q153" s="180"/>
      <c r="R153" s="180"/>
      <c r="S153" s="180"/>
      <c r="T153" s="181"/>
      <c r="AT153" s="175" t="s">
        <v>131</v>
      </c>
      <c r="AU153" s="175" t="s">
        <v>82</v>
      </c>
      <c r="AV153" s="15" t="s">
        <v>129</v>
      </c>
      <c r="AW153" s="15" t="s">
        <v>29</v>
      </c>
      <c r="AX153" s="15" t="s">
        <v>30</v>
      </c>
      <c r="AY153" s="175" t="s">
        <v>122</v>
      </c>
    </row>
    <row r="154" spans="1:65" s="2" customFormat="1" ht="16.5" customHeight="1">
      <c r="A154" s="33"/>
      <c r="B154" s="144"/>
      <c r="C154" s="145" t="s">
        <v>161</v>
      </c>
      <c r="D154" s="145" t="s">
        <v>124</v>
      </c>
      <c r="E154" s="146" t="s">
        <v>162</v>
      </c>
      <c r="F154" s="147" t="s">
        <v>163</v>
      </c>
      <c r="G154" s="148" t="s">
        <v>127</v>
      </c>
      <c r="H154" s="149">
        <v>980.90499999999997</v>
      </c>
      <c r="I154" s="150"/>
      <c r="J154" s="151">
        <f>ROUND(I154*H154,2)</f>
        <v>0</v>
      </c>
      <c r="K154" s="147" t="s">
        <v>128</v>
      </c>
      <c r="L154" s="34"/>
      <c r="M154" s="152" t="s">
        <v>1</v>
      </c>
      <c r="N154" s="153" t="s">
        <v>38</v>
      </c>
      <c r="O154" s="59"/>
      <c r="P154" s="154">
        <f>O154*H154</f>
        <v>0</v>
      </c>
      <c r="Q154" s="154">
        <v>0</v>
      </c>
      <c r="R154" s="154">
        <f>Q154*H154</f>
        <v>0</v>
      </c>
      <c r="S154" s="154">
        <v>0.32500000000000001</v>
      </c>
      <c r="T154" s="155">
        <f>S154*H154</f>
        <v>318.79412500000001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56" t="s">
        <v>129</v>
      </c>
      <c r="AT154" s="156" t="s">
        <v>124</v>
      </c>
      <c r="AU154" s="156" t="s">
        <v>82</v>
      </c>
      <c r="AY154" s="18" t="s">
        <v>122</v>
      </c>
      <c r="BE154" s="157">
        <f>IF(N154="základní",J154,0)</f>
        <v>0</v>
      </c>
      <c r="BF154" s="157">
        <f>IF(N154="snížená",J154,0)</f>
        <v>0</v>
      </c>
      <c r="BG154" s="157">
        <f>IF(N154="zákl. přenesená",J154,0)</f>
        <v>0</v>
      </c>
      <c r="BH154" s="157">
        <f>IF(N154="sníž. přenesená",J154,0)</f>
        <v>0</v>
      </c>
      <c r="BI154" s="157">
        <f>IF(N154="nulová",J154,0)</f>
        <v>0</v>
      </c>
      <c r="BJ154" s="18" t="s">
        <v>30</v>
      </c>
      <c r="BK154" s="157">
        <f>ROUND(I154*H154,2)</f>
        <v>0</v>
      </c>
      <c r="BL154" s="18" t="s">
        <v>129</v>
      </c>
      <c r="BM154" s="156" t="s">
        <v>164</v>
      </c>
    </row>
    <row r="155" spans="1:65" s="13" customFormat="1">
      <c r="B155" s="158"/>
      <c r="D155" s="159" t="s">
        <v>131</v>
      </c>
      <c r="E155" s="160" t="s">
        <v>1</v>
      </c>
      <c r="F155" s="161" t="s">
        <v>165</v>
      </c>
      <c r="H155" s="160" t="s">
        <v>1</v>
      </c>
      <c r="I155" s="162"/>
      <c r="L155" s="158"/>
      <c r="M155" s="163"/>
      <c r="N155" s="164"/>
      <c r="O155" s="164"/>
      <c r="P155" s="164"/>
      <c r="Q155" s="164"/>
      <c r="R155" s="164"/>
      <c r="S155" s="164"/>
      <c r="T155" s="165"/>
      <c r="AT155" s="160" t="s">
        <v>131</v>
      </c>
      <c r="AU155" s="160" t="s">
        <v>82</v>
      </c>
      <c r="AV155" s="13" t="s">
        <v>30</v>
      </c>
      <c r="AW155" s="13" t="s">
        <v>29</v>
      </c>
      <c r="AX155" s="13" t="s">
        <v>73</v>
      </c>
      <c r="AY155" s="160" t="s">
        <v>122</v>
      </c>
    </row>
    <row r="156" spans="1:65" s="14" customFormat="1">
      <c r="B156" s="166"/>
      <c r="D156" s="159" t="s">
        <v>131</v>
      </c>
      <c r="E156" s="167" t="s">
        <v>1</v>
      </c>
      <c r="F156" s="168" t="s">
        <v>160</v>
      </c>
      <c r="H156" s="169">
        <v>1533</v>
      </c>
      <c r="I156" s="170"/>
      <c r="L156" s="166"/>
      <c r="M156" s="171"/>
      <c r="N156" s="172"/>
      <c r="O156" s="172"/>
      <c r="P156" s="172"/>
      <c r="Q156" s="172"/>
      <c r="R156" s="172"/>
      <c r="S156" s="172"/>
      <c r="T156" s="173"/>
      <c r="AT156" s="167" t="s">
        <v>131</v>
      </c>
      <c r="AU156" s="167" t="s">
        <v>82</v>
      </c>
      <c r="AV156" s="14" t="s">
        <v>82</v>
      </c>
      <c r="AW156" s="14" t="s">
        <v>29</v>
      </c>
      <c r="AX156" s="14" t="s">
        <v>73</v>
      </c>
      <c r="AY156" s="167" t="s">
        <v>122</v>
      </c>
    </row>
    <row r="157" spans="1:65" s="13" customFormat="1">
      <c r="B157" s="158"/>
      <c r="D157" s="159" t="s">
        <v>131</v>
      </c>
      <c r="E157" s="160" t="s">
        <v>1</v>
      </c>
      <c r="F157" s="161" t="s">
        <v>150</v>
      </c>
      <c r="H157" s="160" t="s">
        <v>1</v>
      </c>
      <c r="I157" s="162"/>
      <c r="L157" s="158"/>
      <c r="M157" s="163"/>
      <c r="N157" s="164"/>
      <c r="O157" s="164"/>
      <c r="P157" s="164"/>
      <c r="Q157" s="164"/>
      <c r="R157" s="164"/>
      <c r="S157" s="164"/>
      <c r="T157" s="165"/>
      <c r="AT157" s="160" t="s">
        <v>131</v>
      </c>
      <c r="AU157" s="160" t="s">
        <v>82</v>
      </c>
      <c r="AV157" s="13" t="s">
        <v>30</v>
      </c>
      <c r="AW157" s="13" t="s">
        <v>29</v>
      </c>
      <c r="AX157" s="13" t="s">
        <v>73</v>
      </c>
      <c r="AY157" s="160" t="s">
        <v>122</v>
      </c>
    </row>
    <row r="158" spans="1:65" s="13" customFormat="1">
      <c r="B158" s="158"/>
      <c r="D158" s="159" t="s">
        <v>131</v>
      </c>
      <c r="E158" s="160" t="s">
        <v>1</v>
      </c>
      <c r="F158" s="161" t="s">
        <v>151</v>
      </c>
      <c r="H158" s="160" t="s">
        <v>1</v>
      </c>
      <c r="I158" s="162"/>
      <c r="L158" s="158"/>
      <c r="M158" s="163"/>
      <c r="N158" s="164"/>
      <c r="O158" s="164"/>
      <c r="P158" s="164"/>
      <c r="Q158" s="164"/>
      <c r="R158" s="164"/>
      <c r="S158" s="164"/>
      <c r="T158" s="165"/>
      <c r="AT158" s="160" t="s">
        <v>131</v>
      </c>
      <c r="AU158" s="160" t="s">
        <v>82</v>
      </c>
      <c r="AV158" s="13" t="s">
        <v>30</v>
      </c>
      <c r="AW158" s="13" t="s">
        <v>29</v>
      </c>
      <c r="AX158" s="13" t="s">
        <v>73</v>
      </c>
      <c r="AY158" s="160" t="s">
        <v>122</v>
      </c>
    </row>
    <row r="159" spans="1:65" s="14" customFormat="1">
      <c r="B159" s="166"/>
      <c r="D159" s="159" t="s">
        <v>131</v>
      </c>
      <c r="E159" s="167" t="s">
        <v>1</v>
      </c>
      <c r="F159" s="168" t="s">
        <v>152</v>
      </c>
      <c r="H159" s="169">
        <v>-550.05999999999995</v>
      </c>
      <c r="I159" s="170"/>
      <c r="L159" s="166"/>
      <c r="M159" s="171"/>
      <c r="N159" s="172"/>
      <c r="O159" s="172"/>
      <c r="P159" s="172"/>
      <c r="Q159" s="172"/>
      <c r="R159" s="172"/>
      <c r="S159" s="172"/>
      <c r="T159" s="173"/>
      <c r="AT159" s="167" t="s">
        <v>131</v>
      </c>
      <c r="AU159" s="167" t="s">
        <v>82</v>
      </c>
      <c r="AV159" s="14" t="s">
        <v>82</v>
      </c>
      <c r="AW159" s="14" t="s">
        <v>29</v>
      </c>
      <c r="AX159" s="14" t="s">
        <v>73</v>
      </c>
      <c r="AY159" s="167" t="s">
        <v>122</v>
      </c>
    </row>
    <row r="160" spans="1:65" s="14" customFormat="1">
      <c r="B160" s="166"/>
      <c r="D160" s="159" t="s">
        <v>131</v>
      </c>
      <c r="E160" s="167" t="s">
        <v>1</v>
      </c>
      <c r="F160" s="168" t="s">
        <v>153</v>
      </c>
      <c r="H160" s="169">
        <v>-2.0350000000000001</v>
      </c>
      <c r="I160" s="170"/>
      <c r="L160" s="166"/>
      <c r="M160" s="171"/>
      <c r="N160" s="172"/>
      <c r="O160" s="172"/>
      <c r="P160" s="172"/>
      <c r="Q160" s="172"/>
      <c r="R160" s="172"/>
      <c r="S160" s="172"/>
      <c r="T160" s="173"/>
      <c r="AT160" s="167" t="s">
        <v>131</v>
      </c>
      <c r="AU160" s="167" t="s">
        <v>82</v>
      </c>
      <c r="AV160" s="14" t="s">
        <v>82</v>
      </c>
      <c r="AW160" s="14" t="s">
        <v>29</v>
      </c>
      <c r="AX160" s="14" t="s">
        <v>73</v>
      </c>
      <c r="AY160" s="167" t="s">
        <v>122</v>
      </c>
    </row>
    <row r="161" spans="1:65" s="15" customFormat="1">
      <c r="B161" s="174"/>
      <c r="D161" s="159" t="s">
        <v>131</v>
      </c>
      <c r="E161" s="175" t="s">
        <v>1</v>
      </c>
      <c r="F161" s="176" t="s">
        <v>139</v>
      </c>
      <c r="H161" s="177">
        <v>980.90499999999997</v>
      </c>
      <c r="I161" s="178"/>
      <c r="L161" s="174"/>
      <c r="M161" s="179"/>
      <c r="N161" s="180"/>
      <c r="O161" s="180"/>
      <c r="P161" s="180"/>
      <c r="Q161" s="180"/>
      <c r="R161" s="180"/>
      <c r="S161" s="180"/>
      <c r="T161" s="181"/>
      <c r="AT161" s="175" t="s">
        <v>131</v>
      </c>
      <c r="AU161" s="175" t="s">
        <v>82</v>
      </c>
      <c r="AV161" s="15" t="s">
        <v>129</v>
      </c>
      <c r="AW161" s="15" t="s">
        <v>29</v>
      </c>
      <c r="AX161" s="15" t="s">
        <v>30</v>
      </c>
      <c r="AY161" s="175" t="s">
        <v>122</v>
      </c>
    </row>
    <row r="162" spans="1:65" s="2" customFormat="1" ht="16.5" customHeight="1">
      <c r="A162" s="33"/>
      <c r="B162" s="144"/>
      <c r="C162" s="145" t="s">
        <v>166</v>
      </c>
      <c r="D162" s="145" t="s">
        <v>124</v>
      </c>
      <c r="E162" s="146" t="s">
        <v>167</v>
      </c>
      <c r="F162" s="147" t="s">
        <v>168</v>
      </c>
      <c r="G162" s="148" t="s">
        <v>127</v>
      </c>
      <c r="H162" s="149">
        <v>980.90499999999997</v>
      </c>
      <c r="I162" s="150"/>
      <c r="J162" s="151">
        <f>ROUND(I162*H162,2)</f>
        <v>0</v>
      </c>
      <c r="K162" s="147" t="s">
        <v>128</v>
      </c>
      <c r="L162" s="34"/>
      <c r="M162" s="152" t="s">
        <v>1</v>
      </c>
      <c r="N162" s="153" t="s">
        <v>38</v>
      </c>
      <c r="O162" s="59"/>
      <c r="P162" s="154">
        <f>O162*H162</f>
        <v>0</v>
      </c>
      <c r="Q162" s="154">
        <v>0</v>
      </c>
      <c r="R162" s="154">
        <f>Q162*H162</f>
        <v>0</v>
      </c>
      <c r="S162" s="154">
        <v>0.57999999999999996</v>
      </c>
      <c r="T162" s="155">
        <f>S162*H162</f>
        <v>568.92489999999998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56" t="s">
        <v>129</v>
      </c>
      <c r="AT162" s="156" t="s">
        <v>124</v>
      </c>
      <c r="AU162" s="156" t="s">
        <v>82</v>
      </c>
      <c r="AY162" s="18" t="s">
        <v>122</v>
      </c>
      <c r="BE162" s="157">
        <f>IF(N162="základní",J162,0)</f>
        <v>0</v>
      </c>
      <c r="BF162" s="157">
        <f>IF(N162="snížená",J162,0)</f>
        <v>0</v>
      </c>
      <c r="BG162" s="157">
        <f>IF(N162="zákl. přenesená",J162,0)</f>
        <v>0</v>
      </c>
      <c r="BH162" s="157">
        <f>IF(N162="sníž. přenesená",J162,0)</f>
        <v>0</v>
      </c>
      <c r="BI162" s="157">
        <f>IF(N162="nulová",J162,0)</f>
        <v>0</v>
      </c>
      <c r="BJ162" s="18" t="s">
        <v>30</v>
      </c>
      <c r="BK162" s="157">
        <f>ROUND(I162*H162,2)</f>
        <v>0</v>
      </c>
      <c r="BL162" s="18" t="s">
        <v>129</v>
      </c>
      <c r="BM162" s="156" t="s">
        <v>169</v>
      </c>
    </row>
    <row r="163" spans="1:65" s="13" customFormat="1">
      <c r="B163" s="158"/>
      <c r="D163" s="159" t="s">
        <v>131</v>
      </c>
      <c r="E163" s="160" t="s">
        <v>1</v>
      </c>
      <c r="F163" s="161" t="s">
        <v>165</v>
      </c>
      <c r="H163" s="160" t="s">
        <v>1</v>
      </c>
      <c r="I163" s="162"/>
      <c r="L163" s="158"/>
      <c r="M163" s="163"/>
      <c r="N163" s="164"/>
      <c r="O163" s="164"/>
      <c r="P163" s="164"/>
      <c r="Q163" s="164"/>
      <c r="R163" s="164"/>
      <c r="S163" s="164"/>
      <c r="T163" s="165"/>
      <c r="AT163" s="160" t="s">
        <v>131</v>
      </c>
      <c r="AU163" s="160" t="s">
        <v>82</v>
      </c>
      <c r="AV163" s="13" t="s">
        <v>30</v>
      </c>
      <c r="AW163" s="13" t="s">
        <v>29</v>
      </c>
      <c r="AX163" s="13" t="s">
        <v>73</v>
      </c>
      <c r="AY163" s="160" t="s">
        <v>122</v>
      </c>
    </row>
    <row r="164" spans="1:65" s="14" customFormat="1">
      <c r="B164" s="166"/>
      <c r="D164" s="159" t="s">
        <v>131</v>
      </c>
      <c r="E164" s="167" t="s">
        <v>1</v>
      </c>
      <c r="F164" s="168" t="s">
        <v>160</v>
      </c>
      <c r="H164" s="169">
        <v>1533</v>
      </c>
      <c r="I164" s="170"/>
      <c r="L164" s="166"/>
      <c r="M164" s="171"/>
      <c r="N164" s="172"/>
      <c r="O164" s="172"/>
      <c r="P164" s="172"/>
      <c r="Q164" s="172"/>
      <c r="R164" s="172"/>
      <c r="S164" s="172"/>
      <c r="T164" s="173"/>
      <c r="AT164" s="167" t="s">
        <v>131</v>
      </c>
      <c r="AU164" s="167" t="s">
        <v>82</v>
      </c>
      <c r="AV164" s="14" t="s">
        <v>82</v>
      </c>
      <c r="AW164" s="14" t="s">
        <v>29</v>
      </c>
      <c r="AX164" s="14" t="s">
        <v>73</v>
      </c>
      <c r="AY164" s="167" t="s">
        <v>122</v>
      </c>
    </row>
    <row r="165" spans="1:65" s="13" customFormat="1">
      <c r="B165" s="158"/>
      <c r="D165" s="159" t="s">
        <v>131</v>
      </c>
      <c r="E165" s="160" t="s">
        <v>1</v>
      </c>
      <c r="F165" s="161" t="s">
        <v>150</v>
      </c>
      <c r="H165" s="160" t="s">
        <v>1</v>
      </c>
      <c r="I165" s="162"/>
      <c r="L165" s="158"/>
      <c r="M165" s="163"/>
      <c r="N165" s="164"/>
      <c r="O165" s="164"/>
      <c r="P165" s="164"/>
      <c r="Q165" s="164"/>
      <c r="R165" s="164"/>
      <c r="S165" s="164"/>
      <c r="T165" s="165"/>
      <c r="AT165" s="160" t="s">
        <v>131</v>
      </c>
      <c r="AU165" s="160" t="s">
        <v>82</v>
      </c>
      <c r="AV165" s="13" t="s">
        <v>30</v>
      </c>
      <c r="AW165" s="13" t="s">
        <v>29</v>
      </c>
      <c r="AX165" s="13" t="s">
        <v>73</v>
      </c>
      <c r="AY165" s="160" t="s">
        <v>122</v>
      </c>
    </row>
    <row r="166" spans="1:65" s="13" customFormat="1">
      <c r="B166" s="158"/>
      <c r="D166" s="159" t="s">
        <v>131</v>
      </c>
      <c r="E166" s="160" t="s">
        <v>1</v>
      </c>
      <c r="F166" s="161" t="s">
        <v>151</v>
      </c>
      <c r="H166" s="160" t="s">
        <v>1</v>
      </c>
      <c r="I166" s="162"/>
      <c r="L166" s="158"/>
      <c r="M166" s="163"/>
      <c r="N166" s="164"/>
      <c r="O166" s="164"/>
      <c r="P166" s="164"/>
      <c r="Q166" s="164"/>
      <c r="R166" s="164"/>
      <c r="S166" s="164"/>
      <c r="T166" s="165"/>
      <c r="AT166" s="160" t="s">
        <v>131</v>
      </c>
      <c r="AU166" s="160" t="s">
        <v>82</v>
      </c>
      <c r="AV166" s="13" t="s">
        <v>30</v>
      </c>
      <c r="AW166" s="13" t="s">
        <v>29</v>
      </c>
      <c r="AX166" s="13" t="s">
        <v>73</v>
      </c>
      <c r="AY166" s="160" t="s">
        <v>122</v>
      </c>
    </row>
    <row r="167" spans="1:65" s="14" customFormat="1">
      <c r="B167" s="166"/>
      <c r="D167" s="159" t="s">
        <v>131</v>
      </c>
      <c r="E167" s="167" t="s">
        <v>1</v>
      </c>
      <c r="F167" s="168" t="s">
        <v>152</v>
      </c>
      <c r="H167" s="169">
        <v>-550.05999999999995</v>
      </c>
      <c r="I167" s="170"/>
      <c r="L167" s="166"/>
      <c r="M167" s="171"/>
      <c r="N167" s="172"/>
      <c r="O167" s="172"/>
      <c r="P167" s="172"/>
      <c r="Q167" s="172"/>
      <c r="R167" s="172"/>
      <c r="S167" s="172"/>
      <c r="T167" s="173"/>
      <c r="AT167" s="167" t="s">
        <v>131</v>
      </c>
      <c r="AU167" s="167" t="s">
        <v>82</v>
      </c>
      <c r="AV167" s="14" t="s">
        <v>82</v>
      </c>
      <c r="AW167" s="14" t="s">
        <v>29</v>
      </c>
      <c r="AX167" s="14" t="s">
        <v>73</v>
      </c>
      <c r="AY167" s="167" t="s">
        <v>122</v>
      </c>
    </row>
    <row r="168" spans="1:65" s="14" customFormat="1">
      <c r="B168" s="166"/>
      <c r="D168" s="159" t="s">
        <v>131</v>
      </c>
      <c r="E168" s="167" t="s">
        <v>1</v>
      </c>
      <c r="F168" s="168" t="s">
        <v>153</v>
      </c>
      <c r="H168" s="169">
        <v>-2.0350000000000001</v>
      </c>
      <c r="I168" s="170"/>
      <c r="L168" s="166"/>
      <c r="M168" s="171"/>
      <c r="N168" s="172"/>
      <c r="O168" s="172"/>
      <c r="P168" s="172"/>
      <c r="Q168" s="172"/>
      <c r="R168" s="172"/>
      <c r="S168" s="172"/>
      <c r="T168" s="173"/>
      <c r="AT168" s="167" t="s">
        <v>131</v>
      </c>
      <c r="AU168" s="167" t="s">
        <v>82</v>
      </c>
      <c r="AV168" s="14" t="s">
        <v>82</v>
      </c>
      <c r="AW168" s="14" t="s">
        <v>29</v>
      </c>
      <c r="AX168" s="14" t="s">
        <v>73</v>
      </c>
      <c r="AY168" s="167" t="s">
        <v>122</v>
      </c>
    </row>
    <row r="169" spans="1:65" s="15" customFormat="1">
      <c r="B169" s="174"/>
      <c r="D169" s="159" t="s">
        <v>131</v>
      </c>
      <c r="E169" s="175" t="s">
        <v>1</v>
      </c>
      <c r="F169" s="176" t="s">
        <v>139</v>
      </c>
      <c r="H169" s="177">
        <v>980.90499999999997</v>
      </c>
      <c r="I169" s="178"/>
      <c r="L169" s="174"/>
      <c r="M169" s="179"/>
      <c r="N169" s="180"/>
      <c r="O169" s="180"/>
      <c r="P169" s="180"/>
      <c r="Q169" s="180"/>
      <c r="R169" s="180"/>
      <c r="S169" s="180"/>
      <c r="T169" s="181"/>
      <c r="AT169" s="175" t="s">
        <v>131</v>
      </c>
      <c r="AU169" s="175" t="s">
        <v>82</v>
      </c>
      <c r="AV169" s="15" t="s">
        <v>129</v>
      </c>
      <c r="AW169" s="15" t="s">
        <v>29</v>
      </c>
      <c r="AX169" s="15" t="s">
        <v>30</v>
      </c>
      <c r="AY169" s="175" t="s">
        <v>122</v>
      </c>
    </row>
    <row r="170" spans="1:65" s="2" customFormat="1" ht="16.5" customHeight="1">
      <c r="A170" s="33"/>
      <c r="B170" s="144"/>
      <c r="C170" s="145" t="s">
        <v>170</v>
      </c>
      <c r="D170" s="145" t="s">
        <v>124</v>
      </c>
      <c r="E170" s="146" t="s">
        <v>171</v>
      </c>
      <c r="F170" s="147" t="s">
        <v>172</v>
      </c>
      <c r="G170" s="148" t="s">
        <v>127</v>
      </c>
      <c r="H170" s="149">
        <v>552.09500000000003</v>
      </c>
      <c r="I170" s="150"/>
      <c r="J170" s="151">
        <f>ROUND(I170*H170,2)</f>
        <v>0</v>
      </c>
      <c r="K170" s="147" t="s">
        <v>128</v>
      </c>
      <c r="L170" s="34"/>
      <c r="M170" s="152" t="s">
        <v>1</v>
      </c>
      <c r="N170" s="153" t="s">
        <v>38</v>
      </c>
      <c r="O170" s="59"/>
      <c r="P170" s="154">
        <f>O170*H170</f>
        <v>0</v>
      </c>
      <c r="Q170" s="154">
        <v>0</v>
      </c>
      <c r="R170" s="154">
        <f>Q170*H170</f>
        <v>0</v>
      </c>
      <c r="S170" s="154">
        <v>0.5</v>
      </c>
      <c r="T170" s="155">
        <f>S170*H170</f>
        <v>276.04750000000001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56" t="s">
        <v>129</v>
      </c>
      <c r="AT170" s="156" t="s">
        <v>124</v>
      </c>
      <c r="AU170" s="156" t="s">
        <v>82</v>
      </c>
      <c r="AY170" s="18" t="s">
        <v>122</v>
      </c>
      <c r="BE170" s="157">
        <f>IF(N170="základní",J170,0)</f>
        <v>0</v>
      </c>
      <c r="BF170" s="157">
        <f>IF(N170="snížená",J170,0)</f>
        <v>0</v>
      </c>
      <c r="BG170" s="157">
        <f>IF(N170="zákl. přenesená",J170,0)</f>
        <v>0</v>
      </c>
      <c r="BH170" s="157">
        <f>IF(N170="sníž. přenesená",J170,0)</f>
        <v>0</v>
      </c>
      <c r="BI170" s="157">
        <f>IF(N170="nulová",J170,0)</f>
        <v>0</v>
      </c>
      <c r="BJ170" s="18" t="s">
        <v>30</v>
      </c>
      <c r="BK170" s="157">
        <f>ROUND(I170*H170,2)</f>
        <v>0</v>
      </c>
      <c r="BL170" s="18" t="s">
        <v>129</v>
      </c>
      <c r="BM170" s="156" t="s">
        <v>173</v>
      </c>
    </row>
    <row r="171" spans="1:65" s="13" customFormat="1">
      <c r="B171" s="158"/>
      <c r="D171" s="159" t="s">
        <v>131</v>
      </c>
      <c r="E171" s="160" t="s">
        <v>1</v>
      </c>
      <c r="F171" s="161" t="s">
        <v>174</v>
      </c>
      <c r="H171" s="160" t="s">
        <v>1</v>
      </c>
      <c r="I171" s="162"/>
      <c r="L171" s="158"/>
      <c r="M171" s="163"/>
      <c r="N171" s="164"/>
      <c r="O171" s="164"/>
      <c r="P171" s="164"/>
      <c r="Q171" s="164"/>
      <c r="R171" s="164"/>
      <c r="S171" s="164"/>
      <c r="T171" s="165"/>
      <c r="AT171" s="160" t="s">
        <v>131</v>
      </c>
      <c r="AU171" s="160" t="s">
        <v>82</v>
      </c>
      <c r="AV171" s="13" t="s">
        <v>30</v>
      </c>
      <c r="AW171" s="13" t="s">
        <v>29</v>
      </c>
      <c r="AX171" s="13" t="s">
        <v>73</v>
      </c>
      <c r="AY171" s="160" t="s">
        <v>122</v>
      </c>
    </row>
    <row r="172" spans="1:65" s="13" customFormat="1">
      <c r="B172" s="158"/>
      <c r="D172" s="159" t="s">
        <v>131</v>
      </c>
      <c r="E172" s="160" t="s">
        <v>1</v>
      </c>
      <c r="F172" s="161" t="s">
        <v>175</v>
      </c>
      <c r="H172" s="160" t="s">
        <v>1</v>
      </c>
      <c r="I172" s="162"/>
      <c r="L172" s="158"/>
      <c r="M172" s="163"/>
      <c r="N172" s="164"/>
      <c r="O172" s="164"/>
      <c r="P172" s="164"/>
      <c r="Q172" s="164"/>
      <c r="R172" s="164"/>
      <c r="S172" s="164"/>
      <c r="T172" s="165"/>
      <c r="AT172" s="160" t="s">
        <v>131</v>
      </c>
      <c r="AU172" s="160" t="s">
        <v>82</v>
      </c>
      <c r="AV172" s="13" t="s">
        <v>30</v>
      </c>
      <c r="AW172" s="13" t="s">
        <v>29</v>
      </c>
      <c r="AX172" s="13" t="s">
        <v>73</v>
      </c>
      <c r="AY172" s="160" t="s">
        <v>122</v>
      </c>
    </row>
    <row r="173" spans="1:65" s="14" customFormat="1">
      <c r="B173" s="166"/>
      <c r="D173" s="159" t="s">
        <v>131</v>
      </c>
      <c r="E173" s="167" t="s">
        <v>1</v>
      </c>
      <c r="F173" s="168" t="s">
        <v>176</v>
      </c>
      <c r="H173" s="169">
        <v>550.05999999999995</v>
      </c>
      <c r="I173" s="170"/>
      <c r="L173" s="166"/>
      <c r="M173" s="171"/>
      <c r="N173" s="172"/>
      <c r="O173" s="172"/>
      <c r="P173" s="172"/>
      <c r="Q173" s="172"/>
      <c r="R173" s="172"/>
      <c r="S173" s="172"/>
      <c r="T173" s="173"/>
      <c r="AT173" s="167" t="s">
        <v>131</v>
      </c>
      <c r="AU173" s="167" t="s">
        <v>82</v>
      </c>
      <c r="AV173" s="14" t="s">
        <v>82</v>
      </c>
      <c r="AW173" s="14" t="s">
        <v>29</v>
      </c>
      <c r="AX173" s="14" t="s">
        <v>73</v>
      </c>
      <c r="AY173" s="167" t="s">
        <v>122</v>
      </c>
    </row>
    <row r="174" spans="1:65" s="13" customFormat="1">
      <c r="B174" s="158"/>
      <c r="D174" s="159" t="s">
        <v>131</v>
      </c>
      <c r="E174" s="160" t="s">
        <v>1</v>
      </c>
      <c r="F174" s="161" t="s">
        <v>177</v>
      </c>
      <c r="H174" s="160" t="s">
        <v>1</v>
      </c>
      <c r="I174" s="162"/>
      <c r="L174" s="158"/>
      <c r="M174" s="163"/>
      <c r="N174" s="164"/>
      <c r="O174" s="164"/>
      <c r="P174" s="164"/>
      <c r="Q174" s="164"/>
      <c r="R174" s="164"/>
      <c r="S174" s="164"/>
      <c r="T174" s="165"/>
      <c r="AT174" s="160" t="s">
        <v>131</v>
      </c>
      <c r="AU174" s="160" t="s">
        <v>82</v>
      </c>
      <c r="AV174" s="13" t="s">
        <v>30</v>
      </c>
      <c r="AW174" s="13" t="s">
        <v>29</v>
      </c>
      <c r="AX174" s="13" t="s">
        <v>73</v>
      </c>
      <c r="AY174" s="160" t="s">
        <v>122</v>
      </c>
    </row>
    <row r="175" spans="1:65" s="14" customFormat="1">
      <c r="B175" s="166"/>
      <c r="D175" s="159" t="s">
        <v>131</v>
      </c>
      <c r="E175" s="167" t="s">
        <v>1</v>
      </c>
      <c r="F175" s="168" t="s">
        <v>178</v>
      </c>
      <c r="H175" s="169">
        <v>2.0350000000000001</v>
      </c>
      <c r="I175" s="170"/>
      <c r="L175" s="166"/>
      <c r="M175" s="171"/>
      <c r="N175" s="172"/>
      <c r="O175" s="172"/>
      <c r="P175" s="172"/>
      <c r="Q175" s="172"/>
      <c r="R175" s="172"/>
      <c r="S175" s="172"/>
      <c r="T175" s="173"/>
      <c r="AT175" s="167" t="s">
        <v>131</v>
      </c>
      <c r="AU175" s="167" t="s">
        <v>82</v>
      </c>
      <c r="AV175" s="14" t="s">
        <v>82</v>
      </c>
      <c r="AW175" s="14" t="s">
        <v>29</v>
      </c>
      <c r="AX175" s="14" t="s">
        <v>73</v>
      </c>
      <c r="AY175" s="167" t="s">
        <v>122</v>
      </c>
    </row>
    <row r="176" spans="1:65" s="15" customFormat="1">
      <c r="B176" s="174"/>
      <c r="D176" s="159" t="s">
        <v>131</v>
      </c>
      <c r="E176" s="175" t="s">
        <v>1</v>
      </c>
      <c r="F176" s="176" t="s">
        <v>139</v>
      </c>
      <c r="H176" s="177">
        <v>552.09500000000003</v>
      </c>
      <c r="I176" s="178"/>
      <c r="L176" s="174"/>
      <c r="M176" s="179"/>
      <c r="N176" s="180"/>
      <c r="O176" s="180"/>
      <c r="P176" s="180"/>
      <c r="Q176" s="180"/>
      <c r="R176" s="180"/>
      <c r="S176" s="180"/>
      <c r="T176" s="181"/>
      <c r="AT176" s="175" t="s">
        <v>131</v>
      </c>
      <c r="AU176" s="175" t="s">
        <v>82</v>
      </c>
      <c r="AV176" s="15" t="s">
        <v>129</v>
      </c>
      <c r="AW176" s="15" t="s">
        <v>29</v>
      </c>
      <c r="AX176" s="15" t="s">
        <v>30</v>
      </c>
      <c r="AY176" s="175" t="s">
        <v>122</v>
      </c>
    </row>
    <row r="177" spans="1:65" s="2" customFormat="1" ht="16.5" customHeight="1">
      <c r="A177" s="33"/>
      <c r="B177" s="144"/>
      <c r="C177" s="145" t="s">
        <v>179</v>
      </c>
      <c r="D177" s="145" t="s">
        <v>124</v>
      </c>
      <c r="E177" s="146" t="s">
        <v>180</v>
      </c>
      <c r="F177" s="147" t="s">
        <v>181</v>
      </c>
      <c r="G177" s="148" t="s">
        <v>127</v>
      </c>
      <c r="H177" s="149">
        <v>552.09500000000003</v>
      </c>
      <c r="I177" s="150"/>
      <c r="J177" s="151">
        <f>ROUND(I177*H177,2)</f>
        <v>0</v>
      </c>
      <c r="K177" s="147" t="s">
        <v>1</v>
      </c>
      <c r="L177" s="34"/>
      <c r="M177" s="152" t="s">
        <v>1</v>
      </c>
      <c r="N177" s="153" t="s">
        <v>38</v>
      </c>
      <c r="O177" s="59"/>
      <c r="P177" s="154">
        <f>O177*H177</f>
        <v>0</v>
      </c>
      <c r="Q177" s="154">
        <v>0</v>
      </c>
      <c r="R177" s="154">
        <f>Q177*H177</f>
        <v>0</v>
      </c>
      <c r="S177" s="154">
        <v>0.75</v>
      </c>
      <c r="T177" s="155">
        <f>S177*H177</f>
        <v>414.07125000000002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56" t="s">
        <v>129</v>
      </c>
      <c r="AT177" s="156" t="s">
        <v>124</v>
      </c>
      <c r="AU177" s="156" t="s">
        <v>82</v>
      </c>
      <c r="AY177" s="18" t="s">
        <v>122</v>
      </c>
      <c r="BE177" s="157">
        <f>IF(N177="základní",J177,0)</f>
        <v>0</v>
      </c>
      <c r="BF177" s="157">
        <f>IF(N177="snížená",J177,0)</f>
        <v>0</v>
      </c>
      <c r="BG177" s="157">
        <f>IF(N177="zákl. přenesená",J177,0)</f>
        <v>0</v>
      </c>
      <c r="BH177" s="157">
        <f>IF(N177="sníž. přenesená",J177,0)</f>
        <v>0</v>
      </c>
      <c r="BI177" s="157">
        <f>IF(N177="nulová",J177,0)</f>
        <v>0</v>
      </c>
      <c r="BJ177" s="18" t="s">
        <v>30</v>
      </c>
      <c r="BK177" s="157">
        <f>ROUND(I177*H177,2)</f>
        <v>0</v>
      </c>
      <c r="BL177" s="18" t="s">
        <v>129</v>
      </c>
      <c r="BM177" s="156" t="s">
        <v>182</v>
      </c>
    </row>
    <row r="178" spans="1:65" s="13" customFormat="1">
      <c r="B178" s="158"/>
      <c r="D178" s="159" t="s">
        <v>131</v>
      </c>
      <c r="E178" s="160" t="s">
        <v>1</v>
      </c>
      <c r="F178" s="161" t="s">
        <v>175</v>
      </c>
      <c r="H178" s="160" t="s">
        <v>1</v>
      </c>
      <c r="I178" s="162"/>
      <c r="L178" s="158"/>
      <c r="M178" s="163"/>
      <c r="N178" s="164"/>
      <c r="O178" s="164"/>
      <c r="P178" s="164"/>
      <c r="Q178" s="164"/>
      <c r="R178" s="164"/>
      <c r="S178" s="164"/>
      <c r="T178" s="165"/>
      <c r="AT178" s="160" t="s">
        <v>131</v>
      </c>
      <c r="AU178" s="160" t="s">
        <v>82</v>
      </c>
      <c r="AV178" s="13" t="s">
        <v>30</v>
      </c>
      <c r="AW178" s="13" t="s">
        <v>29</v>
      </c>
      <c r="AX178" s="13" t="s">
        <v>73</v>
      </c>
      <c r="AY178" s="160" t="s">
        <v>122</v>
      </c>
    </row>
    <row r="179" spans="1:65" s="14" customFormat="1">
      <c r="B179" s="166"/>
      <c r="D179" s="159" t="s">
        <v>131</v>
      </c>
      <c r="E179" s="167" t="s">
        <v>1</v>
      </c>
      <c r="F179" s="168" t="s">
        <v>176</v>
      </c>
      <c r="H179" s="169">
        <v>550.05999999999995</v>
      </c>
      <c r="I179" s="170"/>
      <c r="L179" s="166"/>
      <c r="M179" s="171"/>
      <c r="N179" s="172"/>
      <c r="O179" s="172"/>
      <c r="P179" s="172"/>
      <c r="Q179" s="172"/>
      <c r="R179" s="172"/>
      <c r="S179" s="172"/>
      <c r="T179" s="173"/>
      <c r="AT179" s="167" t="s">
        <v>131</v>
      </c>
      <c r="AU179" s="167" t="s">
        <v>82</v>
      </c>
      <c r="AV179" s="14" t="s">
        <v>82</v>
      </c>
      <c r="AW179" s="14" t="s">
        <v>29</v>
      </c>
      <c r="AX179" s="14" t="s">
        <v>73</v>
      </c>
      <c r="AY179" s="167" t="s">
        <v>122</v>
      </c>
    </row>
    <row r="180" spans="1:65" s="13" customFormat="1">
      <c r="B180" s="158"/>
      <c r="D180" s="159" t="s">
        <v>131</v>
      </c>
      <c r="E180" s="160" t="s">
        <v>1</v>
      </c>
      <c r="F180" s="161" t="s">
        <v>177</v>
      </c>
      <c r="H180" s="160" t="s">
        <v>1</v>
      </c>
      <c r="I180" s="162"/>
      <c r="L180" s="158"/>
      <c r="M180" s="163"/>
      <c r="N180" s="164"/>
      <c r="O180" s="164"/>
      <c r="P180" s="164"/>
      <c r="Q180" s="164"/>
      <c r="R180" s="164"/>
      <c r="S180" s="164"/>
      <c r="T180" s="165"/>
      <c r="AT180" s="160" t="s">
        <v>131</v>
      </c>
      <c r="AU180" s="160" t="s">
        <v>82</v>
      </c>
      <c r="AV180" s="13" t="s">
        <v>30</v>
      </c>
      <c r="AW180" s="13" t="s">
        <v>29</v>
      </c>
      <c r="AX180" s="13" t="s">
        <v>73</v>
      </c>
      <c r="AY180" s="160" t="s">
        <v>122</v>
      </c>
    </row>
    <row r="181" spans="1:65" s="14" customFormat="1">
      <c r="B181" s="166"/>
      <c r="D181" s="159" t="s">
        <v>131</v>
      </c>
      <c r="E181" s="167" t="s">
        <v>1</v>
      </c>
      <c r="F181" s="168" t="s">
        <v>178</v>
      </c>
      <c r="H181" s="169">
        <v>2.0350000000000001</v>
      </c>
      <c r="I181" s="170"/>
      <c r="L181" s="166"/>
      <c r="M181" s="171"/>
      <c r="N181" s="172"/>
      <c r="O181" s="172"/>
      <c r="P181" s="172"/>
      <c r="Q181" s="172"/>
      <c r="R181" s="172"/>
      <c r="S181" s="172"/>
      <c r="T181" s="173"/>
      <c r="AT181" s="167" t="s">
        <v>131</v>
      </c>
      <c r="AU181" s="167" t="s">
        <v>82</v>
      </c>
      <c r="AV181" s="14" t="s">
        <v>82</v>
      </c>
      <c r="AW181" s="14" t="s">
        <v>29</v>
      </c>
      <c r="AX181" s="14" t="s">
        <v>73</v>
      </c>
      <c r="AY181" s="167" t="s">
        <v>122</v>
      </c>
    </row>
    <row r="182" spans="1:65" s="15" customFormat="1">
      <c r="B182" s="174"/>
      <c r="D182" s="159" t="s">
        <v>131</v>
      </c>
      <c r="E182" s="175" t="s">
        <v>1</v>
      </c>
      <c r="F182" s="176" t="s">
        <v>139</v>
      </c>
      <c r="H182" s="177">
        <v>552.09500000000003</v>
      </c>
      <c r="I182" s="178"/>
      <c r="L182" s="174"/>
      <c r="M182" s="179"/>
      <c r="N182" s="180"/>
      <c r="O182" s="180"/>
      <c r="P182" s="180"/>
      <c r="Q182" s="180"/>
      <c r="R182" s="180"/>
      <c r="S182" s="180"/>
      <c r="T182" s="181"/>
      <c r="AT182" s="175" t="s">
        <v>131</v>
      </c>
      <c r="AU182" s="175" t="s">
        <v>82</v>
      </c>
      <c r="AV182" s="15" t="s">
        <v>129</v>
      </c>
      <c r="AW182" s="15" t="s">
        <v>29</v>
      </c>
      <c r="AX182" s="15" t="s">
        <v>30</v>
      </c>
      <c r="AY182" s="175" t="s">
        <v>122</v>
      </c>
    </row>
    <row r="183" spans="1:65" s="2" customFormat="1" ht="16.5" customHeight="1">
      <c r="A183" s="33"/>
      <c r="B183" s="144"/>
      <c r="C183" s="145" t="s">
        <v>183</v>
      </c>
      <c r="D183" s="145" t="s">
        <v>124</v>
      </c>
      <c r="E183" s="146" t="s">
        <v>184</v>
      </c>
      <c r="F183" s="147" t="s">
        <v>185</v>
      </c>
      <c r="G183" s="148" t="s">
        <v>127</v>
      </c>
      <c r="H183" s="149">
        <v>89.3</v>
      </c>
      <c r="I183" s="150"/>
      <c r="J183" s="151">
        <f>ROUND(I183*H183,2)</f>
        <v>0</v>
      </c>
      <c r="K183" s="147" t="s">
        <v>1</v>
      </c>
      <c r="L183" s="34"/>
      <c r="M183" s="152" t="s">
        <v>1</v>
      </c>
      <c r="N183" s="153" t="s">
        <v>38</v>
      </c>
      <c r="O183" s="59"/>
      <c r="P183" s="154">
        <f>O183*H183</f>
        <v>0</v>
      </c>
      <c r="Q183" s="154">
        <v>4.0000000000000003E-5</v>
      </c>
      <c r="R183" s="154">
        <f>Q183*H183</f>
        <v>3.5720000000000001E-3</v>
      </c>
      <c r="S183" s="154">
        <v>0.253</v>
      </c>
      <c r="T183" s="155">
        <f>S183*H183</f>
        <v>22.5929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56" t="s">
        <v>129</v>
      </c>
      <c r="AT183" s="156" t="s">
        <v>124</v>
      </c>
      <c r="AU183" s="156" t="s">
        <v>82</v>
      </c>
      <c r="AY183" s="18" t="s">
        <v>122</v>
      </c>
      <c r="BE183" s="157">
        <f>IF(N183="základní",J183,0)</f>
        <v>0</v>
      </c>
      <c r="BF183" s="157">
        <f>IF(N183="snížená",J183,0)</f>
        <v>0</v>
      </c>
      <c r="BG183" s="157">
        <f>IF(N183="zákl. přenesená",J183,0)</f>
        <v>0</v>
      </c>
      <c r="BH183" s="157">
        <f>IF(N183="sníž. přenesená",J183,0)</f>
        <v>0</v>
      </c>
      <c r="BI183" s="157">
        <f>IF(N183="nulová",J183,0)</f>
        <v>0</v>
      </c>
      <c r="BJ183" s="18" t="s">
        <v>30</v>
      </c>
      <c r="BK183" s="157">
        <f>ROUND(I183*H183,2)</f>
        <v>0</v>
      </c>
      <c r="BL183" s="18" t="s">
        <v>129</v>
      </c>
      <c r="BM183" s="156" t="s">
        <v>186</v>
      </c>
    </row>
    <row r="184" spans="1:65" s="13" customFormat="1">
      <c r="B184" s="158"/>
      <c r="D184" s="159" t="s">
        <v>131</v>
      </c>
      <c r="E184" s="160" t="s">
        <v>1</v>
      </c>
      <c r="F184" s="161" t="s">
        <v>187</v>
      </c>
      <c r="H184" s="160" t="s">
        <v>1</v>
      </c>
      <c r="I184" s="162"/>
      <c r="L184" s="158"/>
      <c r="M184" s="163"/>
      <c r="N184" s="164"/>
      <c r="O184" s="164"/>
      <c r="P184" s="164"/>
      <c r="Q184" s="164"/>
      <c r="R184" s="164"/>
      <c r="S184" s="164"/>
      <c r="T184" s="165"/>
      <c r="AT184" s="160" t="s">
        <v>131</v>
      </c>
      <c r="AU184" s="160" t="s">
        <v>82</v>
      </c>
      <c r="AV184" s="13" t="s">
        <v>30</v>
      </c>
      <c r="AW184" s="13" t="s">
        <v>29</v>
      </c>
      <c r="AX184" s="13" t="s">
        <v>73</v>
      </c>
      <c r="AY184" s="160" t="s">
        <v>122</v>
      </c>
    </row>
    <row r="185" spans="1:65" s="14" customFormat="1">
      <c r="B185" s="166"/>
      <c r="D185" s="159" t="s">
        <v>131</v>
      </c>
      <c r="E185" s="167" t="s">
        <v>1</v>
      </c>
      <c r="F185" s="168" t="s">
        <v>188</v>
      </c>
      <c r="H185" s="169">
        <v>89.3</v>
      </c>
      <c r="I185" s="170"/>
      <c r="L185" s="166"/>
      <c r="M185" s="171"/>
      <c r="N185" s="172"/>
      <c r="O185" s="172"/>
      <c r="P185" s="172"/>
      <c r="Q185" s="172"/>
      <c r="R185" s="172"/>
      <c r="S185" s="172"/>
      <c r="T185" s="173"/>
      <c r="AT185" s="167" t="s">
        <v>131</v>
      </c>
      <c r="AU185" s="167" t="s">
        <v>82</v>
      </c>
      <c r="AV185" s="14" t="s">
        <v>82</v>
      </c>
      <c r="AW185" s="14" t="s">
        <v>29</v>
      </c>
      <c r="AX185" s="14" t="s">
        <v>30</v>
      </c>
      <c r="AY185" s="167" t="s">
        <v>122</v>
      </c>
    </row>
    <row r="186" spans="1:65" s="2" customFormat="1" ht="16.5" customHeight="1">
      <c r="A186" s="33"/>
      <c r="B186" s="144"/>
      <c r="C186" s="145" t="s">
        <v>189</v>
      </c>
      <c r="D186" s="145" t="s">
        <v>124</v>
      </c>
      <c r="E186" s="146" t="s">
        <v>190</v>
      </c>
      <c r="F186" s="147" t="s">
        <v>191</v>
      </c>
      <c r="G186" s="148" t="s">
        <v>127</v>
      </c>
      <c r="H186" s="149">
        <v>918.3</v>
      </c>
      <c r="I186" s="150"/>
      <c r="J186" s="151">
        <f>ROUND(I186*H186,2)</f>
        <v>0</v>
      </c>
      <c r="K186" s="147" t="s">
        <v>1</v>
      </c>
      <c r="L186" s="34"/>
      <c r="M186" s="152" t="s">
        <v>1</v>
      </c>
      <c r="N186" s="153" t="s">
        <v>38</v>
      </c>
      <c r="O186" s="59"/>
      <c r="P186" s="154">
        <f>O186*H186</f>
        <v>0</v>
      </c>
      <c r="Q186" s="154">
        <v>4.0000000000000003E-5</v>
      </c>
      <c r="R186" s="154">
        <f>Q186*H186</f>
        <v>3.6732000000000001E-2</v>
      </c>
      <c r="S186" s="154">
        <v>9.1999999999999998E-2</v>
      </c>
      <c r="T186" s="155">
        <f>S186*H186</f>
        <v>84.483599999999996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56" t="s">
        <v>129</v>
      </c>
      <c r="AT186" s="156" t="s">
        <v>124</v>
      </c>
      <c r="AU186" s="156" t="s">
        <v>82</v>
      </c>
      <c r="AY186" s="18" t="s">
        <v>122</v>
      </c>
      <c r="BE186" s="157">
        <f>IF(N186="základní",J186,0)</f>
        <v>0</v>
      </c>
      <c r="BF186" s="157">
        <f>IF(N186="snížená",J186,0)</f>
        <v>0</v>
      </c>
      <c r="BG186" s="157">
        <f>IF(N186="zákl. přenesená",J186,0)</f>
        <v>0</v>
      </c>
      <c r="BH186" s="157">
        <f>IF(N186="sníž. přenesená",J186,0)</f>
        <v>0</v>
      </c>
      <c r="BI186" s="157">
        <f>IF(N186="nulová",J186,0)</f>
        <v>0</v>
      </c>
      <c r="BJ186" s="18" t="s">
        <v>30</v>
      </c>
      <c r="BK186" s="157">
        <f>ROUND(I186*H186,2)</f>
        <v>0</v>
      </c>
      <c r="BL186" s="18" t="s">
        <v>129</v>
      </c>
      <c r="BM186" s="156" t="s">
        <v>192</v>
      </c>
    </row>
    <row r="187" spans="1:65" s="13" customFormat="1">
      <c r="B187" s="158"/>
      <c r="D187" s="159" t="s">
        <v>131</v>
      </c>
      <c r="E187" s="160" t="s">
        <v>1</v>
      </c>
      <c r="F187" s="161" t="s">
        <v>193</v>
      </c>
      <c r="H187" s="160" t="s">
        <v>1</v>
      </c>
      <c r="I187" s="162"/>
      <c r="L187" s="158"/>
      <c r="M187" s="163"/>
      <c r="N187" s="164"/>
      <c r="O187" s="164"/>
      <c r="P187" s="164"/>
      <c r="Q187" s="164"/>
      <c r="R187" s="164"/>
      <c r="S187" s="164"/>
      <c r="T187" s="165"/>
      <c r="AT187" s="160" t="s">
        <v>131</v>
      </c>
      <c r="AU187" s="160" t="s">
        <v>82</v>
      </c>
      <c r="AV187" s="13" t="s">
        <v>30</v>
      </c>
      <c r="AW187" s="13" t="s">
        <v>29</v>
      </c>
      <c r="AX187" s="13" t="s">
        <v>73</v>
      </c>
      <c r="AY187" s="160" t="s">
        <v>122</v>
      </c>
    </row>
    <row r="188" spans="1:65" s="14" customFormat="1">
      <c r="B188" s="166"/>
      <c r="D188" s="159" t="s">
        <v>131</v>
      </c>
      <c r="E188" s="167" t="s">
        <v>1</v>
      </c>
      <c r="F188" s="168" t="s">
        <v>194</v>
      </c>
      <c r="H188" s="169">
        <v>918.3</v>
      </c>
      <c r="I188" s="170"/>
      <c r="L188" s="166"/>
      <c r="M188" s="171"/>
      <c r="N188" s="172"/>
      <c r="O188" s="172"/>
      <c r="P188" s="172"/>
      <c r="Q188" s="172"/>
      <c r="R188" s="172"/>
      <c r="S188" s="172"/>
      <c r="T188" s="173"/>
      <c r="AT188" s="167" t="s">
        <v>131</v>
      </c>
      <c r="AU188" s="167" t="s">
        <v>82</v>
      </c>
      <c r="AV188" s="14" t="s">
        <v>82</v>
      </c>
      <c r="AW188" s="14" t="s">
        <v>29</v>
      </c>
      <c r="AX188" s="14" t="s">
        <v>30</v>
      </c>
      <c r="AY188" s="167" t="s">
        <v>122</v>
      </c>
    </row>
    <row r="189" spans="1:65" s="2" customFormat="1" ht="16.5" customHeight="1">
      <c r="A189" s="33"/>
      <c r="B189" s="144"/>
      <c r="C189" s="145" t="s">
        <v>133</v>
      </c>
      <c r="D189" s="145" t="s">
        <v>124</v>
      </c>
      <c r="E189" s="146" t="s">
        <v>195</v>
      </c>
      <c r="F189" s="147" t="s">
        <v>196</v>
      </c>
      <c r="G189" s="148" t="s">
        <v>197</v>
      </c>
      <c r="H189" s="149">
        <v>62</v>
      </c>
      <c r="I189" s="150"/>
      <c r="J189" s="151">
        <f>ROUND(I189*H189,2)</f>
        <v>0</v>
      </c>
      <c r="K189" s="147" t="s">
        <v>128</v>
      </c>
      <c r="L189" s="34"/>
      <c r="M189" s="152" t="s">
        <v>1</v>
      </c>
      <c r="N189" s="153" t="s">
        <v>38</v>
      </c>
      <c r="O189" s="59"/>
      <c r="P189" s="154">
        <f>O189*H189</f>
        <v>0</v>
      </c>
      <c r="Q189" s="154">
        <v>0</v>
      </c>
      <c r="R189" s="154">
        <f>Q189*H189</f>
        <v>0</v>
      </c>
      <c r="S189" s="154">
        <v>0.20499999999999999</v>
      </c>
      <c r="T189" s="155">
        <f>S189*H189</f>
        <v>12.709999999999999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56" t="s">
        <v>129</v>
      </c>
      <c r="AT189" s="156" t="s">
        <v>124</v>
      </c>
      <c r="AU189" s="156" t="s">
        <v>82</v>
      </c>
      <c r="AY189" s="18" t="s">
        <v>122</v>
      </c>
      <c r="BE189" s="157">
        <f>IF(N189="základní",J189,0)</f>
        <v>0</v>
      </c>
      <c r="BF189" s="157">
        <f>IF(N189="snížená",J189,0)</f>
        <v>0</v>
      </c>
      <c r="BG189" s="157">
        <f>IF(N189="zákl. přenesená",J189,0)</f>
        <v>0</v>
      </c>
      <c r="BH189" s="157">
        <f>IF(N189="sníž. přenesená",J189,0)</f>
        <v>0</v>
      </c>
      <c r="BI189" s="157">
        <f>IF(N189="nulová",J189,0)</f>
        <v>0</v>
      </c>
      <c r="BJ189" s="18" t="s">
        <v>30</v>
      </c>
      <c r="BK189" s="157">
        <f>ROUND(I189*H189,2)</f>
        <v>0</v>
      </c>
      <c r="BL189" s="18" t="s">
        <v>129</v>
      </c>
      <c r="BM189" s="156" t="s">
        <v>198</v>
      </c>
    </row>
    <row r="190" spans="1:65" s="13" customFormat="1">
      <c r="B190" s="158"/>
      <c r="D190" s="159" t="s">
        <v>131</v>
      </c>
      <c r="E190" s="160" t="s">
        <v>1</v>
      </c>
      <c r="F190" s="161" t="s">
        <v>199</v>
      </c>
      <c r="H190" s="160" t="s">
        <v>1</v>
      </c>
      <c r="I190" s="162"/>
      <c r="L190" s="158"/>
      <c r="M190" s="163"/>
      <c r="N190" s="164"/>
      <c r="O190" s="164"/>
      <c r="P190" s="164"/>
      <c r="Q190" s="164"/>
      <c r="R190" s="164"/>
      <c r="S190" s="164"/>
      <c r="T190" s="165"/>
      <c r="AT190" s="160" t="s">
        <v>131</v>
      </c>
      <c r="AU190" s="160" t="s">
        <v>82</v>
      </c>
      <c r="AV190" s="13" t="s">
        <v>30</v>
      </c>
      <c r="AW190" s="13" t="s">
        <v>29</v>
      </c>
      <c r="AX190" s="13" t="s">
        <v>73</v>
      </c>
      <c r="AY190" s="160" t="s">
        <v>122</v>
      </c>
    </row>
    <row r="191" spans="1:65" s="13" customFormat="1">
      <c r="B191" s="158"/>
      <c r="D191" s="159" t="s">
        <v>131</v>
      </c>
      <c r="E191" s="160" t="s">
        <v>1</v>
      </c>
      <c r="F191" s="161" t="s">
        <v>200</v>
      </c>
      <c r="H191" s="160" t="s">
        <v>1</v>
      </c>
      <c r="I191" s="162"/>
      <c r="L191" s="158"/>
      <c r="M191" s="163"/>
      <c r="N191" s="164"/>
      <c r="O191" s="164"/>
      <c r="P191" s="164"/>
      <c r="Q191" s="164"/>
      <c r="R191" s="164"/>
      <c r="S191" s="164"/>
      <c r="T191" s="165"/>
      <c r="AT191" s="160" t="s">
        <v>131</v>
      </c>
      <c r="AU191" s="160" t="s">
        <v>82</v>
      </c>
      <c r="AV191" s="13" t="s">
        <v>30</v>
      </c>
      <c r="AW191" s="13" t="s">
        <v>29</v>
      </c>
      <c r="AX191" s="13" t="s">
        <v>73</v>
      </c>
      <c r="AY191" s="160" t="s">
        <v>122</v>
      </c>
    </row>
    <row r="192" spans="1:65" s="14" customFormat="1">
      <c r="B192" s="166"/>
      <c r="D192" s="159" t="s">
        <v>131</v>
      </c>
      <c r="E192" s="167" t="s">
        <v>1</v>
      </c>
      <c r="F192" s="168" t="s">
        <v>201</v>
      </c>
      <c r="H192" s="169">
        <v>62</v>
      </c>
      <c r="I192" s="170"/>
      <c r="L192" s="166"/>
      <c r="M192" s="171"/>
      <c r="N192" s="172"/>
      <c r="O192" s="172"/>
      <c r="P192" s="172"/>
      <c r="Q192" s="172"/>
      <c r="R192" s="172"/>
      <c r="S192" s="172"/>
      <c r="T192" s="173"/>
      <c r="AT192" s="167" t="s">
        <v>131</v>
      </c>
      <c r="AU192" s="167" t="s">
        <v>82</v>
      </c>
      <c r="AV192" s="14" t="s">
        <v>82</v>
      </c>
      <c r="AW192" s="14" t="s">
        <v>29</v>
      </c>
      <c r="AX192" s="14" t="s">
        <v>30</v>
      </c>
      <c r="AY192" s="167" t="s">
        <v>122</v>
      </c>
    </row>
    <row r="193" spans="1:65" s="2" customFormat="1" ht="16.5" customHeight="1">
      <c r="A193" s="33"/>
      <c r="B193" s="144"/>
      <c r="C193" s="145" t="s">
        <v>202</v>
      </c>
      <c r="D193" s="145" t="s">
        <v>124</v>
      </c>
      <c r="E193" s="146" t="s">
        <v>203</v>
      </c>
      <c r="F193" s="147" t="s">
        <v>204</v>
      </c>
      <c r="G193" s="148" t="s">
        <v>197</v>
      </c>
      <c r="H193" s="149">
        <v>7</v>
      </c>
      <c r="I193" s="150"/>
      <c r="J193" s="151">
        <f>ROUND(I193*H193,2)</f>
        <v>0</v>
      </c>
      <c r="K193" s="147" t="s">
        <v>128</v>
      </c>
      <c r="L193" s="34"/>
      <c r="M193" s="152" t="s">
        <v>1</v>
      </c>
      <c r="N193" s="153" t="s">
        <v>38</v>
      </c>
      <c r="O193" s="59"/>
      <c r="P193" s="154">
        <f>O193*H193</f>
        <v>0</v>
      </c>
      <c r="Q193" s="154">
        <v>0</v>
      </c>
      <c r="R193" s="154">
        <f>Q193*H193</f>
        <v>0</v>
      </c>
      <c r="S193" s="154">
        <v>0.28999999999999998</v>
      </c>
      <c r="T193" s="155">
        <f>S193*H193</f>
        <v>2.0299999999999998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56" t="s">
        <v>129</v>
      </c>
      <c r="AT193" s="156" t="s">
        <v>124</v>
      </c>
      <c r="AU193" s="156" t="s">
        <v>82</v>
      </c>
      <c r="AY193" s="18" t="s">
        <v>122</v>
      </c>
      <c r="BE193" s="157">
        <f>IF(N193="základní",J193,0)</f>
        <v>0</v>
      </c>
      <c r="BF193" s="157">
        <f>IF(N193="snížená",J193,0)</f>
        <v>0</v>
      </c>
      <c r="BG193" s="157">
        <f>IF(N193="zákl. přenesená",J193,0)</f>
        <v>0</v>
      </c>
      <c r="BH193" s="157">
        <f>IF(N193="sníž. přenesená",J193,0)</f>
        <v>0</v>
      </c>
      <c r="BI193" s="157">
        <f>IF(N193="nulová",J193,0)</f>
        <v>0</v>
      </c>
      <c r="BJ193" s="18" t="s">
        <v>30</v>
      </c>
      <c r="BK193" s="157">
        <f>ROUND(I193*H193,2)</f>
        <v>0</v>
      </c>
      <c r="BL193" s="18" t="s">
        <v>129</v>
      </c>
      <c r="BM193" s="156" t="s">
        <v>205</v>
      </c>
    </row>
    <row r="194" spans="1:65" s="13" customFormat="1">
      <c r="B194" s="158"/>
      <c r="D194" s="159" t="s">
        <v>131</v>
      </c>
      <c r="E194" s="160" t="s">
        <v>1</v>
      </c>
      <c r="F194" s="161" t="s">
        <v>206</v>
      </c>
      <c r="H194" s="160" t="s">
        <v>1</v>
      </c>
      <c r="I194" s="162"/>
      <c r="L194" s="158"/>
      <c r="M194" s="163"/>
      <c r="N194" s="164"/>
      <c r="O194" s="164"/>
      <c r="P194" s="164"/>
      <c r="Q194" s="164"/>
      <c r="R194" s="164"/>
      <c r="S194" s="164"/>
      <c r="T194" s="165"/>
      <c r="AT194" s="160" t="s">
        <v>131</v>
      </c>
      <c r="AU194" s="160" t="s">
        <v>82</v>
      </c>
      <c r="AV194" s="13" t="s">
        <v>30</v>
      </c>
      <c r="AW194" s="13" t="s">
        <v>29</v>
      </c>
      <c r="AX194" s="13" t="s">
        <v>73</v>
      </c>
      <c r="AY194" s="160" t="s">
        <v>122</v>
      </c>
    </row>
    <row r="195" spans="1:65" s="13" customFormat="1">
      <c r="B195" s="158"/>
      <c r="D195" s="159" t="s">
        <v>131</v>
      </c>
      <c r="E195" s="160" t="s">
        <v>1</v>
      </c>
      <c r="F195" s="161" t="s">
        <v>207</v>
      </c>
      <c r="H195" s="160" t="s">
        <v>1</v>
      </c>
      <c r="I195" s="162"/>
      <c r="L195" s="158"/>
      <c r="M195" s="163"/>
      <c r="N195" s="164"/>
      <c r="O195" s="164"/>
      <c r="P195" s="164"/>
      <c r="Q195" s="164"/>
      <c r="R195" s="164"/>
      <c r="S195" s="164"/>
      <c r="T195" s="165"/>
      <c r="AT195" s="160" t="s">
        <v>131</v>
      </c>
      <c r="AU195" s="160" t="s">
        <v>82</v>
      </c>
      <c r="AV195" s="13" t="s">
        <v>30</v>
      </c>
      <c r="AW195" s="13" t="s">
        <v>29</v>
      </c>
      <c r="AX195" s="13" t="s">
        <v>73</v>
      </c>
      <c r="AY195" s="160" t="s">
        <v>122</v>
      </c>
    </row>
    <row r="196" spans="1:65" s="14" customFormat="1">
      <c r="B196" s="166"/>
      <c r="D196" s="159" t="s">
        <v>131</v>
      </c>
      <c r="E196" s="167" t="s">
        <v>1</v>
      </c>
      <c r="F196" s="168" t="s">
        <v>166</v>
      </c>
      <c r="H196" s="169">
        <v>7</v>
      </c>
      <c r="I196" s="170"/>
      <c r="L196" s="166"/>
      <c r="M196" s="171"/>
      <c r="N196" s="172"/>
      <c r="O196" s="172"/>
      <c r="P196" s="172"/>
      <c r="Q196" s="172"/>
      <c r="R196" s="172"/>
      <c r="S196" s="172"/>
      <c r="T196" s="173"/>
      <c r="AT196" s="167" t="s">
        <v>131</v>
      </c>
      <c r="AU196" s="167" t="s">
        <v>82</v>
      </c>
      <c r="AV196" s="14" t="s">
        <v>82</v>
      </c>
      <c r="AW196" s="14" t="s">
        <v>29</v>
      </c>
      <c r="AX196" s="14" t="s">
        <v>30</v>
      </c>
      <c r="AY196" s="167" t="s">
        <v>122</v>
      </c>
    </row>
    <row r="197" spans="1:65" s="2" customFormat="1" ht="16.5" customHeight="1">
      <c r="A197" s="33"/>
      <c r="B197" s="144"/>
      <c r="C197" s="145" t="s">
        <v>208</v>
      </c>
      <c r="D197" s="145" t="s">
        <v>124</v>
      </c>
      <c r="E197" s="146" t="s">
        <v>209</v>
      </c>
      <c r="F197" s="147" t="s">
        <v>210</v>
      </c>
      <c r="G197" s="148" t="s">
        <v>127</v>
      </c>
      <c r="H197" s="149">
        <v>424</v>
      </c>
      <c r="I197" s="150"/>
      <c r="J197" s="151">
        <f>ROUND(I197*H197,2)</f>
        <v>0</v>
      </c>
      <c r="K197" s="147" t="s">
        <v>128</v>
      </c>
      <c r="L197" s="34"/>
      <c r="M197" s="152" t="s">
        <v>1</v>
      </c>
      <c r="N197" s="153" t="s">
        <v>38</v>
      </c>
      <c r="O197" s="59"/>
      <c r="P197" s="154">
        <f>O197*H197</f>
        <v>0</v>
      </c>
      <c r="Q197" s="154">
        <v>0</v>
      </c>
      <c r="R197" s="154">
        <f>Q197*H197</f>
        <v>0</v>
      </c>
      <c r="S197" s="154">
        <v>0</v>
      </c>
      <c r="T197" s="155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56" t="s">
        <v>129</v>
      </c>
      <c r="AT197" s="156" t="s">
        <v>124</v>
      </c>
      <c r="AU197" s="156" t="s">
        <v>82</v>
      </c>
      <c r="AY197" s="18" t="s">
        <v>122</v>
      </c>
      <c r="BE197" s="157">
        <f>IF(N197="základní",J197,0)</f>
        <v>0</v>
      </c>
      <c r="BF197" s="157">
        <f>IF(N197="snížená",J197,0)</f>
        <v>0</v>
      </c>
      <c r="BG197" s="157">
        <f>IF(N197="zákl. přenesená",J197,0)</f>
        <v>0</v>
      </c>
      <c r="BH197" s="157">
        <f>IF(N197="sníž. přenesená",J197,0)</f>
        <v>0</v>
      </c>
      <c r="BI197" s="157">
        <f>IF(N197="nulová",J197,0)</f>
        <v>0</v>
      </c>
      <c r="BJ197" s="18" t="s">
        <v>30</v>
      </c>
      <c r="BK197" s="157">
        <f>ROUND(I197*H197,2)</f>
        <v>0</v>
      </c>
      <c r="BL197" s="18" t="s">
        <v>129</v>
      </c>
      <c r="BM197" s="156" t="s">
        <v>211</v>
      </c>
    </row>
    <row r="198" spans="1:65" s="13" customFormat="1">
      <c r="B198" s="158"/>
      <c r="D198" s="159" t="s">
        <v>131</v>
      </c>
      <c r="E198" s="160" t="s">
        <v>1</v>
      </c>
      <c r="F198" s="161" t="s">
        <v>212</v>
      </c>
      <c r="H198" s="160" t="s">
        <v>1</v>
      </c>
      <c r="I198" s="162"/>
      <c r="L198" s="158"/>
      <c r="M198" s="163"/>
      <c r="N198" s="164"/>
      <c r="O198" s="164"/>
      <c r="P198" s="164"/>
      <c r="Q198" s="164"/>
      <c r="R198" s="164"/>
      <c r="S198" s="164"/>
      <c r="T198" s="165"/>
      <c r="AT198" s="160" t="s">
        <v>131</v>
      </c>
      <c r="AU198" s="160" t="s">
        <v>82</v>
      </c>
      <c r="AV198" s="13" t="s">
        <v>30</v>
      </c>
      <c r="AW198" s="13" t="s">
        <v>29</v>
      </c>
      <c r="AX198" s="13" t="s">
        <v>73</v>
      </c>
      <c r="AY198" s="160" t="s">
        <v>122</v>
      </c>
    </row>
    <row r="199" spans="1:65" s="13" customFormat="1">
      <c r="B199" s="158"/>
      <c r="D199" s="159" t="s">
        <v>131</v>
      </c>
      <c r="E199" s="160" t="s">
        <v>1</v>
      </c>
      <c r="F199" s="161" t="s">
        <v>213</v>
      </c>
      <c r="H199" s="160" t="s">
        <v>1</v>
      </c>
      <c r="I199" s="162"/>
      <c r="L199" s="158"/>
      <c r="M199" s="163"/>
      <c r="N199" s="164"/>
      <c r="O199" s="164"/>
      <c r="P199" s="164"/>
      <c r="Q199" s="164"/>
      <c r="R199" s="164"/>
      <c r="S199" s="164"/>
      <c r="T199" s="165"/>
      <c r="AT199" s="160" t="s">
        <v>131</v>
      </c>
      <c r="AU199" s="160" t="s">
        <v>82</v>
      </c>
      <c r="AV199" s="13" t="s">
        <v>30</v>
      </c>
      <c r="AW199" s="13" t="s">
        <v>29</v>
      </c>
      <c r="AX199" s="13" t="s">
        <v>73</v>
      </c>
      <c r="AY199" s="160" t="s">
        <v>122</v>
      </c>
    </row>
    <row r="200" spans="1:65" s="14" customFormat="1">
      <c r="B200" s="166"/>
      <c r="D200" s="159" t="s">
        <v>131</v>
      </c>
      <c r="E200" s="167" t="s">
        <v>1</v>
      </c>
      <c r="F200" s="168" t="s">
        <v>214</v>
      </c>
      <c r="H200" s="169">
        <v>424</v>
      </c>
      <c r="I200" s="170"/>
      <c r="L200" s="166"/>
      <c r="M200" s="171"/>
      <c r="N200" s="172"/>
      <c r="O200" s="172"/>
      <c r="P200" s="172"/>
      <c r="Q200" s="172"/>
      <c r="R200" s="172"/>
      <c r="S200" s="172"/>
      <c r="T200" s="173"/>
      <c r="AT200" s="167" t="s">
        <v>131</v>
      </c>
      <c r="AU200" s="167" t="s">
        <v>82</v>
      </c>
      <c r="AV200" s="14" t="s">
        <v>82</v>
      </c>
      <c r="AW200" s="14" t="s">
        <v>29</v>
      </c>
      <c r="AX200" s="14" t="s">
        <v>30</v>
      </c>
      <c r="AY200" s="167" t="s">
        <v>122</v>
      </c>
    </row>
    <row r="201" spans="1:65" s="2" customFormat="1" ht="16.5" customHeight="1">
      <c r="A201" s="33"/>
      <c r="B201" s="144"/>
      <c r="C201" s="145" t="s">
        <v>8</v>
      </c>
      <c r="D201" s="145" t="s">
        <v>124</v>
      </c>
      <c r="E201" s="146" t="s">
        <v>215</v>
      </c>
      <c r="F201" s="147" t="s">
        <v>216</v>
      </c>
      <c r="G201" s="148" t="s">
        <v>127</v>
      </c>
      <c r="H201" s="149">
        <v>847</v>
      </c>
      <c r="I201" s="150"/>
      <c r="J201" s="151">
        <f>ROUND(I201*H201,2)</f>
        <v>0</v>
      </c>
      <c r="K201" s="147" t="s">
        <v>128</v>
      </c>
      <c r="L201" s="34"/>
      <c r="M201" s="152" t="s">
        <v>1</v>
      </c>
      <c r="N201" s="153" t="s">
        <v>38</v>
      </c>
      <c r="O201" s="59"/>
      <c r="P201" s="154">
        <f>O201*H201</f>
        <v>0</v>
      </c>
      <c r="Q201" s="154">
        <v>0</v>
      </c>
      <c r="R201" s="154">
        <f>Q201*H201</f>
        <v>0</v>
      </c>
      <c r="S201" s="154">
        <v>0</v>
      </c>
      <c r="T201" s="155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56" t="s">
        <v>129</v>
      </c>
      <c r="AT201" s="156" t="s">
        <v>124</v>
      </c>
      <c r="AU201" s="156" t="s">
        <v>82</v>
      </c>
      <c r="AY201" s="18" t="s">
        <v>122</v>
      </c>
      <c r="BE201" s="157">
        <f>IF(N201="základní",J201,0)</f>
        <v>0</v>
      </c>
      <c r="BF201" s="157">
        <f>IF(N201="snížená",J201,0)</f>
        <v>0</v>
      </c>
      <c r="BG201" s="157">
        <f>IF(N201="zákl. přenesená",J201,0)</f>
        <v>0</v>
      </c>
      <c r="BH201" s="157">
        <f>IF(N201="sníž. přenesená",J201,0)</f>
        <v>0</v>
      </c>
      <c r="BI201" s="157">
        <f>IF(N201="nulová",J201,0)</f>
        <v>0</v>
      </c>
      <c r="BJ201" s="18" t="s">
        <v>30</v>
      </c>
      <c r="BK201" s="157">
        <f>ROUND(I201*H201,2)</f>
        <v>0</v>
      </c>
      <c r="BL201" s="18" t="s">
        <v>129</v>
      </c>
      <c r="BM201" s="156" t="s">
        <v>217</v>
      </c>
    </row>
    <row r="202" spans="1:65" s="13" customFormat="1">
      <c r="B202" s="158"/>
      <c r="D202" s="159" t="s">
        <v>131</v>
      </c>
      <c r="E202" s="160" t="s">
        <v>1</v>
      </c>
      <c r="F202" s="161" t="s">
        <v>218</v>
      </c>
      <c r="H202" s="160" t="s">
        <v>1</v>
      </c>
      <c r="I202" s="162"/>
      <c r="L202" s="158"/>
      <c r="M202" s="163"/>
      <c r="N202" s="164"/>
      <c r="O202" s="164"/>
      <c r="P202" s="164"/>
      <c r="Q202" s="164"/>
      <c r="R202" s="164"/>
      <c r="S202" s="164"/>
      <c r="T202" s="165"/>
      <c r="AT202" s="160" t="s">
        <v>131</v>
      </c>
      <c r="AU202" s="160" t="s">
        <v>82</v>
      </c>
      <c r="AV202" s="13" t="s">
        <v>30</v>
      </c>
      <c r="AW202" s="13" t="s">
        <v>29</v>
      </c>
      <c r="AX202" s="13" t="s">
        <v>73</v>
      </c>
      <c r="AY202" s="160" t="s">
        <v>122</v>
      </c>
    </row>
    <row r="203" spans="1:65" s="14" customFormat="1">
      <c r="B203" s="166"/>
      <c r="D203" s="159" t="s">
        <v>131</v>
      </c>
      <c r="E203" s="167" t="s">
        <v>1</v>
      </c>
      <c r="F203" s="168" t="s">
        <v>219</v>
      </c>
      <c r="H203" s="169">
        <v>847</v>
      </c>
      <c r="I203" s="170"/>
      <c r="L203" s="166"/>
      <c r="M203" s="171"/>
      <c r="N203" s="172"/>
      <c r="O203" s="172"/>
      <c r="P203" s="172"/>
      <c r="Q203" s="172"/>
      <c r="R203" s="172"/>
      <c r="S203" s="172"/>
      <c r="T203" s="173"/>
      <c r="AT203" s="167" t="s">
        <v>131</v>
      </c>
      <c r="AU203" s="167" t="s">
        <v>82</v>
      </c>
      <c r="AV203" s="14" t="s">
        <v>82</v>
      </c>
      <c r="AW203" s="14" t="s">
        <v>29</v>
      </c>
      <c r="AX203" s="14" t="s">
        <v>30</v>
      </c>
      <c r="AY203" s="167" t="s">
        <v>122</v>
      </c>
    </row>
    <row r="204" spans="1:65" s="2" customFormat="1" ht="16.5" customHeight="1">
      <c r="A204" s="33"/>
      <c r="B204" s="144"/>
      <c r="C204" s="145" t="s">
        <v>220</v>
      </c>
      <c r="D204" s="145" t="s">
        <v>124</v>
      </c>
      <c r="E204" s="146" t="s">
        <v>221</v>
      </c>
      <c r="F204" s="147" t="s">
        <v>222</v>
      </c>
      <c r="G204" s="148" t="s">
        <v>223</v>
      </c>
      <c r="H204" s="149">
        <v>1</v>
      </c>
      <c r="I204" s="150"/>
      <c r="J204" s="151">
        <f>ROUND(I204*H204,2)</f>
        <v>0</v>
      </c>
      <c r="K204" s="147" t="s">
        <v>128</v>
      </c>
      <c r="L204" s="34"/>
      <c r="M204" s="152" t="s">
        <v>1</v>
      </c>
      <c r="N204" s="153" t="s">
        <v>38</v>
      </c>
      <c r="O204" s="59"/>
      <c r="P204" s="154">
        <f>O204*H204</f>
        <v>0</v>
      </c>
      <c r="Q204" s="154">
        <v>0</v>
      </c>
      <c r="R204" s="154">
        <f>Q204*H204</f>
        <v>0</v>
      </c>
      <c r="S204" s="154">
        <v>0</v>
      </c>
      <c r="T204" s="155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56" t="s">
        <v>129</v>
      </c>
      <c r="AT204" s="156" t="s">
        <v>124</v>
      </c>
      <c r="AU204" s="156" t="s">
        <v>82</v>
      </c>
      <c r="AY204" s="18" t="s">
        <v>122</v>
      </c>
      <c r="BE204" s="157">
        <f>IF(N204="základní",J204,0)</f>
        <v>0</v>
      </c>
      <c r="BF204" s="157">
        <f>IF(N204="snížená",J204,0)</f>
        <v>0</v>
      </c>
      <c r="BG204" s="157">
        <f>IF(N204="zákl. přenesená",J204,0)</f>
        <v>0</v>
      </c>
      <c r="BH204" s="157">
        <f>IF(N204="sníž. přenesená",J204,0)</f>
        <v>0</v>
      </c>
      <c r="BI204" s="157">
        <f>IF(N204="nulová",J204,0)</f>
        <v>0</v>
      </c>
      <c r="BJ204" s="18" t="s">
        <v>30</v>
      </c>
      <c r="BK204" s="157">
        <f>ROUND(I204*H204,2)</f>
        <v>0</v>
      </c>
      <c r="BL204" s="18" t="s">
        <v>129</v>
      </c>
      <c r="BM204" s="156" t="s">
        <v>224</v>
      </c>
    </row>
    <row r="205" spans="1:65" s="13" customFormat="1">
      <c r="B205" s="158"/>
      <c r="D205" s="159" t="s">
        <v>131</v>
      </c>
      <c r="E205" s="160" t="s">
        <v>1</v>
      </c>
      <c r="F205" s="161" t="s">
        <v>225</v>
      </c>
      <c r="H205" s="160" t="s">
        <v>1</v>
      </c>
      <c r="I205" s="162"/>
      <c r="L205" s="158"/>
      <c r="M205" s="163"/>
      <c r="N205" s="164"/>
      <c r="O205" s="164"/>
      <c r="P205" s="164"/>
      <c r="Q205" s="164"/>
      <c r="R205" s="164"/>
      <c r="S205" s="164"/>
      <c r="T205" s="165"/>
      <c r="AT205" s="160" t="s">
        <v>131</v>
      </c>
      <c r="AU205" s="160" t="s">
        <v>82</v>
      </c>
      <c r="AV205" s="13" t="s">
        <v>30</v>
      </c>
      <c r="AW205" s="13" t="s">
        <v>29</v>
      </c>
      <c r="AX205" s="13" t="s">
        <v>73</v>
      </c>
      <c r="AY205" s="160" t="s">
        <v>122</v>
      </c>
    </row>
    <row r="206" spans="1:65" s="14" customFormat="1">
      <c r="B206" s="166"/>
      <c r="D206" s="159" t="s">
        <v>131</v>
      </c>
      <c r="E206" s="167" t="s">
        <v>1</v>
      </c>
      <c r="F206" s="168" t="s">
        <v>30</v>
      </c>
      <c r="H206" s="169">
        <v>1</v>
      </c>
      <c r="I206" s="170"/>
      <c r="L206" s="166"/>
      <c r="M206" s="171"/>
      <c r="N206" s="172"/>
      <c r="O206" s="172"/>
      <c r="P206" s="172"/>
      <c r="Q206" s="172"/>
      <c r="R206" s="172"/>
      <c r="S206" s="172"/>
      <c r="T206" s="173"/>
      <c r="AT206" s="167" t="s">
        <v>131</v>
      </c>
      <c r="AU206" s="167" t="s">
        <v>82</v>
      </c>
      <c r="AV206" s="14" t="s">
        <v>82</v>
      </c>
      <c r="AW206" s="14" t="s">
        <v>29</v>
      </c>
      <c r="AX206" s="14" t="s">
        <v>30</v>
      </c>
      <c r="AY206" s="167" t="s">
        <v>122</v>
      </c>
    </row>
    <row r="207" spans="1:65" s="2" customFormat="1" ht="21.75" customHeight="1">
      <c r="A207" s="33"/>
      <c r="B207" s="144"/>
      <c r="C207" s="145" t="s">
        <v>226</v>
      </c>
      <c r="D207" s="145" t="s">
        <v>124</v>
      </c>
      <c r="E207" s="146" t="s">
        <v>227</v>
      </c>
      <c r="F207" s="147" t="s">
        <v>228</v>
      </c>
      <c r="G207" s="148" t="s">
        <v>223</v>
      </c>
      <c r="H207" s="149">
        <v>79.866</v>
      </c>
      <c r="I207" s="150"/>
      <c r="J207" s="151">
        <f>ROUND(I207*H207,2)</f>
        <v>0</v>
      </c>
      <c r="K207" s="147" t="s">
        <v>128</v>
      </c>
      <c r="L207" s="34"/>
      <c r="M207" s="152" t="s">
        <v>1</v>
      </c>
      <c r="N207" s="153" t="s">
        <v>38</v>
      </c>
      <c r="O207" s="59"/>
      <c r="P207" s="154">
        <f>O207*H207</f>
        <v>0</v>
      </c>
      <c r="Q207" s="154">
        <v>0</v>
      </c>
      <c r="R207" s="154">
        <f>Q207*H207</f>
        <v>0</v>
      </c>
      <c r="S207" s="154">
        <v>0</v>
      </c>
      <c r="T207" s="155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56" t="s">
        <v>129</v>
      </c>
      <c r="AT207" s="156" t="s">
        <v>124</v>
      </c>
      <c r="AU207" s="156" t="s">
        <v>82</v>
      </c>
      <c r="AY207" s="18" t="s">
        <v>122</v>
      </c>
      <c r="BE207" s="157">
        <f>IF(N207="základní",J207,0)</f>
        <v>0</v>
      </c>
      <c r="BF207" s="157">
        <f>IF(N207="snížená",J207,0)</f>
        <v>0</v>
      </c>
      <c r="BG207" s="157">
        <f>IF(N207="zákl. přenesená",J207,0)</f>
        <v>0</v>
      </c>
      <c r="BH207" s="157">
        <f>IF(N207="sníž. přenesená",J207,0)</f>
        <v>0</v>
      </c>
      <c r="BI207" s="157">
        <f>IF(N207="nulová",J207,0)</f>
        <v>0</v>
      </c>
      <c r="BJ207" s="18" t="s">
        <v>30</v>
      </c>
      <c r="BK207" s="157">
        <f>ROUND(I207*H207,2)</f>
        <v>0</v>
      </c>
      <c r="BL207" s="18" t="s">
        <v>129</v>
      </c>
      <c r="BM207" s="156" t="s">
        <v>229</v>
      </c>
    </row>
    <row r="208" spans="1:65" s="13" customFormat="1">
      <c r="B208" s="158"/>
      <c r="D208" s="159" t="s">
        <v>131</v>
      </c>
      <c r="E208" s="160" t="s">
        <v>1</v>
      </c>
      <c r="F208" s="161" t="s">
        <v>230</v>
      </c>
      <c r="H208" s="160" t="s">
        <v>1</v>
      </c>
      <c r="I208" s="162"/>
      <c r="L208" s="158"/>
      <c r="M208" s="163"/>
      <c r="N208" s="164"/>
      <c r="O208" s="164"/>
      <c r="P208" s="164"/>
      <c r="Q208" s="164"/>
      <c r="R208" s="164"/>
      <c r="S208" s="164"/>
      <c r="T208" s="165"/>
      <c r="AT208" s="160" t="s">
        <v>131</v>
      </c>
      <c r="AU208" s="160" t="s">
        <v>82</v>
      </c>
      <c r="AV208" s="13" t="s">
        <v>30</v>
      </c>
      <c r="AW208" s="13" t="s">
        <v>29</v>
      </c>
      <c r="AX208" s="13" t="s">
        <v>73</v>
      </c>
      <c r="AY208" s="160" t="s">
        <v>122</v>
      </c>
    </row>
    <row r="209" spans="1:65" s="14" customFormat="1">
      <c r="B209" s="166"/>
      <c r="D209" s="159" t="s">
        <v>131</v>
      </c>
      <c r="E209" s="167" t="s">
        <v>1</v>
      </c>
      <c r="F209" s="168" t="s">
        <v>231</v>
      </c>
      <c r="H209" s="169">
        <v>79.866</v>
      </c>
      <c r="I209" s="170"/>
      <c r="L209" s="166"/>
      <c r="M209" s="171"/>
      <c r="N209" s="172"/>
      <c r="O209" s="172"/>
      <c r="P209" s="172"/>
      <c r="Q209" s="172"/>
      <c r="R209" s="172"/>
      <c r="S209" s="172"/>
      <c r="T209" s="173"/>
      <c r="AT209" s="167" t="s">
        <v>131</v>
      </c>
      <c r="AU209" s="167" t="s">
        <v>82</v>
      </c>
      <c r="AV209" s="14" t="s">
        <v>82</v>
      </c>
      <c r="AW209" s="14" t="s">
        <v>29</v>
      </c>
      <c r="AX209" s="14" t="s">
        <v>30</v>
      </c>
      <c r="AY209" s="167" t="s">
        <v>122</v>
      </c>
    </row>
    <row r="210" spans="1:65" s="2" customFormat="1" ht="21.75" customHeight="1">
      <c r="A210" s="33"/>
      <c r="B210" s="144"/>
      <c r="C210" s="145" t="s">
        <v>232</v>
      </c>
      <c r="D210" s="145" t="s">
        <v>124</v>
      </c>
      <c r="E210" s="146" t="s">
        <v>233</v>
      </c>
      <c r="F210" s="147" t="s">
        <v>234</v>
      </c>
      <c r="G210" s="148" t="s">
        <v>223</v>
      </c>
      <c r="H210" s="149">
        <v>53.244</v>
      </c>
      <c r="I210" s="150"/>
      <c r="J210" s="151">
        <f>ROUND(I210*H210,2)</f>
        <v>0</v>
      </c>
      <c r="K210" s="147" t="s">
        <v>128</v>
      </c>
      <c r="L210" s="34"/>
      <c r="M210" s="152" t="s">
        <v>1</v>
      </c>
      <c r="N210" s="153" t="s">
        <v>38</v>
      </c>
      <c r="O210" s="59"/>
      <c r="P210" s="154">
        <f>O210*H210</f>
        <v>0</v>
      </c>
      <c r="Q210" s="154">
        <v>0</v>
      </c>
      <c r="R210" s="154">
        <f>Q210*H210</f>
        <v>0</v>
      </c>
      <c r="S210" s="154">
        <v>0</v>
      </c>
      <c r="T210" s="155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56" t="s">
        <v>129</v>
      </c>
      <c r="AT210" s="156" t="s">
        <v>124</v>
      </c>
      <c r="AU210" s="156" t="s">
        <v>82</v>
      </c>
      <c r="AY210" s="18" t="s">
        <v>122</v>
      </c>
      <c r="BE210" s="157">
        <f>IF(N210="základní",J210,0)</f>
        <v>0</v>
      </c>
      <c r="BF210" s="157">
        <f>IF(N210="snížená",J210,0)</f>
        <v>0</v>
      </c>
      <c r="BG210" s="157">
        <f>IF(N210="zákl. přenesená",J210,0)</f>
        <v>0</v>
      </c>
      <c r="BH210" s="157">
        <f>IF(N210="sníž. přenesená",J210,0)</f>
        <v>0</v>
      </c>
      <c r="BI210" s="157">
        <f>IF(N210="nulová",J210,0)</f>
        <v>0</v>
      </c>
      <c r="BJ210" s="18" t="s">
        <v>30</v>
      </c>
      <c r="BK210" s="157">
        <f>ROUND(I210*H210,2)</f>
        <v>0</v>
      </c>
      <c r="BL210" s="18" t="s">
        <v>129</v>
      </c>
      <c r="BM210" s="156" t="s">
        <v>235</v>
      </c>
    </row>
    <row r="211" spans="1:65" s="13" customFormat="1">
      <c r="B211" s="158"/>
      <c r="D211" s="159" t="s">
        <v>131</v>
      </c>
      <c r="E211" s="160" t="s">
        <v>1</v>
      </c>
      <c r="F211" s="161" t="s">
        <v>230</v>
      </c>
      <c r="H211" s="160" t="s">
        <v>1</v>
      </c>
      <c r="I211" s="162"/>
      <c r="L211" s="158"/>
      <c r="M211" s="163"/>
      <c r="N211" s="164"/>
      <c r="O211" s="164"/>
      <c r="P211" s="164"/>
      <c r="Q211" s="164"/>
      <c r="R211" s="164"/>
      <c r="S211" s="164"/>
      <c r="T211" s="165"/>
      <c r="AT211" s="160" t="s">
        <v>131</v>
      </c>
      <c r="AU211" s="160" t="s">
        <v>82</v>
      </c>
      <c r="AV211" s="13" t="s">
        <v>30</v>
      </c>
      <c r="AW211" s="13" t="s">
        <v>29</v>
      </c>
      <c r="AX211" s="13" t="s">
        <v>73</v>
      </c>
      <c r="AY211" s="160" t="s">
        <v>122</v>
      </c>
    </row>
    <row r="212" spans="1:65" s="14" customFormat="1">
      <c r="B212" s="166"/>
      <c r="D212" s="159" t="s">
        <v>131</v>
      </c>
      <c r="E212" s="167" t="s">
        <v>1</v>
      </c>
      <c r="F212" s="168" t="s">
        <v>236</v>
      </c>
      <c r="H212" s="169">
        <v>53.244</v>
      </c>
      <c r="I212" s="170"/>
      <c r="L212" s="166"/>
      <c r="M212" s="171"/>
      <c r="N212" s="172"/>
      <c r="O212" s="172"/>
      <c r="P212" s="172"/>
      <c r="Q212" s="172"/>
      <c r="R212" s="172"/>
      <c r="S212" s="172"/>
      <c r="T212" s="173"/>
      <c r="AT212" s="167" t="s">
        <v>131</v>
      </c>
      <c r="AU212" s="167" t="s">
        <v>82</v>
      </c>
      <c r="AV212" s="14" t="s">
        <v>82</v>
      </c>
      <c r="AW212" s="14" t="s">
        <v>29</v>
      </c>
      <c r="AX212" s="14" t="s">
        <v>30</v>
      </c>
      <c r="AY212" s="167" t="s">
        <v>122</v>
      </c>
    </row>
    <row r="213" spans="1:65" s="2" customFormat="1" ht="21.75" customHeight="1">
      <c r="A213" s="33"/>
      <c r="B213" s="144"/>
      <c r="C213" s="145" t="s">
        <v>237</v>
      </c>
      <c r="D213" s="145" t="s">
        <v>124</v>
      </c>
      <c r="E213" s="146" t="s">
        <v>238</v>
      </c>
      <c r="F213" s="147" t="s">
        <v>239</v>
      </c>
      <c r="G213" s="148" t="s">
        <v>223</v>
      </c>
      <c r="H213" s="149">
        <v>507</v>
      </c>
      <c r="I213" s="150"/>
      <c r="J213" s="151">
        <f>ROUND(I213*H213,2)</f>
        <v>0</v>
      </c>
      <c r="K213" s="147" t="s">
        <v>128</v>
      </c>
      <c r="L213" s="34"/>
      <c r="M213" s="152" t="s">
        <v>1</v>
      </c>
      <c r="N213" s="153" t="s">
        <v>38</v>
      </c>
      <c r="O213" s="59"/>
      <c r="P213" s="154">
        <f>O213*H213</f>
        <v>0</v>
      </c>
      <c r="Q213" s="154">
        <v>0</v>
      </c>
      <c r="R213" s="154">
        <f>Q213*H213</f>
        <v>0</v>
      </c>
      <c r="S213" s="154">
        <v>0</v>
      </c>
      <c r="T213" s="155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56" t="s">
        <v>129</v>
      </c>
      <c r="AT213" s="156" t="s">
        <v>124</v>
      </c>
      <c r="AU213" s="156" t="s">
        <v>82</v>
      </c>
      <c r="AY213" s="18" t="s">
        <v>122</v>
      </c>
      <c r="BE213" s="157">
        <f>IF(N213="základní",J213,0)</f>
        <v>0</v>
      </c>
      <c r="BF213" s="157">
        <f>IF(N213="snížená",J213,0)</f>
        <v>0</v>
      </c>
      <c r="BG213" s="157">
        <f>IF(N213="zákl. přenesená",J213,0)</f>
        <v>0</v>
      </c>
      <c r="BH213" s="157">
        <f>IF(N213="sníž. přenesená",J213,0)</f>
        <v>0</v>
      </c>
      <c r="BI213" s="157">
        <f>IF(N213="nulová",J213,0)</f>
        <v>0</v>
      </c>
      <c r="BJ213" s="18" t="s">
        <v>30</v>
      </c>
      <c r="BK213" s="157">
        <f>ROUND(I213*H213,2)</f>
        <v>0</v>
      </c>
      <c r="BL213" s="18" t="s">
        <v>129</v>
      </c>
      <c r="BM213" s="156" t="s">
        <v>240</v>
      </c>
    </row>
    <row r="214" spans="1:65" s="13" customFormat="1">
      <c r="B214" s="158"/>
      <c r="D214" s="159" t="s">
        <v>131</v>
      </c>
      <c r="E214" s="160" t="s">
        <v>1</v>
      </c>
      <c r="F214" s="161" t="s">
        <v>241</v>
      </c>
      <c r="H214" s="160" t="s">
        <v>1</v>
      </c>
      <c r="I214" s="162"/>
      <c r="L214" s="158"/>
      <c r="M214" s="163"/>
      <c r="N214" s="164"/>
      <c r="O214" s="164"/>
      <c r="P214" s="164"/>
      <c r="Q214" s="164"/>
      <c r="R214" s="164"/>
      <c r="S214" s="164"/>
      <c r="T214" s="165"/>
      <c r="AT214" s="160" t="s">
        <v>131</v>
      </c>
      <c r="AU214" s="160" t="s">
        <v>82</v>
      </c>
      <c r="AV214" s="13" t="s">
        <v>30</v>
      </c>
      <c r="AW214" s="13" t="s">
        <v>29</v>
      </c>
      <c r="AX214" s="13" t="s">
        <v>73</v>
      </c>
      <c r="AY214" s="160" t="s">
        <v>122</v>
      </c>
    </row>
    <row r="215" spans="1:65" s="13" customFormat="1">
      <c r="B215" s="158"/>
      <c r="D215" s="159" t="s">
        <v>131</v>
      </c>
      <c r="E215" s="160" t="s">
        <v>1</v>
      </c>
      <c r="F215" s="161" t="s">
        <v>242</v>
      </c>
      <c r="H215" s="160" t="s">
        <v>1</v>
      </c>
      <c r="I215" s="162"/>
      <c r="L215" s="158"/>
      <c r="M215" s="163"/>
      <c r="N215" s="164"/>
      <c r="O215" s="164"/>
      <c r="P215" s="164"/>
      <c r="Q215" s="164"/>
      <c r="R215" s="164"/>
      <c r="S215" s="164"/>
      <c r="T215" s="165"/>
      <c r="AT215" s="160" t="s">
        <v>131</v>
      </c>
      <c r="AU215" s="160" t="s">
        <v>82</v>
      </c>
      <c r="AV215" s="13" t="s">
        <v>30</v>
      </c>
      <c r="AW215" s="13" t="s">
        <v>29</v>
      </c>
      <c r="AX215" s="13" t="s">
        <v>73</v>
      </c>
      <c r="AY215" s="160" t="s">
        <v>122</v>
      </c>
    </row>
    <row r="216" spans="1:65" s="14" customFormat="1">
      <c r="B216" s="166"/>
      <c r="D216" s="159" t="s">
        <v>131</v>
      </c>
      <c r="E216" s="167" t="s">
        <v>1</v>
      </c>
      <c r="F216" s="168" t="s">
        <v>243</v>
      </c>
      <c r="H216" s="169">
        <v>507</v>
      </c>
      <c r="I216" s="170"/>
      <c r="L216" s="166"/>
      <c r="M216" s="171"/>
      <c r="N216" s="172"/>
      <c r="O216" s="172"/>
      <c r="P216" s="172"/>
      <c r="Q216" s="172"/>
      <c r="R216" s="172"/>
      <c r="S216" s="172"/>
      <c r="T216" s="173"/>
      <c r="AT216" s="167" t="s">
        <v>131</v>
      </c>
      <c r="AU216" s="167" t="s">
        <v>82</v>
      </c>
      <c r="AV216" s="14" t="s">
        <v>82</v>
      </c>
      <c r="AW216" s="14" t="s">
        <v>29</v>
      </c>
      <c r="AX216" s="14" t="s">
        <v>73</v>
      </c>
      <c r="AY216" s="167" t="s">
        <v>122</v>
      </c>
    </row>
    <row r="217" spans="1:65" s="15" customFormat="1">
      <c r="B217" s="174"/>
      <c r="D217" s="159" t="s">
        <v>131</v>
      </c>
      <c r="E217" s="175" t="s">
        <v>1</v>
      </c>
      <c r="F217" s="176" t="s">
        <v>139</v>
      </c>
      <c r="H217" s="177">
        <v>507</v>
      </c>
      <c r="I217" s="178"/>
      <c r="L217" s="174"/>
      <c r="M217" s="179"/>
      <c r="N217" s="180"/>
      <c r="O217" s="180"/>
      <c r="P217" s="180"/>
      <c r="Q217" s="180"/>
      <c r="R217" s="180"/>
      <c r="S217" s="180"/>
      <c r="T217" s="181"/>
      <c r="AT217" s="175" t="s">
        <v>131</v>
      </c>
      <c r="AU217" s="175" t="s">
        <v>82</v>
      </c>
      <c r="AV217" s="15" t="s">
        <v>129</v>
      </c>
      <c r="AW217" s="15" t="s">
        <v>29</v>
      </c>
      <c r="AX217" s="15" t="s">
        <v>30</v>
      </c>
      <c r="AY217" s="175" t="s">
        <v>122</v>
      </c>
    </row>
    <row r="218" spans="1:65" s="2" customFormat="1" ht="21.75" customHeight="1">
      <c r="A218" s="33"/>
      <c r="B218" s="144"/>
      <c r="C218" s="145" t="s">
        <v>244</v>
      </c>
      <c r="D218" s="145" t="s">
        <v>124</v>
      </c>
      <c r="E218" s="146" t="s">
        <v>245</v>
      </c>
      <c r="F218" s="147" t="s">
        <v>246</v>
      </c>
      <c r="G218" s="148" t="s">
        <v>223</v>
      </c>
      <c r="H218" s="149">
        <v>338</v>
      </c>
      <c r="I218" s="150"/>
      <c r="J218" s="151">
        <f>ROUND(I218*H218,2)</f>
        <v>0</v>
      </c>
      <c r="K218" s="147" t="s">
        <v>128</v>
      </c>
      <c r="L218" s="34"/>
      <c r="M218" s="152" t="s">
        <v>1</v>
      </c>
      <c r="N218" s="153" t="s">
        <v>38</v>
      </c>
      <c r="O218" s="59"/>
      <c r="P218" s="154">
        <f>O218*H218</f>
        <v>0</v>
      </c>
      <c r="Q218" s="154">
        <v>0</v>
      </c>
      <c r="R218" s="154">
        <f>Q218*H218</f>
        <v>0</v>
      </c>
      <c r="S218" s="154">
        <v>0</v>
      </c>
      <c r="T218" s="155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56" t="s">
        <v>129</v>
      </c>
      <c r="AT218" s="156" t="s">
        <v>124</v>
      </c>
      <c r="AU218" s="156" t="s">
        <v>82</v>
      </c>
      <c r="AY218" s="18" t="s">
        <v>122</v>
      </c>
      <c r="BE218" s="157">
        <f>IF(N218="základní",J218,0)</f>
        <v>0</v>
      </c>
      <c r="BF218" s="157">
        <f>IF(N218="snížená",J218,0)</f>
        <v>0</v>
      </c>
      <c r="BG218" s="157">
        <f>IF(N218="zákl. přenesená",J218,0)</f>
        <v>0</v>
      </c>
      <c r="BH218" s="157">
        <f>IF(N218="sníž. přenesená",J218,0)</f>
        <v>0</v>
      </c>
      <c r="BI218" s="157">
        <f>IF(N218="nulová",J218,0)</f>
        <v>0</v>
      </c>
      <c r="BJ218" s="18" t="s">
        <v>30</v>
      </c>
      <c r="BK218" s="157">
        <f>ROUND(I218*H218,2)</f>
        <v>0</v>
      </c>
      <c r="BL218" s="18" t="s">
        <v>129</v>
      </c>
      <c r="BM218" s="156" t="s">
        <v>247</v>
      </c>
    </row>
    <row r="219" spans="1:65" s="14" customFormat="1">
      <c r="B219" s="166"/>
      <c r="D219" s="159" t="s">
        <v>131</v>
      </c>
      <c r="E219" s="167" t="s">
        <v>1</v>
      </c>
      <c r="F219" s="168" t="s">
        <v>248</v>
      </c>
      <c r="H219" s="169">
        <v>338</v>
      </c>
      <c r="I219" s="170"/>
      <c r="L219" s="166"/>
      <c r="M219" s="171"/>
      <c r="N219" s="172"/>
      <c r="O219" s="172"/>
      <c r="P219" s="172"/>
      <c r="Q219" s="172"/>
      <c r="R219" s="172"/>
      <c r="S219" s="172"/>
      <c r="T219" s="173"/>
      <c r="AT219" s="167" t="s">
        <v>131</v>
      </c>
      <c r="AU219" s="167" t="s">
        <v>82</v>
      </c>
      <c r="AV219" s="14" t="s">
        <v>82</v>
      </c>
      <c r="AW219" s="14" t="s">
        <v>29</v>
      </c>
      <c r="AX219" s="14" t="s">
        <v>73</v>
      </c>
      <c r="AY219" s="167" t="s">
        <v>122</v>
      </c>
    </row>
    <row r="220" spans="1:65" s="15" customFormat="1">
      <c r="B220" s="174"/>
      <c r="D220" s="159" t="s">
        <v>131</v>
      </c>
      <c r="E220" s="175" t="s">
        <v>1</v>
      </c>
      <c r="F220" s="176" t="s">
        <v>139</v>
      </c>
      <c r="H220" s="177">
        <v>338</v>
      </c>
      <c r="I220" s="178"/>
      <c r="L220" s="174"/>
      <c r="M220" s="179"/>
      <c r="N220" s="180"/>
      <c r="O220" s="180"/>
      <c r="P220" s="180"/>
      <c r="Q220" s="180"/>
      <c r="R220" s="180"/>
      <c r="S220" s="180"/>
      <c r="T220" s="181"/>
      <c r="AT220" s="175" t="s">
        <v>131</v>
      </c>
      <c r="AU220" s="175" t="s">
        <v>82</v>
      </c>
      <c r="AV220" s="15" t="s">
        <v>129</v>
      </c>
      <c r="AW220" s="15" t="s">
        <v>29</v>
      </c>
      <c r="AX220" s="15" t="s">
        <v>30</v>
      </c>
      <c r="AY220" s="175" t="s">
        <v>122</v>
      </c>
    </row>
    <row r="221" spans="1:65" s="2" customFormat="1" ht="21.75" customHeight="1">
      <c r="A221" s="33"/>
      <c r="B221" s="144"/>
      <c r="C221" s="145" t="s">
        <v>7</v>
      </c>
      <c r="D221" s="145" t="s">
        <v>124</v>
      </c>
      <c r="E221" s="146" t="s">
        <v>249</v>
      </c>
      <c r="F221" s="147" t="s">
        <v>250</v>
      </c>
      <c r="G221" s="148" t="s">
        <v>223</v>
      </c>
      <c r="H221" s="149">
        <v>31.026</v>
      </c>
      <c r="I221" s="150"/>
      <c r="J221" s="151">
        <f>ROUND(I221*H221,2)</f>
        <v>0</v>
      </c>
      <c r="K221" s="147" t="s">
        <v>128</v>
      </c>
      <c r="L221" s="34"/>
      <c r="M221" s="152" t="s">
        <v>1</v>
      </c>
      <c r="N221" s="153" t="s">
        <v>38</v>
      </c>
      <c r="O221" s="59"/>
      <c r="P221" s="154">
        <f>O221*H221</f>
        <v>0</v>
      </c>
      <c r="Q221" s="154">
        <v>0</v>
      </c>
      <c r="R221" s="154">
        <f>Q221*H221</f>
        <v>0</v>
      </c>
      <c r="S221" s="154">
        <v>0</v>
      </c>
      <c r="T221" s="155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56" t="s">
        <v>129</v>
      </c>
      <c r="AT221" s="156" t="s">
        <v>124</v>
      </c>
      <c r="AU221" s="156" t="s">
        <v>82</v>
      </c>
      <c r="AY221" s="18" t="s">
        <v>122</v>
      </c>
      <c r="BE221" s="157">
        <f>IF(N221="základní",J221,0)</f>
        <v>0</v>
      </c>
      <c r="BF221" s="157">
        <f>IF(N221="snížená",J221,0)</f>
        <v>0</v>
      </c>
      <c r="BG221" s="157">
        <f>IF(N221="zákl. přenesená",J221,0)</f>
        <v>0</v>
      </c>
      <c r="BH221" s="157">
        <f>IF(N221="sníž. přenesená",J221,0)</f>
        <v>0</v>
      </c>
      <c r="BI221" s="157">
        <f>IF(N221="nulová",J221,0)</f>
        <v>0</v>
      </c>
      <c r="BJ221" s="18" t="s">
        <v>30</v>
      </c>
      <c r="BK221" s="157">
        <f>ROUND(I221*H221,2)</f>
        <v>0</v>
      </c>
      <c r="BL221" s="18" t="s">
        <v>129</v>
      </c>
      <c r="BM221" s="156" t="s">
        <v>251</v>
      </c>
    </row>
    <row r="222" spans="1:65" s="13" customFormat="1">
      <c r="B222" s="158"/>
      <c r="D222" s="159" t="s">
        <v>131</v>
      </c>
      <c r="E222" s="160" t="s">
        <v>1</v>
      </c>
      <c r="F222" s="161" t="s">
        <v>252</v>
      </c>
      <c r="H222" s="160" t="s">
        <v>1</v>
      </c>
      <c r="I222" s="162"/>
      <c r="L222" s="158"/>
      <c r="M222" s="163"/>
      <c r="N222" s="164"/>
      <c r="O222" s="164"/>
      <c r="P222" s="164"/>
      <c r="Q222" s="164"/>
      <c r="R222" s="164"/>
      <c r="S222" s="164"/>
      <c r="T222" s="165"/>
      <c r="AT222" s="160" t="s">
        <v>131</v>
      </c>
      <c r="AU222" s="160" t="s">
        <v>82</v>
      </c>
      <c r="AV222" s="13" t="s">
        <v>30</v>
      </c>
      <c r="AW222" s="13" t="s">
        <v>29</v>
      </c>
      <c r="AX222" s="13" t="s">
        <v>73</v>
      </c>
      <c r="AY222" s="160" t="s">
        <v>122</v>
      </c>
    </row>
    <row r="223" spans="1:65" s="14" customFormat="1">
      <c r="B223" s="166"/>
      <c r="D223" s="159" t="s">
        <v>131</v>
      </c>
      <c r="E223" s="167" t="s">
        <v>1</v>
      </c>
      <c r="F223" s="168" t="s">
        <v>253</v>
      </c>
      <c r="H223" s="169">
        <v>31.026</v>
      </c>
      <c r="I223" s="170"/>
      <c r="L223" s="166"/>
      <c r="M223" s="171"/>
      <c r="N223" s="172"/>
      <c r="O223" s="172"/>
      <c r="P223" s="172"/>
      <c r="Q223" s="172"/>
      <c r="R223" s="172"/>
      <c r="S223" s="172"/>
      <c r="T223" s="173"/>
      <c r="AT223" s="167" t="s">
        <v>131</v>
      </c>
      <c r="AU223" s="167" t="s">
        <v>82</v>
      </c>
      <c r="AV223" s="14" t="s">
        <v>82</v>
      </c>
      <c r="AW223" s="14" t="s">
        <v>29</v>
      </c>
      <c r="AX223" s="14" t="s">
        <v>73</v>
      </c>
      <c r="AY223" s="167" t="s">
        <v>122</v>
      </c>
    </row>
    <row r="224" spans="1:65" s="15" customFormat="1">
      <c r="B224" s="174"/>
      <c r="D224" s="159" t="s">
        <v>131</v>
      </c>
      <c r="E224" s="175" t="s">
        <v>1</v>
      </c>
      <c r="F224" s="176" t="s">
        <v>139</v>
      </c>
      <c r="H224" s="177">
        <v>31.026</v>
      </c>
      <c r="I224" s="178"/>
      <c r="L224" s="174"/>
      <c r="M224" s="179"/>
      <c r="N224" s="180"/>
      <c r="O224" s="180"/>
      <c r="P224" s="180"/>
      <c r="Q224" s="180"/>
      <c r="R224" s="180"/>
      <c r="S224" s="180"/>
      <c r="T224" s="181"/>
      <c r="AT224" s="175" t="s">
        <v>131</v>
      </c>
      <c r="AU224" s="175" t="s">
        <v>82</v>
      </c>
      <c r="AV224" s="15" t="s">
        <v>129</v>
      </c>
      <c r="AW224" s="15" t="s">
        <v>29</v>
      </c>
      <c r="AX224" s="15" t="s">
        <v>30</v>
      </c>
      <c r="AY224" s="175" t="s">
        <v>122</v>
      </c>
    </row>
    <row r="225" spans="1:65" s="2" customFormat="1" ht="21.75" customHeight="1">
      <c r="A225" s="33"/>
      <c r="B225" s="144"/>
      <c r="C225" s="145" t="s">
        <v>254</v>
      </c>
      <c r="D225" s="145" t="s">
        <v>124</v>
      </c>
      <c r="E225" s="146" t="s">
        <v>255</v>
      </c>
      <c r="F225" s="147" t="s">
        <v>256</v>
      </c>
      <c r="G225" s="148" t="s">
        <v>223</v>
      </c>
      <c r="H225" s="149">
        <v>20.684000000000001</v>
      </c>
      <c r="I225" s="150"/>
      <c r="J225" s="151">
        <f>ROUND(I225*H225,2)</f>
        <v>0</v>
      </c>
      <c r="K225" s="147" t="s">
        <v>128</v>
      </c>
      <c r="L225" s="34"/>
      <c r="M225" s="152" t="s">
        <v>1</v>
      </c>
      <c r="N225" s="153" t="s">
        <v>38</v>
      </c>
      <c r="O225" s="59"/>
      <c r="P225" s="154">
        <f>O225*H225</f>
        <v>0</v>
      </c>
      <c r="Q225" s="154">
        <v>0</v>
      </c>
      <c r="R225" s="154">
        <f>Q225*H225</f>
        <v>0</v>
      </c>
      <c r="S225" s="154">
        <v>0</v>
      </c>
      <c r="T225" s="155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56" t="s">
        <v>129</v>
      </c>
      <c r="AT225" s="156" t="s">
        <v>124</v>
      </c>
      <c r="AU225" s="156" t="s">
        <v>82</v>
      </c>
      <c r="AY225" s="18" t="s">
        <v>122</v>
      </c>
      <c r="BE225" s="157">
        <f>IF(N225="základní",J225,0)</f>
        <v>0</v>
      </c>
      <c r="BF225" s="157">
        <f>IF(N225="snížená",J225,0)</f>
        <v>0</v>
      </c>
      <c r="BG225" s="157">
        <f>IF(N225="zákl. přenesená",J225,0)</f>
        <v>0</v>
      </c>
      <c r="BH225" s="157">
        <f>IF(N225="sníž. přenesená",J225,0)</f>
        <v>0</v>
      </c>
      <c r="BI225" s="157">
        <f>IF(N225="nulová",J225,0)</f>
        <v>0</v>
      </c>
      <c r="BJ225" s="18" t="s">
        <v>30</v>
      </c>
      <c r="BK225" s="157">
        <f>ROUND(I225*H225,2)</f>
        <v>0</v>
      </c>
      <c r="BL225" s="18" t="s">
        <v>129</v>
      </c>
      <c r="BM225" s="156" t="s">
        <v>257</v>
      </c>
    </row>
    <row r="226" spans="1:65" s="13" customFormat="1">
      <c r="B226" s="158"/>
      <c r="D226" s="159" t="s">
        <v>131</v>
      </c>
      <c r="E226" s="160" t="s">
        <v>1</v>
      </c>
      <c r="F226" s="161" t="s">
        <v>252</v>
      </c>
      <c r="H226" s="160" t="s">
        <v>1</v>
      </c>
      <c r="I226" s="162"/>
      <c r="L226" s="158"/>
      <c r="M226" s="163"/>
      <c r="N226" s="164"/>
      <c r="O226" s="164"/>
      <c r="P226" s="164"/>
      <c r="Q226" s="164"/>
      <c r="R226" s="164"/>
      <c r="S226" s="164"/>
      <c r="T226" s="165"/>
      <c r="AT226" s="160" t="s">
        <v>131</v>
      </c>
      <c r="AU226" s="160" t="s">
        <v>82</v>
      </c>
      <c r="AV226" s="13" t="s">
        <v>30</v>
      </c>
      <c r="AW226" s="13" t="s">
        <v>29</v>
      </c>
      <c r="AX226" s="13" t="s">
        <v>73</v>
      </c>
      <c r="AY226" s="160" t="s">
        <v>122</v>
      </c>
    </row>
    <row r="227" spans="1:65" s="14" customFormat="1">
      <c r="B227" s="166"/>
      <c r="D227" s="159" t="s">
        <v>131</v>
      </c>
      <c r="E227" s="167" t="s">
        <v>1</v>
      </c>
      <c r="F227" s="168" t="s">
        <v>258</v>
      </c>
      <c r="H227" s="169">
        <v>20.684000000000001</v>
      </c>
      <c r="I227" s="170"/>
      <c r="L227" s="166"/>
      <c r="M227" s="171"/>
      <c r="N227" s="172"/>
      <c r="O227" s="172"/>
      <c r="P227" s="172"/>
      <c r="Q227" s="172"/>
      <c r="R227" s="172"/>
      <c r="S227" s="172"/>
      <c r="T227" s="173"/>
      <c r="AT227" s="167" t="s">
        <v>131</v>
      </c>
      <c r="AU227" s="167" t="s">
        <v>82</v>
      </c>
      <c r="AV227" s="14" t="s">
        <v>82</v>
      </c>
      <c r="AW227" s="14" t="s">
        <v>29</v>
      </c>
      <c r="AX227" s="14" t="s">
        <v>73</v>
      </c>
      <c r="AY227" s="167" t="s">
        <v>122</v>
      </c>
    </row>
    <row r="228" spans="1:65" s="15" customFormat="1">
      <c r="B228" s="174"/>
      <c r="D228" s="159" t="s">
        <v>131</v>
      </c>
      <c r="E228" s="175" t="s">
        <v>1</v>
      </c>
      <c r="F228" s="176" t="s">
        <v>139</v>
      </c>
      <c r="H228" s="177">
        <v>20.684000000000001</v>
      </c>
      <c r="I228" s="178"/>
      <c r="L228" s="174"/>
      <c r="M228" s="179"/>
      <c r="N228" s="180"/>
      <c r="O228" s="180"/>
      <c r="P228" s="180"/>
      <c r="Q228" s="180"/>
      <c r="R228" s="180"/>
      <c r="S228" s="180"/>
      <c r="T228" s="181"/>
      <c r="AT228" s="175" t="s">
        <v>131</v>
      </c>
      <c r="AU228" s="175" t="s">
        <v>82</v>
      </c>
      <c r="AV228" s="15" t="s">
        <v>129</v>
      </c>
      <c r="AW228" s="15" t="s">
        <v>29</v>
      </c>
      <c r="AX228" s="15" t="s">
        <v>30</v>
      </c>
      <c r="AY228" s="175" t="s">
        <v>122</v>
      </c>
    </row>
    <row r="229" spans="1:65" s="2" customFormat="1" ht="21.75" customHeight="1">
      <c r="A229" s="33"/>
      <c r="B229" s="144"/>
      <c r="C229" s="145" t="s">
        <v>259</v>
      </c>
      <c r="D229" s="145" t="s">
        <v>124</v>
      </c>
      <c r="E229" s="146" t="s">
        <v>260</v>
      </c>
      <c r="F229" s="147" t="s">
        <v>261</v>
      </c>
      <c r="G229" s="148" t="s">
        <v>223</v>
      </c>
      <c r="H229" s="149">
        <v>14.7</v>
      </c>
      <c r="I229" s="150"/>
      <c r="J229" s="151">
        <f>ROUND(I229*H229,2)</f>
        <v>0</v>
      </c>
      <c r="K229" s="147" t="s">
        <v>128</v>
      </c>
      <c r="L229" s="34"/>
      <c r="M229" s="152" t="s">
        <v>1</v>
      </c>
      <c r="N229" s="153" t="s">
        <v>38</v>
      </c>
      <c r="O229" s="59"/>
      <c r="P229" s="154">
        <f>O229*H229</f>
        <v>0</v>
      </c>
      <c r="Q229" s="154">
        <v>0</v>
      </c>
      <c r="R229" s="154">
        <f>Q229*H229</f>
        <v>0</v>
      </c>
      <c r="S229" s="154">
        <v>0</v>
      </c>
      <c r="T229" s="155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56" t="s">
        <v>129</v>
      </c>
      <c r="AT229" s="156" t="s">
        <v>124</v>
      </c>
      <c r="AU229" s="156" t="s">
        <v>82</v>
      </c>
      <c r="AY229" s="18" t="s">
        <v>122</v>
      </c>
      <c r="BE229" s="157">
        <f>IF(N229="základní",J229,0)</f>
        <v>0</v>
      </c>
      <c r="BF229" s="157">
        <f>IF(N229="snížená",J229,0)</f>
        <v>0</v>
      </c>
      <c r="BG229" s="157">
        <f>IF(N229="zákl. přenesená",J229,0)</f>
        <v>0</v>
      </c>
      <c r="BH229" s="157">
        <f>IF(N229="sníž. přenesená",J229,0)</f>
        <v>0</v>
      </c>
      <c r="BI229" s="157">
        <f>IF(N229="nulová",J229,0)</f>
        <v>0</v>
      </c>
      <c r="BJ229" s="18" t="s">
        <v>30</v>
      </c>
      <c r="BK229" s="157">
        <f>ROUND(I229*H229,2)</f>
        <v>0</v>
      </c>
      <c r="BL229" s="18" t="s">
        <v>129</v>
      </c>
      <c r="BM229" s="156" t="s">
        <v>262</v>
      </c>
    </row>
    <row r="230" spans="1:65" s="13" customFormat="1">
      <c r="B230" s="158"/>
      <c r="D230" s="159" t="s">
        <v>131</v>
      </c>
      <c r="E230" s="160" t="s">
        <v>1</v>
      </c>
      <c r="F230" s="161" t="s">
        <v>263</v>
      </c>
      <c r="H230" s="160" t="s">
        <v>1</v>
      </c>
      <c r="I230" s="162"/>
      <c r="L230" s="158"/>
      <c r="M230" s="163"/>
      <c r="N230" s="164"/>
      <c r="O230" s="164"/>
      <c r="P230" s="164"/>
      <c r="Q230" s="164"/>
      <c r="R230" s="164"/>
      <c r="S230" s="164"/>
      <c r="T230" s="165"/>
      <c r="AT230" s="160" t="s">
        <v>131</v>
      </c>
      <c r="AU230" s="160" t="s">
        <v>82</v>
      </c>
      <c r="AV230" s="13" t="s">
        <v>30</v>
      </c>
      <c r="AW230" s="13" t="s">
        <v>29</v>
      </c>
      <c r="AX230" s="13" t="s">
        <v>73</v>
      </c>
      <c r="AY230" s="160" t="s">
        <v>122</v>
      </c>
    </row>
    <row r="231" spans="1:65" s="14" customFormat="1">
      <c r="B231" s="166"/>
      <c r="D231" s="159" t="s">
        <v>131</v>
      </c>
      <c r="E231" s="167" t="s">
        <v>1</v>
      </c>
      <c r="F231" s="168" t="s">
        <v>264</v>
      </c>
      <c r="H231" s="169">
        <v>14.7</v>
      </c>
      <c r="I231" s="170"/>
      <c r="L231" s="166"/>
      <c r="M231" s="171"/>
      <c r="N231" s="172"/>
      <c r="O231" s="172"/>
      <c r="P231" s="172"/>
      <c r="Q231" s="172"/>
      <c r="R231" s="172"/>
      <c r="S231" s="172"/>
      <c r="T231" s="173"/>
      <c r="AT231" s="167" t="s">
        <v>131</v>
      </c>
      <c r="AU231" s="167" t="s">
        <v>82</v>
      </c>
      <c r="AV231" s="14" t="s">
        <v>82</v>
      </c>
      <c r="AW231" s="14" t="s">
        <v>29</v>
      </c>
      <c r="AX231" s="14" t="s">
        <v>73</v>
      </c>
      <c r="AY231" s="167" t="s">
        <v>122</v>
      </c>
    </row>
    <row r="232" spans="1:65" s="15" customFormat="1">
      <c r="B232" s="174"/>
      <c r="D232" s="159" t="s">
        <v>131</v>
      </c>
      <c r="E232" s="175" t="s">
        <v>1</v>
      </c>
      <c r="F232" s="176" t="s">
        <v>139</v>
      </c>
      <c r="H232" s="177">
        <v>14.7</v>
      </c>
      <c r="I232" s="178"/>
      <c r="L232" s="174"/>
      <c r="M232" s="179"/>
      <c r="N232" s="180"/>
      <c r="O232" s="180"/>
      <c r="P232" s="180"/>
      <c r="Q232" s="180"/>
      <c r="R232" s="180"/>
      <c r="S232" s="180"/>
      <c r="T232" s="181"/>
      <c r="AT232" s="175" t="s">
        <v>131</v>
      </c>
      <c r="AU232" s="175" t="s">
        <v>82</v>
      </c>
      <c r="AV232" s="15" t="s">
        <v>129</v>
      </c>
      <c r="AW232" s="15" t="s">
        <v>29</v>
      </c>
      <c r="AX232" s="15" t="s">
        <v>30</v>
      </c>
      <c r="AY232" s="175" t="s">
        <v>122</v>
      </c>
    </row>
    <row r="233" spans="1:65" s="2" customFormat="1" ht="21.75" customHeight="1">
      <c r="A233" s="33"/>
      <c r="B233" s="144"/>
      <c r="C233" s="145" t="s">
        <v>265</v>
      </c>
      <c r="D233" s="145" t="s">
        <v>124</v>
      </c>
      <c r="E233" s="146" t="s">
        <v>266</v>
      </c>
      <c r="F233" s="147" t="s">
        <v>267</v>
      </c>
      <c r="G233" s="148" t="s">
        <v>223</v>
      </c>
      <c r="H233" s="149">
        <v>9.8000000000000007</v>
      </c>
      <c r="I233" s="150"/>
      <c r="J233" s="151">
        <f>ROUND(I233*H233,2)</f>
        <v>0</v>
      </c>
      <c r="K233" s="147" t="s">
        <v>128</v>
      </c>
      <c r="L233" s="34"/>
      <c r="M233" s="152" t="s">
        <v>1</v>
      </c>
      <c r="N233" s="153" t="s">
        <v>38</v>
      </c>
      <c r="O233" s="59"/>
      <c r="P233" s="154">
        <f>O233*H233</f>
        <v>0</v>
      </c>
      <c r="Q233" s="154">
        <v>0</v>
      </c>
      <c r="R233" s="154">
        <f>Q233*H233</f>
        <v>0</v>
      </c>
      <c r="S233" s="154">
        <v>0</v>
      </c>
      <c r="T233" s="155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56" t="s">
        <v>129</v>
      </c>
      <c r="AT233" s="156" t="s">
        <v>124</v>
      </c>
      <c r="AU233" s="156" t="s">
        <v>82</v>
      </c>
      <c r="AY233" s="18" t="s">
        <v>122</v>
      </c>
      <c r="BE233" s="157">
        <f>IF(N233="základní",J233,0)</f>
        <v>0</v>
      </c>
      <c r="BF233" s="157">
        <f>IF(N233="snížená",J233,0)</f>
        <v>0</v>
      </c>
      <c r="BG233" s="157">
        <f>IF(N233="zákl. přenesená",J233,0)</f>
        <v>0</v>
      </c>
      <c r="BH233" s="157">
        <f>IF(N233="sníž. přenesená",J233,0)</f>
        <v>0</v>
      </c>
      <c r="BI233" s="157">
        <f>IF(N233="nulová",J233,0)</f>
        <v>0</v>
      </c>
      <c r="BJ233" s="18" t="s">
        <v>30</v>
      </c>
      <c r="BK233" s="157">
        <f>ROUND(I233*H233,2)</f>
        <v>0</v>
      </c>
      <c r="BL233" s="18" t="s">
        <v>129</v>
      </c>
      <c r="BM233" s="156" t="s">
        <v>268</v>
      </c>
    </row>
    <row r="234" spans="1:65" s="13" customFormat="1">
      <c r="B234" s="158"/>
      <c r="D234" s="159" t="s">
        <v>131</v>
      </c>
      <c r="E234" s="160" t="s">
        <v>1</v>
      </c>
      <c r="F234" s="161" t="s">
        <v>263</v>
      </c>
      <c r="H234" s="160" t="s">
        <v>1</v>
      </c>
      <c r="I234" s="162"/>
      <c r="L234" s="158"/>
      <c r="M234" s="163"/>
      <c r="N234" s="164"/>
      <c r="O234" s="164"/>
      <c r="P234" s="164"/>
      <c r="Q234" s="164"/>
      <c r="R234" s="164"/>
      <c r="S234" s="164"/>
      <c r="T234" s="165"/>
      <c r="AT234" s="160" t="s">
        <v>131</v>
      </c>
      <c r="AU234" s="160" t="s">
        <v>82</v>
      </c>
      <c r="AV234" s="13" t="s">
        <v>30</v>
      </c>
      <c r="AW234" s="13" t="s">
        <v>29</v>
      </c>
      <c r="AX234" s="13" t="s">
        <v>73</v>
      </c>
      <c r="AY234" s="160" t="s">
        <v>122</v>
      </c>
    </row>
    <row r="235" spans="1:65" s="14" customFormat="1">
      <c r="B235" s="166"/>
      <c r="D235" s="159" t="s">
        <v>131</v>
      </c>
      <c r="E235" s="167" t="s">
        <v>1</v>
      </c>
      <c r="F235" s="168" t="s">
        <v>269</v>
      </c>
      <c r="H235" s="169">
        <v>9.8000000000000007</v>
      </c>
      <c r="I235" s="170"/>
      <c r="L235" s="166"/>
      <c r="M235" s="171"/>
      <c r="N235" s="172"/>
      <c r="O235" s="172"/>
      <c r="P235" s="172"/>
      <c r="Q235" s="172"/>
      <c r="R235" s="172"/>
      <c r="S235" s="172"/>
      <c r="T235" s="173"/>
      <c r="AT235" s="167" t="s">
        <v>131</v>
      </c>
      <c r="AU235" s="167" t="s">
        <v>82</v>
      </c>
      <c r="AV235" s="14" t="s">
        <v>82</v>
      </c>
      <c r="AW235" s="14" t="s">
        <v>29</v>
      </c>
      <c r="AX235" s="14" t="s">
        <v>73</v>
      </c>
      <c r="AY235" s="167" t="s">
        <v>122</v>
      </c>
    </row>
    <row r="236" spans="1:65" s="15" customFormat="1">
      <c r="B236" s="174"/>
      <c r="D236" s="159" t="s">
        <v>131</v>
      </c>
      <c r="E236" s="175" t="s">
        <v>1</v>
      </c>
      <c r="F236" s="176" t="s">
        <v>139</v>
      </c>
      <c r="H236" s="177">
        <v>9.8000000000000007</v>
      </c>
      <c r="I236" s="178"/>
      <c r="L236" s="174"/>
      <c r="M236" s="179"/>
      <c r="N236" s="180"/>
      <c r="O236" s="180"/>
      <c r="P236" s="180"/>
      <c r="Q236" s="180"/>
      <c r="R236" s="180"/>
      <c r="S236" s="180"/>
      <c r="T236" s="181"/>
      <c r="AT236" s="175" t="s">
        <v>131</v>
      </c>
      <c r="AU236" s="175" t="s">
        <v>82</v>
      </c>
      <c r="AV236" s="15" t="s">
        <v>129</v>
      </c>
      <c r="AW236" s="15" t="s">
        <v>29</v>
      </c>
      <c r="AX236" s="15" t="s">
        <v>30</v>
      </c>
      <c r="AY236" s="175" t="s">
        <v>122</v>
      </c>
    </row>
    <row r="237" spans="1:65" s="2" customFormat="1" ht="16.5" customHeight="1">
      <c r="A237" s="33"/>
      <c r="B237" s="144"/>
      <c r="C237" s="145" t="s">
        <v>270</v>
      </c>
      <c r="D237" s="145" t="s">
        <v>124</v>
      </c>
      <c r="E237" s="146" t="s">
        <v>271</v>
      </c>
      <c r="F237" s="147" t="s">
        <v>272</v>
      </c>
      <c r="G237" s="148" t="s">
        <v>223</v>
      </c>
      <c r="H237" s="149">
        <v>1</v>
      </c>
      <c r="I237" s="150"/>
      <c r="J237" s="151">
        <f>ROUND(I237*H237,2)</f>
        <v>0</v>
      </c>
      <c r="K237" s="147" t="s">
        <v>128</v>
      </c>
      <c r="L237" s="34"/>
      <c r="M237" s="152" t="s">
        <v>1</v>
      </c>
      <c r="N237" s="153" t="s">
        <v>38</v>
      </c>
      <c r="O237" s="59"/>
      <c r="P237" s="154">
        <f>O237*H237</f>
        <v>0</v>
      </c>
      <c r="Q237" s="154">
        <v>0</v>
      </c>
      <c r="R237" s="154">
        <f>Q237*H237</f>
        <v>0</v>
      </c>
      <c r="S237" s="154">
        <v>0</v>
      </c>
      <c r="T237" s="155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56" t="s">
        <v>129</v>
      </c>
      <c r="AT237" s="156" t="s">
        <v>124</v>
      </c>
      <c r="AU237" s="156" t="s">
        <v>82</v>
      </c>
      <c r="AY237" s="18" t="s">
        <v>122</v>
      </c>
      <c r="BE237" s="157">
        <f>IF(N237="základní",J237,0)</f>
        <v>0</v>
      </c>
      <c r="BF237" s="157">
        <f>IF(N237="snížená",J237,0)</f>
        <v>0</v>
      </c>
      <c r="BG237" s="157">
        <f>IF(N237="zákl. přenesená",J237,0)</f>
        <v>0</v>
      </c>
      <c r="BH237" s="157">
        <f>IF(N237="sníž. přenesená",J237,0)</f>
        <v>0</v>
      </c>
      <c r="BI237" s="157">
        <f>IF(N237="nulová",J237,0)</f>
        <v>0</v>
      </c>
      <c r="BJ237" s="18" t="s">
        <v>30</v>
      </c>
      <c r="BK237" s="157">
        <f>ROUND(I237*H237,2)</f>
        <v>0</v>
      </c>
      <c r="BL237" s="18" t="s">
        <v>129</v>
      </c>
      <c r="BM237" s="156" t="s">
        <v>273</v>
      </c>
    </row>
    <row r="238" spans="1:65" s="14" customFormat="1">
      <c r="B238" s="166"/>
      <c r="D238" s="159" t="s">
        <v>131</v>
      </c>
      <c r="E238" s="167" t="s">
        <v>1</v>
      </c>
      <c r="F238" s="168" t="s">
        <v>30</v>
      </c>
      <c r="H238" s="169">
        <v>1</v>
      </c>
      <c r="I238" s="170"/>
      <c r="L238" s="166"/>
      <c r="M238" s="171"/>
      <c r="N238" s="172"/>
      <c r="O238" s="172"/>
      <c r="P238" s="172"/>
      <c r="Q238" s="172"/>
      <c r="R238" s="172"/>
      <c r="S238" s="172"/>
      <c r="T238" s="173"/>
      <c r="AT238" s="167" t="s">
        <v>131</v>
      </c>
      <c r="AU238" s="167" t="s">
        <v>82</v>
      </c>
      <c r="AV238" s="14" t="s">
        <v>82</v>
      </c>
      <c r="AW238" s="14" t="s">
        <v>29</v>
      </c>
      <c r="AX238" s="14" t="s">
        <v>30</v>
      </c>
      <c r="AY238" s="167" t="s">
        <v>122</v>
      </c>
    </row>
    <row r="239" spans="1:65" s="2" customFormat="1" ht="24.2" customHeight="1">
      <c r="A239" s="33"/>
      <c r="B239" s="144"/>
      <c r="C239" s="145" t="s">
        <v>274</v>
      </c>
      <c r="D239" s="145" t="s">
        <v>124</v>
      </c>
      <c r="E239" s="146" t="s">
        <v>275</v>
      </c>
      <c r="F239" s="147" t="s">
        <v>276</v>
      </c>
      <c r="G239" s="148" t="s">
        <v>223</v>
      </c>
      <c r="H239" s="149">
        <v>1</v>
      </c>
      <c r="I239" s="150"/>
      <c r="J239" s="151">
        <f>ROUND(I239*H239,2)</f>
        <v>0</v>
      </c>
      <c r="K239" s="147" t="s">
        <v>128</v>
      </c>
      <c r="L239" s="34"/>
      <c r="M239" s="152" t="s">
        <v>1</v>
      </c>
      <c r="N239" s="153" t="s">
        <v>38</v>
      </c>
      <c r="O239" s="59"/>
      <c r="P239" s="154">
        <f>O239*H239</f>
        <v>0</v>
      </c>
      <c r="Q239" s="154">
        <v>0</v>
      </c>
      <c r="R239" s="154">
        <f>Q239*H239</f>
        <v>0</v>
      </c>
      <c r="S239" s="154">
        <v>0</v>
      </c>
      <c r="T239" s="155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56" t="s">
        <v>129</v>
      </c>
      <c r="AT239" s="156" t="s">
        <v>124</v>
      </c>
      <c r="AU239" s="156" t="s">
        <v>82</v>
      </c>
      <c r="AY239" s="18" t="s">
        <v>122</v>
      </c>
      <c r="BE239" s="157">
        <f>IF(N239="základní",J239,0)</f>
        <v>0</v>
      </c>
      <c r="BF239" s="157">
        <f>IF(N239="snížená",J239,0)</f>
        <v>0</v>
      </c>
      <c r="BG239" s="157">
        <f>IF(N239="zákl. přenesená",J239,0)</f>
        <v>0</v>
      </c>
      <c r="BH239" s="157">
        <f>IF(N239="sníž. přenesená",J239,0)</f>
        <v>0</v>
      </c>
      <c r="BI239" s="157">
        <f>IF(N239="nulová",J239,0)</f>
        <v>0</v>
      </c>
      <c r="BJ239" s="18" t="s">
        <v>30</v>
      </c>
      <c r="BK239" s="157">
        <f>ROUND(I239*H239,2)</f>
        <v>0</v>
      </c>
      <c r="BL239" s="18" t="s">
        <v>129</v>
      </c>
      <c r="BM239" s="156" t="s">
        <v>277</v>
      </c>
    </row>
    <row r="240" spans="1:65" s="14" customFormat="1">
      <c r="B240" s="166"/>
      <c r="D240" s="159" t="s">
        <v>131</v>
      </c>
      <c r="E240" s="167" t="s">
        <v>1</v>
      </c>
      <c r="F240" s="168" t="s">
        <v>30</v>
      </c>
      <c r="H240" s="169">
        <v>1</v>
      </c>
      <c r="I240" s="170"/>
      <c r="L240" s="166"/>
      <c r="M240" s="171"/>
      <c r="N240" s="172"/>
      <c r="O240" s="172"/>
      <c r="P240" s="172"/>
      <c r="Q240" s="172"/>
      <c r="R240" s="172"/>
      <c r="S240" s="172"/>
      <c r="T240" s="173"/>
      <c r="AT240" s="167" t="s">
        <v>131</v>
      </c>
      <c r="AU240" s="167" t="s">
        <v>82</v>
      </c>
      <c r="AV240" s="14" t="s">
        <v>82</v>
      </c>
      <c r="AW240" s="14" t="s">
        <v>29</v>
      </c>
      <c r="AX240" s="14" t="s">
        <v>30</v>
      </c>
      <c r="AY240" s="167" t="s">
        <v>122</v>
      </c>
    </row>
    <row r="241" spans="1:65" s="2" customFormat="1" ht="21.75" customHeight="1">
      <c r="A241" s="33"/>
      <c r="B241" s="144"/>
      <c r="C241" s="145" t="s">
        <v>278</v>
      </c>
      <c r="D241" s="145" t="s">
        <v>124</v>
      </c>
      <c r="E241" s="146" t="s">
        <v>279</v>
      </c>
      <c r="F241" s="147" t="s">
        <v>280</v>
      </c>
      <c r="G241" s="148" t="s">
        <v>223</v>
      </c>
      <c r="H241" s="149">
        <v>950.29200000000003</v>
      </c>
      <c r="I241" s="150"/>
      <c r="J241" s="151">
        <f>ROUND(I241*H241,2)</f>
        <v>0</v>
      </c>
      <c r="K241" s="147" t="s">
        <v>128</v>
      </c>
      <c r="L241" s="34"/>
      <c r="M241" s="152" t="s">
        <v>1</v>
      </c>
      <c r="N241" s="153" t="s">
        <v>38</v>
      </c>
      <c r="O241" s="59"/>
      <c r="P241" s="154">
        <f>O241*H241</f>
        <v>0</v>
      </c>
      <c r="Q241" s="154">
        <v>0</v>
      </c>
      <c r="R241" s="154">
        <f>Q241*H241</f>
        <v>0</v>
      </c>
      <c r="S241" s="154">
        <v>0</v>
      </c>
      <c r="T241" s="155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56" t="s">
        <v>129</v>
      </c>
      <c r="AT241" s="156" t="s">
        <v>124</v>
      </c>
      <c r="AU241" s="156" t="s">
        <v>82</v>
      </c>
      <c r="AY241" s="18" t="s">
        <v>122</v>
      </c>
      <c r="BE241" s="157">
        <f>IF(N241="základní",J241,0)</f>
        <v>0</v>
      </c>
      <c r="BF241" s="157">
        <f>IF(N241="snížená",J241,0)</f>
        <v>0</v>
      </c>
      <c r="BG241" s="157">
        <f>IF(N241="zákl. přenesená",J241,0)</f>
        <v>0</v>
      </c>
      <c r="BH241" s="157">
        <f>IF(N241="sníž. přenesená",J241,0)</f>
        <v>0</v>
      </c>
      <c r="BI241" s="157">
        <f>IF(N241="nulová",J241,0)</f>
        <v>0</v>
      </c>
      <c r="BJ241" s="18" t="s">
        <v>30</v>
      </c>
      <c r="BK241" s="157">
        <f>ROUND(I241*H241,2)</f>
        <v>0</v>
      </c>
      <c r="BL241" s="18" t="s">
        <v>129</v>
      </c>
      <c r="BM241" s="156" t="s">
        <v>281</v>
      </c>
    </row>
    <row r="242" spans="1:65" s="14" customFormat="1">
      <c r="B242" s="166"/>
      <c r="D242" s="159" t="s">
        <v>131</v>
      </c>
      <c r="E242" s="167" t="s">
        <v>1</v>
      </c>
      <c r="F242" s="168" t="s">
        <v>282</v>
      </c>
      <c r="H242" s="169">
        <v>254.1</v>
      </c>
      <c r="I242" s="170"/>
      <c r="L242" s="166"/>
      <c r="M242" s="171"/>
      <c r="N242" s="172"/>
      <c r="O242" s="172"/>
      <c r="P242" s="172"/>
      <c r="Q242" s="172"/>
      <c r="R242" s="172"/>
      <c r="S242" s="172"/>
      <c r="T242" s="173"/>
      <c r="AT242" s="167" t="s">
        <v>131</v>
      </c>
      <c r="AU242" s="167" t="s">
        <v>82</v>
      </c>
      <c r="AV242" s="14" t="s">
        <v>82</v>
      </c>
      <c r="AW242" s="14" t="s">
        <v>29</v>
      </c>
      <c r="AX242" s="14" t="s">
        <v>73</v>
      </c>
      <c r="AY242" s="167" t="s">
        <v>122</v>
      </c>
    </row>
    <row r="243" spans="1:65" s="14" customFormat="1">
      <c r="B243" s="166"/>
      <c r="D243" s="159" t="s">
        <v>131</v>
      </c>
      <c r="E243" s="167" t="s">
        <v>1</v>
      </c>
      <c r="F243" s="168" t="s">
        <v>283</v>
      </c>
      <c r="H243" s="169">
        <v>63.6</v>
      </c>
      <c r="I243" s="170"/>
      <c r="L243" s="166"/>
      <c r="M243" s="171"/>
      <c r="N243" s="172"/>
      <c r="O243" s="172"/>
      <c r="P243" s="172"/>
      <c r="Q243" s="172"/>
      <c r="R243" s="172"/>
      <c r="S243" s="172"/>
      <c r="T243" s="173"/>
      <c r="AT243" s="167" t="s">
        <v>131</v>
      </c>
      <c r="AU243" s="167" t="s">
        <v>82</v>
      </c>
      <c r="AV243" s="14" t="s">
        <v>82</v>
      </c>
      <c r="AW243" s="14" t="s">
        <v>29</v>
      </c>
      <c r="AX243" s="14" t="s">
        <v>73</v>
      </c>
      <c r="AY243" s="167" t="s">
        <v>122</v>
      </c>
    </row>
    <row r="244" spans="1:65" s="14" customFormat="1">
      <c r="B244" s="166"/>
      <c r="D244" s="159" t="s">
        <v>131</v>
      </c>
      <c r="E244" s="167" t="s">
        <v>1</v>
      </c>
      <c r="F244" s="168" t="s">
        <v>284</v>
      </c>
      <c r="H244" s="169">
        <v>79.866</v>
      </c>
      <c r="I244" s="170"/>
      <c r="L244" s="166"/>
      <c r="M244" s="171"/>
      <c r="N244" s="172"/>
      <c r="O244" s="172"/>
      <c r="P244" s="172"/>
      <c r="Q244" s="172"/>
      <c r="R244" s="172"/>
      <c r="S244" s="172"/>
      <c r="T244" s="173"/>
      <c r="AT244" s="167" t="s">
        <v>131</v>
      </c>
      <c r="AU244" s="167" t="s">
        <v>82</v>
      </c>
      <c r="AV244" s="14" t="s">
        <v>82</v>
      </c>
      <c r="AW244" s="14" t="s">
        <v>29</v>
      </c>
      <c r="AX244" s="14" t="s">
        <v>73</v>
      </c>
      <c r="AY244" s="167" t="s">
        <v>122</v>
      </c>
    </row>
    <row r="245" spans="1:65" s="14" customFormat="1">
      <c r="B245" s="166"/>
      <c r="D245" s="159" t="s">
        <v>131</v>
      </c>
      <c r="E245" s="167" t="s">
        <v>1</v>
      </c>
      <c r="F245" s="168" t="s">
        <v>285</v>
      </c>
      <c r="H245" s="169">
        <v>31.026</v>
      </c>
      <c r="I245" s="170"/>
      <c r="L245" s="166"/>
      <c r="M245" s="171"/>
      <c r="N245" s="172"/>
      <c r="O245" s="172"/>
      <c r="P245" s="172"/>
      <c r="Q245" s="172"/>
      <c r="R245" s="172"/>
      <c r="S245" s="172"/>
      <c r="T245" s="173"/>
      <c r="AT245" s="167" t="s">
        <v>131</v>
      </c>
      <c r="AU245" s="167" t="s">
        <v>82</v>
      </c>
      <c r="AV245" s="14" t="s">
        <v>82</v>
      </c>
      <c r="AW245" s="14" t="s">
        <v>29</v>
      </c>
      <c r="AX245" s="14" t="s">
        <v>73</v>
      </c>
      <c r="AY245" s="167" t="s">
        <v>122</v>
      </c>
    </row>
    <row r="246" spans="1:65" s="14" customFormat="1">
      <c r="B246" s="166"/>
      <c r="D246" s="159" t="s">
        <v>131</v>
      </c>
      <c r="E246" s="167" t="s">
        <v>1</v>
      </c>
      <c r="F246" s="168" t="s">
        <v>286</v>
      </c>
      <c r="H246" s="169">
        <v>14.7</v>
      </c>
      <c r="I246" s="170"/>
      <c r="L246" s="166"/>
      <c r="M246" s="171"/>
      <c r="N246" s="172"/>
      <c r="O246" s="172"/>
      <c r="P246" s="172"/>
      <c r="Q246" s="172"/>
      <c r="R246" s="172"/>
      <c r="S246" s="172"/>
      <c r="T246" s="173"/>
      <c r="AT246" s="167" t="s">
        <v>131</v>
      </c>
      <c r="AU246" s="167" t="s">
        <v>82</v>
      </c>
      <c r="AV246" s="14" t="s">
        <v>82</v>
      </c>
      <c r="AW246" s="14" t="s">
        <v>29</v>
      </c>
      <c r="AX246" s="14" t="s">
        <v>73</v>
      </c>
      <c r="AY246" s="167" t="s">
        <v>122</v>
      </c>
    </row>
    <row r="247" spans="1:65" s="14" customFormat="1">
      <c r="B247" s="166"/>
      <c r="D247" s="159" t="s">
        <v>131</v>
      </c>
      <c r="E247" s="167" t="s">
        <v>1</v>
      </c>
      <c r="F247" s="168" t="s">
        <v>287</v>
      </c>
      <c r="H247" s="169">
        <v>507</v>
      </c>
      <c r="I247" s="170"/>
      <c r="L247" s="166"/>
      <c r="M247" s="171"/>
      <c r="N247" s="172"/>
      <c r="O247" s="172"/>
      <c r="P247" s="172"/>
      <c r="Q247" s="172"/>
      <c r="R247" s="172"/>
      <c r="S247" s="172"/>
      <c r="T247" s="173"/>
      <c r="AT247" s="167" t="s">
        <v>131</v>
      </c>
      <c r="AU247" s="167" t="s">
        <v>82</v>
      </c>
      <c r="AV247" s="14" t="s">
        <v>82</v>
      </c>
      <c r="AW247" s="14" t="s">
        <v>29</v>
      </c>
      <c r="AX247" s="14" t="s">
        <v>73</v>
      </c>
      <c r="AY247" s="167" t="s">
        <v>122</v>
      </c>
    </row>
    <row r="248" spans="1:65" s="15" customFormat="1">
      <c r="B248" s="174"/>
      <c r="D248" s="159" t="s">
        <v>131</v>
      </c>
      <c r="E248" s="175" t="s">
        <v>1</v>
      </c>
      <c r="F248" s="176" t="s">
        <v>139</v>
      </c>
      <c r="H248" s="177">
        <v>950.29200000000003</v>
      </c>
      <c r="I248" s="178"/>
      <c r="L248" s="174"/>
      <c r="M248" s="179"/>
      <c r="N248" s="180"/>
      <c r="O248" s="180"/>
      <c r="P248" s="180"/>
      <c r="Q248" s="180"/>
      <c r="R248" s="180"/>
      <c r="S248" s="180"/>
      <c r="T248" s="181"/>
      <c r="AT248" s="175" t="s">
        <v>131</v>
      </c>
      <c r="AU248" s="175" t="s">
        <v>82</v>
      </c>
      <c r="AV248" s="15" t="s">
        <v>129</v>
      </c>
      <c r="AW248" s="15" t="s">
        <v>29</v>
      </c>
      <c r="AX248" s="15" t="s">
        <v>30</v>
      </c>
      <c r="AY248" s="175" t="s">
        <v>122</v>
      </c>
    </row>
    <row r="249" spans="1:65" s="2" customFormat="1" ht="21.75" customHeight="1">
      <c r="A249" s="33"/>
      <c r="B249" s="144"/>
      <c r="C249" s="145" t="s">
        <v>288</v>
      </c>
      <c r="D249" s="145" t="s">
        <v>124</v>
      </c>
      <c r="E249" s="146" t="s">
        <v>289</v>
      </c>
      <c r="F249" s="147" t="s">
        <v>290</v>
      </c>
      <c r="G249" s="148" t="s">
        <v>223</v>
      </c>
      <c r="H249" s="149">
        <v>422.72800000000001</v>
      </c>
      <c r="I249" s="150"/>
      <c r="J249" s="151">
        <f>ROUND(I249*H249,2)</f>
        <v>0</v>
      </c>
      <c r="K249" s="147" t="s">
        <v>128</v>
      </c>
      <c r="L249" s="34"/>
      <c r="M249" s="152" t="s">
        <v>1</v>
      </c>
      <c r="N249" s="153" t="s">
        <v>38</v>
      </c>
      <c r="O249" s="59"/>
      <c r="P249" s="154">
        <f>O249*H249</f>
        <v>0</v>
      </c>
      <c r="Q249" s="154">
        <v>0</v>
      </c>
      <c r="R249" s="154">
        <f>Q249*H249</f>
        <v>0</v>
      </c>
      <c r="S249" s="154">
        <v>0</v>
      </c>
      <c r="T249" s="155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56" t="s">
        <v>129</v>
      </c>
      <c r="AT249" s="156" t="s">
        <v>124</v>
      </c>
      <c r="AU249" s="156" t="s">
        <v>82</v>
      </c>
      <c r="AY249" s="18" t="s">
        <v>122</v>
      </c>
      <c r="BE249" s="157">
        <f>IF(N249="základní",J249,0)</f>
        <v>0</v>
      </c>
      <c r="BF249" s="157">
        <f>IF(N249="snížená",J249,0)</f>
        <v>0</v>
      </c>
      <c r="BG249" s="157">
        <f>IF(N249="zákl. přenesená",J249,0)</f>
        <v>0</v>
      </c>
      <c r="BH249" s="157">
        <f>IF(N249="sníž. přenesená",J249,0)</f>
        <v>0</v>
      </c>
      <c r="BI249" s="157">
        <f>IF(N249="nulová",J249,0)</f>
        <v>0</v>
      </c>
      <c r="BJ249" s="18" t="s">
        <v>30</v>
      </c>
      <c r="BK249" s="157">
        <f>ROUND(I249*H249,2)</f>
        <v>0</v>
      </c>
      <c r="BL249" s="18" t="s">
        <v>129</v>
      </c>
      <c r="BM249" s="156" t="s">
        <v>291</v>
      </c>
    </row>
    <row r="250" spans="1:65" s="14" customFormat="1">
      <c r="B250" s="166"/>
      <c r="D250" s="159" t="s">
        <v>131</v>
      </c>
      <c r="E250" s="167" t="s">
        <v>1</v>
      </c>
      <c r="F250" s="168" t="s">
        <v>30</v>
      </c>
      <c r="H250" s="169">
        <v>1</v>
      </c>
      <c r="I250" s="170"/>
      <c r="L250" s="166"/>
      <c r="M250" s="171"/>
      <c r="N250" s="172"/>
      <c r="O250" s="172"/>
      <c r="P250" s="172"/>
      <c r="Q250" s="172"/>
      <c r="R250" s="172"/>
      <c r="S250" s="172"/>
      <c r="T250" s="173"/>
      <c r="AT250" s="167" t="s">
        <v>131</v>
      </c>
      <c r="AU250" s="167" t="s">
        <v>82</v>
      </c>
      <c r="AV250" s="14" t="s">
        <v>82</v>
      </c>
      <c r="AW250" s="14" t="s">
        <v>29</v>
      </c>
      <c r="AX250" s="14" t="s">
        <v>73</v>
      </c>
      <c r="AY250" s="167" t="s">
        <v>122</v>
      </c>
    </row>
    <row r="251" spans="1:65" s="14" customFormat="1">
      <c r="B251" s="166"/>
      <c r="D251" s="159" t="s">
        <v>131</v>
      </c>
      <c r="E251" s="167" t="s">
        <v>1</v>
      </c>
      <c r="F251" s="168" t="s">
        <v>292</v>
      </c>
      <c r="H251" s="169">
        <v>53.244</v>
      </c>
      <c r="I251" s="170"/>
      <c r="L251" s="166"/>
      <c r="M251" s="171"/>
      <c r="N251" s="172"/>
      <c r="O251" s="172"/>
      <c r="P251" s="172"/>
      <c r="Q251" s="172"/>
      <c r="R251" s="172"/>
      <c r="S251" s="172"/>
      <c r="T251" s="173"/>
      <c r="AT251" s="167" t="s">
        <v>131</v>
      </c>
      <c r="AU251" s="167" t="s">
        <v>82</v>
      </c>
      <c r="AV251" s="14" t="s">
        <v>82</v>
      </c>
      <c r="AW251" s="14" t="s">
        <v>29</v>
      </c>
      <c r="AX251" s="14" t="s">
        <v>73</v>
      </c>
      <c r="AY251" s="167" t="s">
        <v>122</v>
      </c>
    </row>
    <row r="252" spans="1:65" s="14" customFormat="1">
      <c r="B252" s="166"/>
      <c r="D252" s="159" t="s">
        <v>131</v>
      </c>
      <c r="E252" s="167" t="s">
        <v>1</v>
      </c>
      <c r="F252" s="168" t="s">
        <v>293</v>
      </c>
      <c r="H252" s="169">
        <v>20.684000000000001</v>
      </c>
      <c r="I252" s="170"/>
      <c r="L252" s="166"/>
      <c r="M252" s="171"/>
      <c r="N252" s="172"/>
      <c r="O252" s="172"/>
      <c r="P252" s="172"/>
      <c r="Q252" s="172"/>
      <c r="R252" s="172"/>
      <c r="S252" s="172"/>
      <c r="T252" s="173"/>
      <c r="AT252" s="167" t="s">
        <v>131</v>
      </c>
      <c r="AU252" s="167" t="s">
        <v>82</v>
      </c>
      <c r="AV252" s="14" t="s">
        <v>82</v>
      </c>
      <c r="AW252" s="14" t="s">
        <v>29</v>
      </c>
      <c r="AX252" s="14" t="s">
        <v>73</v>
      </c>
      <c r="AY252" s="167" t="s">
        <v>122</v>
      </c>
    </row>
    <row r="253" spans="1:65" s="14" customFormat="1">
      <c r="B253" s="166"/>
      <c r="D253" s="159" t="s">
        <v>131</v>
      </c>
      <c r="E253" s="167" t="s">
        <v>1</v>
      </c>
      <c r="F253" s="168" t="s">
        <v>294</v>
      </c>
      <c r="H253" s="169">
        <v>9.8000000000000007</v>
      </c>
      <c r="I253" s="170"/>
      <c r="L253" s="166"/>
      <c r="M253" s="171"/>
      <c r="N253" s="172"/>
      <c r="O253" s="172"/>
      <c r="P253" s="172"/>
      <c r="Q253" s="172"/>
      <c r="R253" s="172"/>
      <c r="S253" s="172"/>
      <c r="T253" s="173"/>
      <c r="AT253" s="167" t="s">
        <v>131</v>
      </c>
      <c r="AU253" s="167" t="s">
        <v>82</v>
      </c>
      <c r="AV253" s="14" t="s">
        <v>82</v>
      </c>
      <c r="AW253" s="14" t="s">
        <v>29</v>
      </c>
      <c r="AX253" s="14" t="s">
        <v>73</v>
      </c>
      <c r="AY253" s="167" t="s">
        <v>122</v>
      </c>
    </row>
    <row r="254" spans="1:65" s="14" customFormat="1">
      <c r="B254" s="166"/>
      <c r="D254" s="159" t="s">
        <v>131</v>
      </c>
      <c r="E254" s="167" t="s">
        <v>1</v>
      </c>
      <c r="F254" s="168" t="s">
        <v>295</v>
      </c>
      <c r="H254" s="169">
        <v>338</v>
      </c>
      <c r="I254" s="170"/>
      <c r="L254" s="166"/>
      <c r="M254" s="171"/>
      <c r="N254" s="172"/>
      <c r="O254" s="172"/>
      <c r="P254" s="172"/>
      <c r="Q254" s="172"/>
      <c r="R254" s="172"/>
      <c r="S254" s="172"/>
      <c r="T254" s="173"/>
      <c r="AT254" s="167" t="s">
        <v>131</v>
      </c>
      <c r="AU254" s="167" t="s">
        <v>82</v>
      </c>
      <c r="AV254" s="14" t="s">
        <v>82</v>
      </c>
      <c r="AW254" s="14" t="s">
        <v>29</v>
      </c>
      <c r="AX254" s="14" t="s">
        <v>73</v>
      </c>
      <c r="AY254" s="167" t="s">
        <v>122</v>
      </c>
    </row>
    <row r="255" spans="1:65" s="15" customFormat="1">
      <c r="B255" s="174"/>
      <c r="D255" s="159" t="s">
        <v>131</v>
      </c>
      <c r="E255" s="175" t="s">
        <v>1</v>
      </c>
      <c r="F255" s="176" t="s">
        <v>139</v>
      </c>
      <c r="H255" s="177">
        <v>422.72800000000001</v>
      </c>
      <c r="I255" s="178"/>
      <c r="L255" s="174"/>
      <c r="M255" s="179"/>
      <c r="N255" s="180"/>
      <c r="O255" s="180"/>
      <c r="P255" s="180"/>
      <c r="Q255" s="180"/>
      <c r="R255" s="180"/>
      <c r="S255" s="180"/>
      <c r="T255" s="181"/>
      <c r="AT255" s="175" t="s">
        <v>131</v>
      </c>
      <c r="AU255" s="175" t="s">
        <v>82</v>
      </c>
      <c r="AV255" s="15" t="s">
        <v>129</v>
      </c>
      <c r="AW255" s="15" t="s">
        <v>29</v>
      </c>
      <c r="AX255" s="15" t="s">
        <v>30</v>
      </c>
      <c r="AY255" s="175" t="s">
        <v>122</v>
      </c>
    </row>
    <row r="256" spans="1:65" s="2" customFormat="1" ht="16.5" customHeight="1">
      <c r="A256" s="33"/>
      <c r="B256" s="144"/>
      <c r="C256" s="145" t="s">
        <v>296</v>
      </c>
      <c r="D256" s="145" t="s">
        <v>124</v>
      </c>
      <c r="E256" s="146" t="s">
        <v>297</v>
      </c>
      <c r="F256" s="147" t="s">
        <v>298</v>
      </c>
      <c r="G256" s="148" t="s">
        <v>223</v>
      </c>
      <c r="H256" s="149">
        <v>1373.02</v>
      </c>
      <c r="I256" s="150"/>
      <c r="J256" s="151">
        <f>ROUND(I256*H256,2)</f>
        <v>0</v>
      </c>
      <c r="K256" s="147" t="s">
        <v>128</v>
      </c>
      <c r="L256" s="34"/>
      <c r="M256" s="152" t="s">
        <v>1</v>
      </c>
      <c r="N256" s="153" t="s">
        <v>38</v>
      </c>
      <c r="O256" s="59"/>
      <c r="P256" s="154">
        <f>O256*H256</f>
        <v>0</v>
      </c>
      <c r="Q256" s="154">
        <v>0</v>
      </c>
      <c r="R256" s="154">
        <f>Q256*H256</f>
        <v>0</v>
      </c>
      <c r="S256" s="154">
        <v>0</v>
      </c>
      <c r="T256" s="155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56" t="s">
        <v>129</v>
      </c>
      <c r="AT256" s="156" t="s">
        <v>124</v>
      </c>
      <c r="AU256" s="156" t="s">
        <v>82</v>
      </c>
      <c r="AY256" s="18" t="s">
        <v>122</v>
      </c>
      <c r="BE256" s="157">
        <f>IF(N256="základní",J256,0)</f>
        <v>0</v>
      </c>
      <c r="BF256" s="157">
        <f>IF(N256="snížená",J256,0)</f>
        <v>0</v>
      </c>
      <c r="BG256" s="157">
        <f>IF(N256="zákl. přenesená",J256,0)</f>
        <v>0</v>
      </c>
      <c r="BH256" s="157">
        <f>IF(N256="sníž. přenesená",J256,0)</f>
        <v>0</v>
      </c>
      <c r="BI256" s="157">
        <f>IF(N256="nulová",J256,0)</f>
        <v>0</v>
      </c>
      <c r="BJ256" s="18" t="s">
        <v>30</v>
      </c>
      <c r="BK256" s="157">
        <f>ROUND(I256*H256,2)</f>
        <v>0</v>
      </c>
      <c r="BL256" s="18" t="s">
        <v>129</v>
      </c>
      <c r="BM256" s="156" t="s">
        <v>299</v>
      </c>
    </row>
    <row r="257" spans="1:65" s="14" customFormat="1">
      <c r="B257" s="166"/>
      <c r="D257" s="159" t="s">
        <v>131</v>
      </c>
      <c r="E257" s="167" t="s">
        <v>1</v>
      </c>
      <c r="F257" s="168" t="s">
        <v>300</v>
      </c>
      <c r="H257" s="169">
        <v>254.1</v>
      </c>
      <c r="I257" s="170"/>
      <c r="L257" s="166"/>
      <c r="M257" s="171"/>
      <c r="N257" s="172"/>
      <c r="O257" s="172"/>
      <c r="P257" s="172"/>
      <c r="Q257" s="172"/>
      <c r="R257" s="172"/>
      <c r="S257" s="172"/>
      <c r="T257" s="173"/>
      <c r="AT257" s="167" t="s">
        <v>131</v>
      </c>
      <c r="AU257" s="167" t="s">
        <v>82</v>
      </c>
      <c r="AV257" s="14" t="s">
        <v>82</v>
      </c>
      <c r="AW257" s="14" t="s">
        <v>29</v>
      </c>
      <c r="AX257" s="14" t="s">
        <v>73</v>
      </c>
      <c r="AY257" s="167" t="s">
        <v>122</v>
      </c>
    </row>
    <row r="258" spans="1:65" s="14" customFormat="1">
      <c r="B258" s="166"/>
      <c r="D258" s="159" t="s">
        <v>131</v>
      </c>
      <c r="E258" s="167" t="s">
        <v>1</v>
      </c>
      <c r="F258" s="168" t="s">
        <v>301</v>
      </c>
      <c r="H258" s="169">
        <v>63.6</v>
      </c>
      <c r="I258" s="170"/>
      <c r="L258" s="166"/>
      <c r="M258" s="171"/>
      <c r="N258" s="172"/>
      <c r="O258" s="172"/>
      <c r="P258" s="172"/>
      <c r="Q258" s="172"/>
      <c r="R258" s="172"/>
      <c r="S258" s="172"/>
      <c r="T258" s="173"/>
      <c r="AT258" s="167" t="s">
        <v>131</v>
      </c>
      <c r="AU258" s="167" t="s">
        <v>82</v>
      </c>
      <c r="AV258" s="14" t="s">
        <v>82</v>
      </c>
      <c r="AW258" s="14" t="s">
        <v>29</v>
      </c>
      <c r="AX258" s="14" t="s">
        <v>73</v>
      </c>
      <c r="AY258" s="167" t="s">
        <v>122</v>
      </c>
    </row>
    <row r="259" spans="1:65" s="14" customFormat="1">
      <c r="B259" s="166"/>
      <c r="D259" s="159" t="s">
        <v>131</v>
      </c>
      <c r="E259" s="167" t="s">
        <v>1</v>
      </c>
      <c r="F259" s="168" t="s">
        <v>30</v>
      </c>
      <c r="H259" s="169">
        <v>1</v>
      </c>
      <c r="I259" s="170"/>
      <c r="L259" s="166"/>
      <c r="M259" s="171"/>
      <c r="N259" s="172"/>
      <c r="O259" s="172"/>
      <c r="P259" s="172"/>
      <c r="Q259" s="172"/>
      <c r="R259" s="172"/>
      <c r="S259" s="172"/>
      <c r="T259" s="173"/>
      <c r="AT259" s="167" t="s">
        <v>131</v>
      </c>
      <c r="AU259" s="167" t="s">
        <v>82</v>
      </c>
      <c r="AV259" s="14" t="s">
        <v>82</v>
      </c>
      <c r="AW259" s="14" t="s">
        <v>29</v>
      </c>
      <c r="AX259" s="14" t="s">
        <v>73</v>
      </c>
      <c r="AY259" s="167" t="s">
        <v>122</v>
      </c>
    </row>
    <row r="260" spans="1:65" s="14" customFormat="1">
      <c r="B260" s="166"/>
      <c r="D260" s="159" t="s">
        <v>131</v>
      </c>
      <c r="E260" s="167" t="s">
        <v>1</v>
      </c>
      <c r="F260" s="168" t="s">
        <v>302</v>
      </c>
      <c r="H260" s="169">
        <v>133.11000000000001</v>
      </c>
      <c r="I260" s="170"/>
      <c r="L260" s="166"/>
      <c r="M260" s="171"/>
      <c r="N260" s="172"/>
      <c r="O260" s="172"/>
      <c r="P260" s="172"/>
      <c r="Q260" s="172"/>
      <c r="R260" s="172"/>
      <c r="S260" s="172"/>
      <c r="T260" s="173"/>
      <c r="AT260" s="167" t="s">
        <v>131</v>
      </c>
      <c r="AU260" s="167" t="s">
        <v>82</v>
      </c>
      <c r="AV260" s="14" t="s">
        <v>82</v>
      </c>
      <c r="AW260" s="14" t="s">
        <v>29</v>
      </c>
      <c r="AX260" s="14" t="s">
        <v>73</v>
      </c>
      <c r="AY260" s="167" t="s">
        <v>122</v>
      </c>
    </row>
    <row r="261" spans="1:65" s="14" customFormat="1">
      <c r="B261" s="166"/>
      <c r="D261" s="159" t="s">
        <v>131</v>
      </c>
      <c r="E261" s="167" t="s">
        <v>1</v>
      </c>
      <c r="F261" s="168" t="s">
        <v>303</v>
      </c>
      <c r="H261" s="169">
        <v>51.71</v>
      </c>
      <c r="I261" s="170"/>
      <c r="L261" s="166"/>
      <c r="M261" s="171"/>
      <c r="N261" s="172"/>
      <c r="O261" s="172"/>
      <c r="P261" s="172"/>
      <c r="Q261" s="172"/>
      <c r="R261" s="172"/>
      <c r="S261" s="172"/>
      <c r="T261" s="173"/>
      <c r="AT261" s="167" t="s">
        <v>131</v>
      </c>
      <c r="AU261" s="167" t="s">
        <v>82</v>
      </c>
      <c r="AV261" s="14" t="s">
        <v>82</v>
      </c>
      <c r="AW261" s="14" t="s">
        <v>29</v>
      </c>
      <c r="AX261" s="14" t="s">
        <v>73</v>
      </c>
      <c r="AY261" s="167" t="s">
        <v>122</v>
      </c>
    </row>
    <row r="262" spans="1:65" s="14" customFormat="1">
      <c r="B262" s="166"/>
      <c r="D262" s="159" t="s">
        <v>131</v>
      </c>
      <c r="E262" s="167" t="s">
        <v>1</v>
      </c>
      <c r="F262" s="168" t="s">
        <v>304</v>
      </c>
      <c r="H262" s="169">
        <v>24.5</v>
      </c>
      <c r="I262" s="170"/>
      <c r="L262" s="166"/>
      <c r="M262" s="171"/>
      <c r="N262" s="172"/>
      <c r="O262" s="172"/>
      <c r="P262" s="172"/>
      <c r="Q262" s="172"/>
      <c r="R262" s="172"/>
      <c r="S262" s="172"/>
      <c r="T262" s="173"/>
      <c r="AT262" s="167" t="s">
        <v>131</v>
      </c>
      <c r="AU262" s="167" t="s">
        <v>82</v>
      </c>
      <c r="AV262" s="14" t="s">
        <v>82</v>
      </c>
      <c r="AW262" s="14" t="s">
        <v>29</v>
      </c>
      <c r="AX262" s="14" t="s">
        <v>73</v>
      </c>
      <c r="AY262" s="167" t="s">
        <v>122</v>
      </c>
    </row>
    <row r="263" spans="1:65" s="14" customFormat="1">
      <c r="B263" s="166"/>
      <c r="D263" s="159" t="s">
        <v>131</v>
      </c>
      <c r="E263" s="167" t="s">
        <v>1</v>
      </c>
      <c r="F263" s="168" t="s">
        <v>305</v>
      </c>
      <c r="H263" s="169">
        <v>845</v>
      </c>
      <c r="I263" s="170"/>
      <c r="L263" s="166"/>
      <c r="M263" s="171"/>
      <c r="N263" s="172"/>
      <c r="O263" s="172"/>
      <c r="P263" s="172"/>
      <c r="Q263" s="172"/>
      <c r="R263" s="172"/>
      <c r="S263" s="172"/>
      <c r="T263" s="173"/>
      <c r="AT263" s="167" t="s">
        <v>131</v>
      </c>
      <c r="AU263" s="167" t="s">
        <v>82</v>
      </c>
      <c r="AV263" s="14" t="s">
        <v>82</v>
      </c>
      <c r="AW263" s="14" t="s">
        <v>29</v>
      </c>
      <c r="AX263" s="14" t="s">
        <v>73</v>
      </c>
      <c r="AY263" s="167" t="s">
        <v>122</v>
      </c>
    </row>
    <row r="264" spans="1:65" s="15" customFormat="1">
      <c r="B264" s="174"/>
      <c r="D264" s="159" t="s">
        <v>131</v>
      </c>
      <c r="E264" s="175" t="s">
        <v>1</v>
      </c>
      <c r="F264" s="176" t="s">
        <v>139</v>
      </c>
      <c r="H264" s="177">
        <v>1373.02</v>
      </c>
      <c r="I264" s="178"/>
      <c r="L264" s="174"/>
      <c r="M264" s="179"/>
      <c r="N264" s="180"/>
      <c r="O264" s="180"/>
      <c r="P264" s="180"/>
      <c r="Q264" s="180"/>
      <c r="R264" s="180"/>
      <c r="S264" s="180"/>
      <c r="T264" s="181"/>
      <c r="AT264" s="175" t="s">
        <v>131</v>
      </c>
      <c r="AU264" s="175" t="s">
        <v>82</v>
      </c>
      <c r="AV264" s="15" t="s">
        <v>129</v>
      </c>
      <c r="AW264" s="15" t="s">
        <v>29</v>
      </c>
      <c r="AX264" s="15" t="s">
        <v>30</v>
      </c>
      <c r="AY264" s="175" t="s">
        <v>122</v>
      </c>
    </row>
    <row r="265" spans="1:65" s="2" customFormat="1" ht="16.5" customHeight="1">
      <c r="A265" s="33"/>
      <c r="B265" s="144"/>
      <c r="C265" s="145" t="s">
        <v>306</v>
      </c>
      <c r="D265" s="145" t="s">
        <v>124</v>
      </c>
      <c r="E265" s="146" t="s">
        <v>307</v>
      </c>
      <c r="F265" s="147" t="s">
        <v>308</v>
      </c>
      <c r="G265" s="148" t="s">
        <v>223</v>
      </c>
      <c r="H265" s="149">
        <v>824.7</v>
      </c>
      <c r="I265" s="150"/>
      <c r="J265" s="151">
        <f>ROUND(I265*H265,2)</f>
        <v>0</v>
      </c>
      <c r="K265" s="147" t="s">
        <v>1</v>
      </c>
      <c r="L265" s="34"/>
      <c r="M265" s="152" t="s">
        <v>1</v>
      </c>
      <c r="N265" s="153" t="s">
        <v>38</v>
      </c>
      <c r="O265" s="59"/>
      <c r="P265" s="154">
        <f>O265*H265</f>
        <v>0</v>
      </c>
      <c r="Q265" s="154">
        <v>0</v>
      </c>
      <c r="R265" s="154">
        <f>Q265*H265</f>
        <v>0</v>
      </c>
      <c r="S265" s="154">
        <v>0</v>
      </c>
      <c r="T265" s="155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56" t="s">
        <v>129</v>
      </c>
      <c r="AT265" s="156" t="s">
        <v>124</v>
      </c>
      <c r="AU265" s="156" t="s">
        <v>82</v>
      </c>
      <c r="AY265" s="18" t="s">
        <v>122</v>
      </c>
      <c r="BE265" s="157">
        <f>IF(N265="základní",J265,0)</f>
        <v>0</v>
      </c>
      <c r="BF265" s="157">
        <f>IF(N265="snížená",J265,0)</f>
        <v>0</v>
      </c>
      <c r="BG265" s="157">
        <f>IF(N265="zákl. přenesená",J265,0)</f>
        <v>0</v>
      </c>
      <c r="BH265" s="157">
        <f>IF(N265="sníž. přenesená",J265,0)</f>
        <v>0</v>
      </c>
      <c r="BI265" s="157">
        <f>IF(N265="nulová",J265,0)</f>
        <v>0</v>
      </c>
      <c r="BJ265" s="18" t="s">
        <v>30</v>
      </c>
      <c r="BK265" s="157">
        <f>ROUND(I265*H265,2)</f>
        <v>0</v>
      </c>
      <c r="BL265" s="18" t="s">
        <v>129</v>
      </c>
      <c r="BM265" s="156" t="s">
        <v>309</v>
      </c>
    </row>
    <row r="266" spans="1:65" s="14" customFormat="1">
      <c r="B266" s="166"/>
      <c r="D266" s="159" t="s">
        <v>131</v>
      </c>
      <c r="E266" s="167" t="s">
        <v>1</v>
      </c>
      <c r="F266" s="168" t="s">
        <v>310</v>
      </c>
      <c r="H266" s="169">
        <v>254.1</v>
      </c>
      <c r="I266" s="170"/>
      <c r="L266" s="166"/>
      <c r="M266" s="171"/>
      <c r="N266" s="172"/>
      <c r="O266" s="172"/>
      <c r="P266" s="172"/>
      <c r="Q266" s="172"/>
      <c r="R266" s="172"/>
      <c r="S266" s="172"/>
      <c r="T266" s="173"/>
      <c r="AT266" s="167" t="s">
        <v>131</v>
      </c>
      <c r="AU266" s="167" t="s">
        <v>82</v>
      </c>
      <c r="AV266" s="14" t="s">
        <v>82</v>
      </c>
      <c r="AW266" s="14" t="s">
        <v>29</v>
      </c>
      <c r="AX266" s="14" t="s">
        <v>73</v>
      </c>
      <c r="AY266" s="167" t="s">
        <v>122</v>
      </c>
    </row>
    <row r="267" spans="1:65" s="14" customFormat="1">
      <c r="B267" s="166"/>
      <c r="D267" s="159" t="s">
        <v>131</v>
      </c>
      <c r="E267" s="167" t="s">
        <v>1</v>
      </c>
      <c r="F267" s="168" t="s">
        <v>311</v>
      </c>
      <c r="H267" s="169">
        <v>63.6</v>
      </c>
      <c r="I267" s="170"/>
      <c r="L267" s="166"/>
      <c r="M267" s="171"/>
      <c r="N267" s="172"/>
      <c r="O267" s="172"/>
      <c r="P267" s="172"/>
      <c r="Q267" s="172"/>
      <c r="R267" s="172"/>
      <c r="S267" s="172"/>
      <c r="T267" s="173"/>
      <c r="AT267" s="167" t="s">
        <v>131</v>
      </c>
      <c r="AU267" s="167" t="s">
        <v>82</v>
      </c>
      <c r="AV267" s="14" t="s">
        <v>82</v>
      </c>
      <c r="AW267" s="14" t="s">
        <v>29</v>
      </c>
      <c r="AX267" s="14" t="s">
        <v>73</v>
      </c>
      <c r="AY267" s="167" t="s">
        <v>122</v>
      </c>
    </row>
    <row r="268" spans="1:65" s="14" customFormat="1">
      <c r="B268" s="166"/>
      <c r="D268" s="159" t="s">
        <v>131</v>
      </c>
      <c r="E268" s="167" t="s">
        <v>1</v>
      </c>
      <c r="F268" s="168" t="s">
        <v>243</v>
      </c>
      <c r="H268" s="169">
        <v>507</v>
      </c>
      <c r="I268" s="170"/>
      <c r="L268" s="166"/>
      <c r="M268" s="171"/>
      <c r="N268" s="172"/>
      <c r="O268" s="172"/>
      <c r="P268" s="172"/>
      <c r="Q268" s="172"/>
      <c r="R268" s="172"/>
      <c r="S268" s="172"/>
      <c r="T268" s="173"/>
      <c r="AT268" s="167" t="s">
        <v>131</v>
      </c>
      <c r="AU268" s="167" t="s">
        <v>82</v>
      </c>
      <c r="AV268" s="14" t="s">
        <v>82</v>
      </c>
      <c r="AW268" s="14" t="s">
        <v>29</v>
      </c>
      <c r="AX268" s="14" t="s">
        <v>73</v>
      </c>
      <c r="AY268" s="167" t="s">
        <v>122</v>
      </c>
    </row>
    <row r="269" spans="1:65" s="15" customFormat="1">
      <c r="B269" s="174"/>
      <c r="D269" s="159" t="s">
        <v>131</v>
      </c>
      <c r="E269" s="175" t="s">
        <v>1</v>
      </c>
      <c r="F269" s="176" t="s">
        <v>139</v>
      </c>
      <c r="H269" s="177">
        <v>824.7</v>
      </c>
      <c r="I269" s="178"/>
      <c r="L269" s="174"/>
      <c r="M269" s="179"/>
      <c r="N269" s="180"/>
      <c r="O269" s="180"/>
      <c r="P269" s="180"/>
      <c r="Q269" s="180"/>
      <c r="R269" s="180"/>
      <c r="S269" s="180"/>
      <c r="T269" s="181"/>
      <c r="AT269" s="175" t="s">
        <v>131</v>
      </c>
      <c r="AU269" s="175" t="s">
        <v>82</v>
      </c>
      <c r="AV269" s="15" t="s">
        <v>129</v>
      </c>
      <c r="AW269" s="15" t="s">
        <v>29</v>
      </c>
      <c r="AX269" s="15" t="s">
        <v>30</v>
      </c>
      <c r="AY269" s="175" t="s">
        <v>122</v>
      </c>
    </row>
    <row r="270" spans="1:65" s="2" customFormat="1" ht="16.5" customHeight="1">
      <c r="A270" s="33"/>
      <c r="B270" s="144"/>
      <c r="C270" s="145" t="s">
        <v>312</v>
      </c>
      <c r="D270" s="145" t="s">
        <v>124</v>
      </c>
      <c r="E270" s="146" t="s">
        <v>313</v>
      </c>
      <c r="F270" s="147" t="s">
        <v>314</v>
      </c>
      <c r="G270" s="148" t="s">
        <v>223</v>
      </c>
      <c r="H270" s="149">
        <v>547.32000000000005</v>
      </c>
      <c r="I270" s="150"/>
      <c r="J270" s="151">
        <f>ROUND(I270*H270,2)</f>
        <v>0</v>
      </c>
      <c r="K270" s="147" t="s">
        <v>1</v>
      </c>
      <c r="L270" s="34"/>
      <c r="M270" s="152" t="s">
        <v>1</v>
      </c>
      <c r="N270" s="153" t="s">
        <v>38</v>
      </c>
      <c r="O270" s="59"/>
      <c r="P270" s="154">
        <f>O270*H270</f>
        <v>0</v>
      </c>
      <c r="Q270" s="154">
        <v>0</v>
      </c>
      <c r="R270" s="154">
        <f>Q270*H270</f>
        <v>0</v>
      </c>
      <c r="S270" s="154">
        <v>0</v>
      </c>
      <c r="T270" s="155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56" t="s">
        <v>129</v>
      </c>
      <c r="AT270" s="156" t="s">
        <v>124</v>
      </c>
      <c r="AU270" s="156" t="s">
        <v>82</v>
      </c>
      <c r="AY270" s="18" t="s">
        <v>122</v>
      </c>
      <c r="BE270" s="157">
        <f>IF(N270="základní",J270,0)</f>
        <v>0</v>
      </c>
      <c r="BF270" s="157">
        <f>IF(N270="snížená",J270,0)</f>
        <v>0</v>
      </c>
      <c r="BG270" s="157">
        <f>IF(N270="zákl. přenesená",J270,0)</f>
        <v>0</v>
      </c>
      <c r="BH270" s="157">
        <f>IF(N270="sníž. přenesená",J270,0)</f>
        <v>0</v>
      </c>
      <c r="BI270" s="157">
        <f>IF(N270="nulová",J270,0)</f>
        <v>0</v>
      </c>
      <c r="BJ270" s="18" t="s">
        <v>30</v>
      </c>
      <c r="BK270" s="157">
        <f>ROUND(I270*H270,2)</f>
        <v>0</v>
      </c>
      <c r="BL270" s="18" t="s">
        <v>129</v>
      </c>
      <c r="BM270" s="156" t="s">
        <v>315</v>
      </c>
    </row>
    <row r="271" spans="1:65" s="14" customFormat="1">
      <c r="B271" s="166"/>
      <c r="D271" s="159" t="s">
        <v>131</v>
      </c>
      <c r="E271" s="167" t="s">
        <v>1</v>
      </c>
      <c r="F271" s="168" t="s">
        <v>316</v>
      </c>
      <c r="H271" s="169">
        <v>133.11000000000001</v>
      </c>
      <c r="I271" s="170"/>
      <c r="L271" s="166"/>
      <c r="M271" s="171"/>
      <c r="N271" s="172"/>
      <c r="O271" s="172"/>
      <c r="P271" s="172"/>
      <c r="Q271" s="172"/>
      <c r="R271" s="172"/>
      <c r="S271" s="172"/>
      <c r="T271" s="173"/>
      <c r="AT271" s="167" t="s">
        <v>131</v>
      </c>
      <c r="AU271" s="167" t="s">
        <v>82</v>
      </c>
      <c r="AV271" s="14" t="s">
        <v>82</v>
      </c>
      <c r="AW271" s="14" t="s">
        <v>29</v>
      </c>
      <c r="AX271" s="14" t="s">
        <v>73</v>
      </c>
      <c r="AY271" s="167" t="s">
        <v>122</v>
      </c>
    </row>
    <row r="272" spans="1:65" s="14" customFormat="1">
      <c r="B272" s="166"/>
      <c r="D272" s="159" t="s">
        <v>131</v>
      </c>
      <c r="E272" s="167" t="s">
        <v>1</v>
      </c>
      <c r="F272" s="168" t="s">
        <v>317</v>
      </c>
      <c r="H272" s="169">
        <v>51.71</v>
      </c>
      <c r="I272" s="170"/>
      <c r="L272" s="166"/>
      <c r="M272" s="171"/>
      <c r="N272" s="172"/>
      <c r="O272" s="172"/>
      <c r="P272" s="172"/>
      <c r="Q272" s="172"/>
      <c r="R272" s="172"/>
      <c r="S272" s="172"/>
      <c r="T272" s="173"/>
      <c r="AT272" s="167" t="s">
        <v>131</v>
      </c>
      <c r="AU272" s="167" t="s">
        <v>82</v>
      </c>
      <c r="AV272" s="14" t="s">
        <v>82</v>
      </c>
      <c r="AW272" s="14" t="s">
        <v>29</v>
      </c>
      <c r="AX272" s="14" t="s">
        <v>73</v>
      </c>
      <c r="AY272" s="167" t="s">
        <v>122</v>
      </c>
    </row>
    <row r="273" spans="1:65" s="14" customFormat="1">
      <c r="B273" s="166"/>
      <c r="D273" s="159" t="s">
        <v>131</v>
      </c>
      <c r="E273" s="167" t="s">
        <v>1</v>
      </c>
      <c r="F273" s="168" t="s">
        <v>318</v>
      </c>
      <c r="H273" s="169">
        <v>24.5</v>
      </c>
      <c r="I273" s="170"/>
      <c r="L273" s="166"/>
      <c r="M273" s="171"/>
      <c r="N273" s="172"/>
      <c r="O273" s="172"/>
      <c r="P273" s="172"/>
      <c r="Q273" s="172"/>
      <c r="R273" s="172"/>
      <c r="S273" s="172"/>
      <c r="T273" s="173"/>
      <c r="AT273" s="167" t="s">
        <v>131</v>
      </c>
      <c r="AU273" s="167" t="s">
        <v>82</v>
      </c>
      <c r="AV273" s="14" t="s">
        <v>82</v>
      </c>
      <c r="AW273" s="14" t="s">
        <v>29</v>
      </c>
      <c r="AX273" s="14" t="s">
        <v>73</v>
      </c>
      <c r="AY273" s="167" t="s">
        <v>122</v>
      </c>
    </row>
    <row r="274" spans="1:65" s="14" customFormat="1">
      <c r="B274" s="166"/>
      <c r="D274" s="159" t="s">
        <v>131</v>
      </c>
      <c r="E274" s="167" t="s">
        <v>1</v>
      </c>
      <c r="F274" s="168" t="s">
        <v>248</v>
      </c>
      <c r="H274" s="169">
        <v>338</v>
      </c>
      <c r="I274" s="170"/>
      <c r="L274" s="166"/>
      <c r="M274" s="171"/>
      <c r="N274" s="172"/>
      <c r="O274" s="172"/>
      <c r="P274" s="172"/>
      <c r="Q274" s="172"/>
      <c r="R274" s="172"/>
      <c r="S274" s="172"/>
      <c r="T274" s="173"/>
      <c r="AT274" s="167" t="s">
        <v>131</v>
      </c>
      <c r="AU274" s="167" t="s">
        <v>82</v>
      </c>
      <c r="AV274" s="14" t="s">
        <v>82</v>
      </c>
      <c r="AW274" s="14" t="s">
        <v>29</v>
      </c>
      <c r="AX274" s="14" t="s">
        <v>73</v>
      </c>
      <c r="AY274" s="167" t="s">
        <v>122</v>
      </c>
    </row>
    <row r="275" spans="1:65" s="15" customFormat="1">
      <c r="B275" s="174"/>
      <c r="D275" s="159" t="s">
        <v>131</v>
      </c>
      <c r="E275" s="175" t="s">
        <v>1</v>
      </c>
      <c r="F275" s="176" t="s">
        <v>139</v>
      </c>
      <c r="H275" s="177">
        <v>547.32000000000005</v>
      </c>
      <c r="I275" s="178"/>
      <c r="L275" s="174"/>
      <c r="M275" s="179"/>
      <c r="N275" s="180"/>
      <c r="O275" s="180"/>
      <c r="P275" s="180"/>
      <c r="Q275" s="180"/>
      <c r="R275" s="180"/>
      <c r="S275" s="180"/>
      <c r="T275" s="181"/>
      <c r="AT275" s="175" t="s">
        <v>131</v>
      </c>
      <c r="AU275" s="175" t="s">
        <v>82</v>
      </c>
      <c r="AV275" s="15" t="s">
        <v>129</v>
      </c>
      <c r="AW275" s="15" t="s">
        <v>29</v>
      </c>
      <c r="AX275" s="15" t="s">
        <v>30</v>
      </c>
      <c r="AY275" s="175" t="s">
        <v>122</v>
      </c>
    </row>
    <row r="276" spans="1:65" s="2" customFormat="1" ht="16.5" customHeight="1">
      <c r="A276" s="33"/>
      <c r="B276" s="144"/>
      <c r="C276" s="145" t="s">
        <v>319</v>
      </c>
      <c r="D276" s="145" t="s">
        <v>124</v>
      </c>
      <c r="E276" s="146" t="s">
        <v>320</v>
      </c>
      <c r="F276" s="147" t="s">
        <v>321</v>
      </c>
      <c r="G276" s="148" t="s">
        <v>322</v>
      </c>
      <c r="H276" s="149">
        <v>2.2000000000000002</v>
      </c>
      <c r="I276" s="150"/>
      <c r="J276" s="151">
        <f>ROUND(I276*H276,2)</f>
        <v>0</v>
      </c>
      <c r="K276" s="147" t="s">
        <v>1</v>
      </c>
      <c r="L276" s="34"/>
      <c r="M276" s="152" t="s">
        <v>1</v>
      </c>
      <c r="N276" s="153" t="s">
        <v>38</v>
      </c>
      <c r="O276" s="59"/>
      <c r="P276" s="154">
        <f>O276*H276</f>
        <v>0</v>
      </c>
      <c r="Q276" s="154">
        <v>0</v>
      </c>
      <c r="R276" s="154">
        <f>Q276*H276</f>
        <v>0</v>
      </c>
      <c r="S276" s="154">
        <v>0</v>
      </c>
      <c r="T276" s="155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56" t="s">
        <v>129</v>
      </c>
      <c r="AT276" s="156" t="s">
        <v>124</v>
      </c>
      <c r="AU276" s="156" t="s">
        <v>82</v>
      </c>
      <c r="AY276" s="18" t="s">
        <v>122</v>
      </c>
      <c r="BE276" s="157">
        <f>IF(N276="základní",J276,0)</f>
        <v>0</v>
      </c>
      <c r="BF276" s="157">
        <f>IF(N276="snížená",J276,0)</f>
        <v>0</v>
      </c>
      <c r="BG276" s="157">
        <f>IF(N276="zákl. přenesená",J276,0)</f>
        <v>0</v>
      </c>
      <c r="BH276" s="157">
        <f>IF(N276="sníž. přenesená",J276,0)</f>
        <v>0</v>
      </c>
      <c r="BI276" s="157">
        <f>IF(N276="nulová",J276,0)</f>
        <v>0</v>
      </c>
      <c r="BJ276" s="18" t="s">
        <v>30</v>
      </c>
      <c r="BK276" s="157">
        <f>ROUND(I276*H276,2)</f>
        <v>0</v>
      </c>
      <c r="BL276" s="18" t="s">
        <v>129</v>
      </c>
      <c r="BM276" s="156" t="s">
        <v>323</v>
      </c>
    </row>
    <row r="277" spans="1:65" s="14" customFormat="1">
      <c r="B277" s="166"/>
      <c r="D277" s="159" t="s">
        <v>131</v>
      </c>
      <c r="E277" s="167" t="s">
        <v>1</v>
      </c>
      <c r="F277" s="168" t="s">
        <v>324</v>
      </c>
      <c r="H277" s="169">
        <v>2.2000000000000002</v>
      </c>
      <c r="I277" s="170"/>
      <c r="L277" s="166"/>
      <c r="M277" s="171"/>
      <c r="N277" s="172"/>
      <c r="O277" s="172"/>
      <c r="P277" s="172"/>
      <c r="Q277" s="172"/>
      <c r="R277" s="172"/>
      <c r="S277" s="172"/>
      <c r="T277" s="173"/>
      <c r="AT277" s="167" t="s">
        <v>131</v>
      </c>
      <c r="AU277" s="167" t="s">
        <v>82</v>
      </c>
      <c r="AV277" s="14" t="s">
        <v>82</v>
      </c>
      <c r="AW277" s="14" t="s">
        <v>29</v>
      </c>
      <c r="AX277" s="14" t="s">
        <v>73</v>
      </c>
      <c r="AY277" s="167" t="s">
        <v>122</v>
      </c>
    </row>
    <row r="278" spans="1:65" s="15" customFormat="1">
      <c r="B278" s="174"/>
      <c r="D278" s="159" t="s">
        <v>131</v>
      </c>
      <c r="E278" s="175" t="s">
        <v>1</v>
      </c>
      <c r="F278" s="176" t="s">
        <v>139</v>
      </c>
      <c r="H278" s="177">
        <v>2.2000000000000002</v>
      </c>
      <c r="I278" s="178"/>
      <c r="L278" s="174"/>
      <c r="M278" s="179"/>
      <c r="N278" s="180"/>
      <c r="O278" s="180"/>
      <c r="P278" s="180"/>
      <c r="Q278" s="180"/>
      <c r="R278" s="180"/>
      <c r="S278" s="180"/>
      <c r="T278" s="181"/>
      <c r="AT278" s="175" t="s">
        <v>131</v>
      </c>
      <c r="AU278" s="175" t="s">
        <v>82</v>
      </c>
      <c r="AV278" s="15" t="s">
        <v>129</v>
      </c>
      <c r="AW278" s="15" t="s">
        <v>29</v>
      </c>
      <c r="AX278" s="15" t="s">
        <v>30</v>
      </c>
      <c r="AY278" s="175" t="s">
        <v>122</v>
      </c>
    </row>
    <row r="279" spans="1:65" s="2" customFormat="1" ht="21.75" customHeight="1">
      <c r="A279" s="33"/>
      <c r="B279" s="144"/>
      <c r="C279" s="145" t="s">
        <v>325</v>
      </c>
      <c r="D279" s="145" t="s">
        <v>124</v>
      </c>
      <c r="E279" s="146" t="s">
        <v>326</v>
      </c>
      <c r="F279" s="147" t="s">
        <v>327</v>
      </c>
      <c r="G279" s="148" t="s">
        <v>223</v>
      </c>
      <c r="H279" s="149">
        <v>845</v>
      </c>
      <c r="I279" s="150"/>
      <c r="J279" s="151">
        <f>ROUND(I279*H279,2)</f>
        <v>0</v>
      </c>
      <c r="K279" s="147" t="s">
        <v>128</v>
      </c>
      <c r="L279" s="34"/>
      <c r="M279" s="152" t="s">
        <v>1</v>
      </c>
      <c r="N279" s="153" t="s">
        <v>38</v>
      </c>
      <c r="O279" s="59"/>
      <c r="P279" s="154">
        <f>O279*H279</f>
        <v>0</v>
      </c>
      <c r="Q279" s="154">
        <v>0</v>
      </c>
      <c r="R279" s="154">
        <f>Q279*H279</f>
        <v>0</v>
      </c>
      <c r="S279" s="154">
        <v>0</v>
      </c>
      <c r="T279" s="155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56" t="s">
        <v>129</v>
      </c>
      <c r="AT279" s="156" t="s">
        <v>124</v>
      </c>
      <c r="AU279" s="156" t="s">
        <v>82</v>
      </c>
      <c r="AY279" s="18" t="s">
        <v>122</v>
      </c>
      <c r="BE279" s="157">
        <f>IF(N279="základní",J279,0)</f>
        <v>0</v>
      </c>
      <c r="BF279" s="157">
        <f>IF(N279="snížená",J279,0)</f>
        <v>0</v>
      </c>
      <c r="BG279" s="157">
        <f>IF(N279="zákl. přenesená",J279,0)</f>
        <v>0</v>
      </c>
      <c r="BH279" s="157">
        <f>IF(N279="sníž. přenesená",J279,0)</f>
        <v>0</v>
      </c>
      <c r="BI279" s="157">
        <f>IF(N279="nulová",J279,0)</f>
        <v>0</v>
      </c>
      <c r="BJ279" s="18" t="s">
        <v>30</v>
      </c>
      <c r="BK279" s="157">
        <f>ROUND(I279*H279,2)</f>
        <v>0</v>
      </c>
      <c r="BL279" s="18" t="s">
        <v>129</v>
      </c>
      <c r="BM279" s="156" t="s">
        <v>328</v>
      </c>
    </row>
    <row r="280" spans="1:65" s="13" customFormat="1">
      <c r="B280" s="158"/>
      <c r="D280" s="159" t="s">
        <v>131</v>
      </c>
      <c r="E280" s="160" t="s">
        <v>1</v>
      </c>
      <c r="F280" s="161" t="s">
        <v>329</v>
      </c>
      <c r="H280" s="160" t="s">
        <v>1</v>
      </c>
      <c r="I280" s="162"/>
      <c r="L280" s="158"/>
      <c r="M280" s="163"/>
      <c r="N280" s="164"/>
      <c r="O280" s="164"/>
      <c r="P280" s="164"/>
      <c r="Q280" s="164"/>
      <c r="R280" s="164"/>
      <c r="S280" s="164"/>
      <c r="T280" s="165"/>
      <c r="AT280" s="160" t="s">
        <v>131</v>
      </c>
      <c r="AU280" s="160" t="s">
        <v>82</v>
      </c>
      <c r="AV280" s="13" t="s">
        <v>30</v>
      </c>
      <c r="AW280" s="13" t="s">
        <v>29</v>
      </c>
      <c r="AX280" s="13" t="s">
        <v>73</v>
      </c>
      <c r="AY280" s="160" t="s">
        <v>122</v>
      </c>
    </row>
    <row r="281" spans="1:65" s="13" customFormat="1">
      <c r="B281" s="158"/>
      <c r="D281" s="159" t="s">
        <v>131</v>
      </c>
      <c r="E281" s="160" t="s">
        <v>1</v>
      </c>
      <c r="F281" s="161" t="s">
        <v>330</v>
      </c>
      <c r="H281" s="160" t="s">
        <v>1</v>
      </c>
      <c r="I281" s="162"/>
      <c r="L281" s="158"/>
      <c r="M281" s="163"/>
      <c r="N281" s="164"/>
      <c r="O281" s="164"/>
      <c r="P281" s="164"/>
      <c r="Q281" s="164"/>
      <c r="R281" s="164"/>
      <c r="S281" s="164"/>
      <c r="T281" s="165"/>
      <c r="AT281" s="160" t="s">
        <v>131</v>
      </c>
      <c r="AU281" s="160" t="s">
        <v>82</v>
      </c>
      <c r="AV281" s="13" t="s">
        <v>30</v>
      </c>
      <c r="AW281" s="13" t="s">
        <v>29</v>
      </c>
      <c r="AX281" s="13" t="s">
        <v>73</v>
      </c>
      <c r="AY281" s="160" t="s">
        <v>122</v>
      </c>
    </row>
    <row r="282" spans="1:65" s="14" customFormat="1">
      <c r="B282" s="166"/>
      <c r="D282" s="159" t="s">
        <v>131</v>
      </c>
      <c r="E282" s="167" t="s">
        <v>1</v>
      </c>
      <c r="F282" s="168" t="s">
        <v>331</v>
      </c>
      <c r="H282" s="169">
        <v>845</v>
      </c>
      <c r="I282" s="170"/>
      <c r="L282" s="166"/>
      <c r="M282" s="171"/>
      <c r="N282" s="172"/>
      <c r="O282" s="172"/>
      <c r="P282" s="172"/>
      <c r="Q282" s="172"/>
      <c r="R282" s="172"/>
      <c r="S282" s="172"/>
      <c r="T282" s="173"/>
      <c r="AT282" s="167" t="s">
        <v>131</v>
      </c>
      <c r="AU282" s="167" t="s">
        <v>82</v>
      </c>
      <c r="AV282" s="14" t="s">
        <v>82</v>
      </c>
      <c r="AW282" s="14" t="s">
        <v>29</v>
      </c>
      <c r="AX282" s="14" t="s">
        <v>30</v>
      </c>
      <c r="AY282" s="167" t="s">
        <v>122</v>
      </c>
    </row>
    <row r="283" spans="1:65" s="2" customFormat="1" ht="16.5" customHeight="1">
      <c r="A283" s="33"/>
      <c r="B283" s="144"/>
      <c r="C283" s="182" t="s">
        <v>332</v>
      </c>
      <c r="D283" s="182" t="s">
        <v>333</v>
      </c>
      <c r="E283" s="183" t="s">
        <v>334</v>
      </c>
      <c r="F283" s="184" t="s">
        <v>335</v>
      </c>
      <c r="G283" s="185" t="s">
        <v>322</v>
      </c>
      <c r="H283" s="186">
        <v>1756.7550000000001</v>
      </c>
      <c r="I283" s="187"/>
      <c r="J283" s="188">
        <f>ROUND(I283*H283,2)</f>
        <v>0</v>
      </c>
      <c r="K283" s="184" t="s">
        <v>128</v>
      </c>
      <c r="L283" s="189"/>
      <c r="M283" s="190" t="s">
        <v>1</v>
      </c>
      <c r="N283" s="191" t="s">
        <v>38</v>
      </c>
      <c r="O283" s="59"/>
      <c r="P283" s="154">
        <f>O283*H283</f>
        <v>0</v>
      </c>
      <c r="Q283" s="154">
        <v>0</v>
      </c>
      <c r="R283" s="154">
        <f>Q283*H283</f>
        <v>0</v>
      </c>
      <c r="S283" s="154">
        <v>0</v>
      </c>
      <c r="T283" s="155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56" t="s">
        <v>170</v>
      </c>
      <c r="AT283" s="156" t="s">
        <v>333</v>
      </c>
      <c r="AU283" s="156" t="s">
        <v>82</v>
      </c>
      <c r="AY283" s="18" t="s">
        <v>122</v>
      </c>
      <c r="BE283" s="157">
        <f>IF(N283="základní",J283,0)</f>
        <v>0</v>
      </c>
      <c r="BF283" s="157">
        <f>IF(N283="snížená",J283,0)</f>
        <v>0</v>
      </c>
      <c r="BG283" s="157">
        <f>IF(N283="zákl. přenesená",J283,0)</f>
        <v>0</v>
      </c>
      <c r="BH283" s="157">
        <f>IF(N283="sníž. přenesená",J283,0)</f>
        <v>0</v>
      </c>
      <c r="BI283" s="157">
        <f>IF(N283="nulová",J283,0)</f>
        <v>0</v>
      </c>
      <c r="BJ283" s="18" t="s">
        <v>30</v>
      </c>
      <c r="BK283" s="157">
        <f>ROUND(I283*H283,2)</f>
        <v>0</v>
      </c>
      <c r="BL283" s="18" t="s">
        <v>129</v>
      </c>
      <c r="BM283" s="156" t="s">
        <v>336</v>
      </c>
    </row>
    <row r="284" spans="1:65" s="13" customFormat="1">
      <c r="B284" s="158"/>
      <c r="D284" s="159" t="s">
        <v>131</v>
      </c>
      <c r="E284" s="160" t="s">
        <v>1</v>
      </c>
      <c r="F284" s="161" t="s">
        <v>329</v>
      </c>
      <c r="H284" s="160" t="s">
        <v>1</v>
      </c>
      <c r="I284" s="162"/>
      <c r="L284" s="158"/>
      <c r="M284" s="163"/>
      <c r="N284" s="164"/>
      <c r="O284" s="164"/>
      <c r="P284" s="164"/>
      <c r="Q284" s="164"/>
      <c r="R284" s="164"/>
      <c r="S284" s="164"/>
      <c r="T284" s="165"/>
      <c r="AT284" s="160" t="s">
        <v>131</v>
      </c>
      <c r="AU284" s="160" t="s">
        <v>82</v>
      </c>
      <c r="AV284" s="13" t="s">
        <v>30</v>
      </c>
      <c r="AW284" s="13" t="s">
        <v>29</v>
      </c>
      <c r="AX284" s="13" t="s">
        <v>73</v>
      </c>
      <c r="AY284" s="160" t="s">
        <v>122</v>
      </c>
    </row>
    <row r="285" spans="1:65" s="14" customFormat="1">
      <c r="B285" s="166"/>
      <c r="D285" s="159" t="s">
        <v>131</v>
      </c>
      <c r="E285" s="167" t="s">
        <v>1</v>
      </c>
      <c r="F285" s="168" t="s">
        <v>337</v>
      </c>
      <c r="H285" s="169">
        <v>1756.7550000000001</v>
      </c>
      <c r="I285" s="170"/>
      <c r="L285" s="166"/>
      <c r="M285" s="171"/>
      <c r="N285" s="172"/>
      <c r="O285" s="172"/>
      <c r="P285" s="172"/>
      <c r="Q285" s="172"/>
      <c r="R285" s="172"/>
      <c r="S285" s="172"/>
      <c r="T285" s="173"/>
      <c r="AT285" s="167" t="s">
        <v>131</v>
      </c>
      <c r="AU285" s="167" t="s">
        <v>82</v>
      </c>
      <c r="AV285" s="14" t="s">
        <v>82</v>
      </c>
      <c r="AW285" s="14" t="s">
        <v>29</v>
      </c>
      <c r="AX285" s="14" t="s">
        <v>73</v>
      </c>
      <c r="AY285" s="167" t="s">
        <v>122</v>
      </c>
    </row>
    <row r="286" spans="1:65" s="15" customFormat="1">
      <c r="B286" s="174"/>
      <c r="D286" s="159" t="s">
        <v>131</v>
      </c>
      <c r="E286" s="175" t="s">
        <v>1</v>
      </c>
      <c r="F286" s="176" t="s">
        <v>139</v>
      </c>
      <c r="H286" s="177">
        <v>1756.7550000000001</v>
      </c>
      <c r="I286" s="178"/>
      <c r="L286" s="174"/>
      <c r="M286" s="179"/>
      <c r="N286" s="180"/>
      <c r="O286" s="180"/>
      <c r="P286" s="180"/>
      <c r="Q286" s="180"/>
      <c r="R286" s="180"/>
      <c r="S286" s="180"/>
      <c r="T286" s="181"/>
      <c r="AT286" s="175" t="s">
        <v>131</v>
      </c>
      <c r="AU286" s="175" t="s">
        <v>82</v>
      </c>
      <c r="AV286" s="15" t="s">
        <v>129</v>
      </c>
      <c r="AW286" s="15" t="s">
        <v>29</v>
      </c>
      <c r="AX286" s="15" t="s">
        <v>30</v>
      </c>
      <c r="AY286" s="175" t="s">
        <v>122</v>
      </c>
    </row>
    <row r="287" spans="1:65" s="2" customFormat="1" ht="16.5" customHeight="1">
      <c r="A287" s="33"/>
      <c r="B287" s="144"/>
      <c r="C287" s="145" t="s">
        <v>338</v>
      </c>
      <c r="D287" s="145" t="s">
        <v>124</v>
      </c>
      <c r="E287" s="146" t="s">
        <v>339</v>
      </c>
      <c r="F287" s="147" t="s">
        <v>340</v>
      </c>
      <c r="G287" s="148" t="s">
        <v>223</v>
      </c>
      <c r="H287" s="149">
        <v>23.657</v>
      </c>
      <c r="I287" s="150"/>
      <c r="J287" s="151">
        <f>ROUND(I287*H287,2)</f>
        <v>0</v>
      </c>
      <c r="K287" s="147" t="s">
        <v>128</v>
      </c>
      <c r="L287" s="34"/>
      <c r="M287" s="152" t="s">
        <v>1</v>
      </c>
      <c r="N287" s="153" t="s">
        <v>38</v>
      </c>
      <c r="O287" s="59"/>
      <c r="P287" s="154">
        <f>O287*H287</f>
        <v>0</v>
      </c>
      <c r="Q287" s="154">
        <v>0</v>
      </c>
      <c r="R287" s="154">
        <f>Q287*H287</f>
        <v>0</v>
      </c>
      <c r="S287" s="154">
        <v>0</v>
      </c>
      <c r="T287" s="155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56" t="s">
        <v>129</v>
      </c>
      <c r="AT287" s="156" t="s">
        <v>124</v>
      </c>
      <c r="AU287" s="156" t="s">
        <v>82</v>
      </c>
      <c r="AY287" s="18" t="s">
        <v>122</v>
      </c>
      <c r="BE287" s="157">
        <f>IF(N287="základní",J287,0)</f>
        <v>0</v>
      </c>
      <c r="BF287" s="157">
        <f>IF(N287="snížená",J287,0)</f>
        <v>0</v>
      </c>
      <c r="BG287" s="157">
        <f>IF(N287="zákl. přenesená",J287,0)</f>
        <v>0</v>
      </c>
      <c r="BH287" s="157">
        <f>IF(N287="sníž. přenesená",J287,0)</f>
        <v>0</v>
      </c>
      <c r="BI287" s="157">
        <f>IF(N287="nulová",J287,0)</f>
        <v>0</v>
      </c>
      <c r="BJ287" s="18" t="s">
        <v>30</v>
      </c>
      <c r="BK287" s="157">
        <f>ROUND(I287*H287,2)</f>
        <v>0</v>
      </c>
      <c r="BL287" s="18" t="s">
        <v>129</v>
      </c>
      <c r="BM287" s="156" t="s">
        <v>341</v>
      </c>
    </row>
    <row r="288" spans="1:65" s="13" customFormat="1">
      <c r="B288" s="158"/>
      <c r="D288" s="159" t="s">
        <v>131</v>
      </c>
      <c r="E288" s="160" t="s">
        <v>1</v>
      </c>
      <c r="F288" s="161" t="s">
        <v>342</v>
      </c>
      <c r="H288" s="160" t="s">
        <v>1</v>
      </c>
      <c r="I288" s="162"/>
      <c r="L288" s="158"/>
      <c r="M288" s="163"/>
      <c r="N288" s="164"/>
      <c r="O288" s="164"/>
      <c r="P288" s="164"/>
      <c r="Q288" s="164"/>
      <c r="R288" s="164"/>
      <c r="S288" s="164"/>
      <c r="T288" s="165"/>
      <c r="AT288" s="160" t="s">
        <v>131</v>
      </c>
      <c r="AU288" s="160" t="s">
        <v>82</v>
      </c>
      <c r="AV288" s="13" t="s">
        <v>30</v>
      </c>
      <c r="AW288" s="13" t="s">
        <v>29</v>
      </c>
      <c r="AX288" s="13" t="s">
        <v>73</v>
      </c>
      <c r="AY288" s="160" t="s">
        <v>122</v>
      </c>
    </row>
    <row r="289" spans="1:65" s="14" customFormat="1">
      <c r="B289" s="166"/>
      <c r="D289" s="159" t="s">
        <v>131</v>
      </c>
      <c r="E289" s="167" t="s">
        <v>1</v>
      </c>
      <c r="F289" s="168" t="s">
        <v>343</v>
      </c>
      <c r="H289" s="169">
        <v>24.5</v>
      </c>
      <c r="I289" s="170"/>
      <c r="L289" s="166"/>
      <c r="M289" s="171"/>
      <c r="N289" s="172"/>
      <c r="O289" s="172"/>
      <c r="P289" s="172"/>
      <c r="Q289" s="172"/>
      <c r="R289" s="172"/>
      <c r="S289" s="172"/>
      <c r="T289" s="173"/>
      <c r="AT289" s="167" t="s">
        <v>131</v>
      </c>
      <c r="AU289" s="167" t="s">
        <v>82</v>
      </c>
      <c r="AV289" s="14" t="s">
        <v>82</v>
      </c>
      <c r="AW289" s="14" t="s">
        <v>29</v>
      </c>
      <c r="AX289" s="14" t="s">
        <v>73</v>
      </c>
      <c r="AY289" s="167" t="s">
        <v>122</v>
      </c>
    </row>
    <row r="290" spans="1:65" s="14" customFormat="1">
      <c r="B290" s="166"/>
      <c r="D290" s="159" t="s">
        <v>131</v>
      </c>
      <c r="E290" s="167" t="s">
        <v>1</v>
      </c>
      <c r="F290" s="168" t="s">
        <v>344</v>
      </c>
      <c r="H290" s="169">
        <v>-0.53</v>
      </c>
      <c r="I290" s="170"/>
      <c r="L290" s="166"/>
      <c r="M290" s="171"/>
      <c r="N290" s="172"/>
      <c r="O290" s="172"/>
      <c r="P290" s="172"/>
      <c r="Q290" s="172"/>
      <c r="R290" s="172"/>
      <c r="S290" s="172"/>
      <c r="T290" s="173"/>
      <c r="AT290" s="167" t="s">
        <v>131</v>
      </c>
      <c r="AU290" s="167" t="s">
        <v>82</v>
      </c>
      <c r="AV290" s="14" t="s">
        <v>82</v>
      </c>
      <c r="AW290" s="14" t="s">
        <v>29</v>
      </c>
      <c r="AX290" s="14" t="s">
        <v>73</v>
      </c>
      <c r="AY290" s="167" t="s">
        <v>122</v>
      </c>
    </row>
    <row r="291" spans="1:65" s="14" customFormat="1">
      <c r="B291" s="166"/>
      <c r="D291" s="159" t="s">
        <v>131</v>
      </c>
      <c r="E291" s="167" t="s">
        <v>1</v>
      </c>
      <c r="F291" s="168" t="s">
        <v>345</v>
      </c>
      <c r="H291" s="169">
        <v>-0.313</v>
      </c>
      <c r="I291" s="170"/>
      <c r="L291" s="166"/>
      <c r="M291" s="171"/>
      <c r="N291" s="172"/>
      <c r="O291" s="172"/>
      <c r="P291" s="172"/>
      <c r="Q291" s="172"/>
      <c r="R291" s="172"/>
      <c r="S291" s="172"/>
      <c r="T291" s="173"/>
      <c r="AT291" s="167" t="s">
        <v>131</v>
      </c>
      <c r="AU291" s="167" t="s">
        <v>82</v>
      </c>
      <c r="AV291" s="14" t="s">
        <v>82</v>
      </c>
      <c r="AW291" s="14" t="s">
        <v>29</v>
      </c>
      <c r="AX291" s="14" t="s">
        <v>73</v>
      </c>
      <c r="AY291" s="167" t="s">
        <v>122</v>
      </c>
    </row>
    <row r="292" spans="1:65" s="15" customFormat="1">
      <c r="B292" s="174"/>
      <c r="D292" s="159" t="s">
        <v>131</v>
      </c>
      <c r="E292" s="175" t="s">
        <v>1</v>
      </c>
      <c r="F292" s="176" t="s">
        <v>139</v>
      </c>
      <c r="H292" s="177">
        <v>23.657</v>
      </c>
      <c r="I292" s="178"/>
      <c r="L292" s="174"/>
      <c r="M292" s="179"/>
      <c r="N292" s="180"/>
      <c r="O292" s="180"/>
      <c r="P292" s="180"/>
      <c r="Q292" s="180"/>
      <c r="R292" s="180"/>
      <c r="S292" s="180"/>
      <c r="T292" s="181"/>
      <c r="AT292" s="175" t="s">
        <v>131</v>
      </c>
      <c r="AU292" s="175" t="s">
        <v>82</v>
      </c>
      <c r="AV292" s="15" t="s">
        <v>129</v>
      </c>
      <c r="AW292" s="15" t="s">
        <v>29</v>
      </c>
      <c r="AX292" s="15" t="s">
        <v>30</v>
      </c>
      <c r="AY292" s="175" t="s">
        <v>122</v>
      </c>
    </row>
    <row r="293" spans="1:65" s="2" customFormat="1" ht="16.5" customHeight="1">
      <c r="A293" s="33"/>
      <c r="B293" s="144"/>
      <c r="C293" s="182" t="s">
        <v>346</v>
      </c>
      <c r="D293" s="182" t="s">
        <v>333</v>
      </c>
      <c r="E293" s="183" t="s">
        <v>347</v>
      </c>
      <c r="F293" s="184" t="s">
        <v>348</v>
      </c>
      <c r="G293" s="185" t="s">
        <v>322</v>
      </c>
      <c r="H293" s="186">
        <v>49.183</v>
      </c>
      <c r="I293" s="187"/>
      <c r="J293" s="188">
        <f>ROUND(I293*H293,2)</f>
        <v>0</v>
      </c>
      <c r="K293" s="184" t="s">
        <v>1</v>
      </c>
      <c r="L293" s="189"/>
      <c r="M293" s="190" t="s">
        <v>1</v>
      </c>
      <c r="N293" s="191" t="s">
        <v>38</v>
      </c>
      <c r="O293" s="59"/>
      <c r="P293" s="154">
        <f>O293*H293</f>
        <v>0</v>
      </c>
      <c r="Q293" s="154">
        <v>0</v>
      </c>
      <c r="R293" s="154">
        <f>Q293*H293</f>
        <v>0</v>
      </c>
      <c r="S293" s="154">
        <v>0</v>
      </c>
      <c r="T293" s="155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56" t="s">
        <v>170</v>
      </c>
      <c r="AT293" s="156" t="s">
        <v>333</v>
      </c>
      <c r="AU293" s="156" t="s">
        <v>82</v>
      </c>
      <c r="AY293" s="18" t="s">
        <v>122</v>
      </c>
      <c r="BE293" s="157">
        <f>IF(N293="základní",J293,0)</f>
        <v>0</v>
      </c>
      <c r="BF293" s="157">
        <f>IF(N293="snížená",J293,0)</f>
        <v>0</v>
      </c>
      <c r="BG293" s="157">
        <f>IF(N293="zákl. přenesená",J293,0)</f>
        <v>0</v>
      </c>
      <c r="BH293" s="157">
        <f>IF(N293="sníž. přenesená",J293,0)</f>
        <v>0</v>
      </c>
      <c r="BI293" s="157">
        <f>IF(N293="nulová",J293,0)</f>
        <v>0</v>
      </c>
      <c r="BJ293" s="18" t="s">
        <v>30</v>
      </c>
      <c r="BK293" s="157">
        <f>ROUND(I293*H293,2)</f>
        <v>0</v>
      </c>
      <c r="BL293" s="18" t="s">
        <v>129</v>
      </c>
      <c r="BM293" s="156" t="s">
        <v>349</v>
      </c>
    </row>
    <row r="294" spans="1:65" s="13" customFormat="1">
      <c r="B294" s="158"/>
      <c r="D294" s="159" t="s">
        <v>131</v>
      </c>
      <c r="E294" s="160" t="s">
        <v>1</v>
      </c>
      <c r="F294" s="161" t="s">
        <v>350</v>
      </c>
      <c r="H294" s="160" t="s">
        <v>1</v>
      </c>
      <c r="I294" s="162"/>
      <c r="L294" s="158"/>
      <c r="M294" s="163"/>
      <c r="N294" s="164"/>
      <c r="O294" s="164"/>
      <c r="P294" s="164"/>
      <c r="Q294" s="164"/>
      <c r="R294" s="164"/>
      <c r="S294" s="164"/>
      <c r="T294" s="165"/>
      <c r="AT294" s="160" t="s">
        <v>131</v>
      </c>
      <c r="AU294" s="160" t="s">
        <v>82</v>
      </c>
      <c r="AV294" s="13" t="s">
        <v>30</v>
      </c>
      <c r="AW294" s="13" t="s">
        <v>29</v>
      </c>
      <c r="AX294" s="13" t="s">
        <v>73</v>
      </c>
      <c r="AY294" s="160" t="s">
        <v>122</v>
      </c>
    </row>
    <row r="295" spans="1:65" s="13" customFormat="1">
      <c r="B295" s="158"/>
      <c r="D295" s="159" t="s">
        <v>131</v>
      </c>
      <c r="E295" s="160" t="s">
        <v>1</v>
      </c>
      <c r="F295" s="161" t="s">
        <v>351</v>
      </c>
      <c r="H295" s="160" t="s">
        <v>1</v>
      </c>
      <c r="I295" s="162"/>
      <c r="L295" s="158"/>
      <c r="M295" s="163"/>
      <c r="N295" s="164"/>
      <c r="O295" s="164"/>
      <c r="P295" s="164"/>
      <c r="Q295" s="164"/>
      <c r="R295" s="164"/>
      <c r="S295" s="164"/>
      <c r="T295" s="165"/>
      <c r="AT295" s="160" t="s">
        <v>131</v>
      </c>
      <c r="AU295" s="160" t="s">
        <v>82</v>
      </c>
      <c r="AV295" s="13" t="s">
        <v>30</v>
      </c>
      <c r="AW295" s="13" t="s">
        <v>29</v>
      </c>
      <c r="AX295" s="13" t="s">
        <v>73</v>
      </c>
      <c r="AY295" s="160" t="s">
        <v>122</v>
      </c>
    </row>
    <row r="296" spans="1:65" s="13" customFormat="1">
      <c r="B296" s="158"/>
      <c r="D296" s="159" t="s">
        <v>131</v>
      </c>
      <c r="E296" s="160" t="s">
        <v>1</v>
      </c>
      <c r="F296" s="161" t="s">
        <v>352</v>
      </c>
      <c r="H296" s="160" t="s">
        <v>1</v>
      </c>
      <c r="I296" s="162"/>
      <c r="L296" s="158"/>
      <c r="M296" s="163"/>
      <c r="N296" s="164"/>
      <c r="O296" s="164"/>
      <c r="P296" s="164"/>
      <c r="Q296" s="164"/>
      <c r="R296" s="164"/>
      <c r="S296" s="164"/>
      <c r="T296" s="165"/>
      <c r="AT296" s="160" t="s">
        <v>131</v>
      </c>
      <c r="AU296" s="160" t="s">
        <v>82</v>
      </c>
      <c r="AV296" s="13" t="s">
        <v>30</v>
      </c>
      <c r="AW296" s="13" t="s">
        <v>29</v>
      </c>
      <c r="AX296" s="13" t="s">
        <v>73</v>
      </c>
      <c r="AY296" s="160" t="s">
        <v>122</v>
      </c>
    </row>
    <row r="297" spans="1:65" s="13" customFormat="1">
      <c r="B297" s="158"/>
      <c r="D297" s="159" t="s">
        <v>131</v>
      </c>
      <c r="E297" s="160" t="s">
        <v>1</v>
      </c>
      <c r="F297" s="161" t="s">
        <v>353</v>
      </c>
      <c r="H297" s="160" t="s">
        <v>1</v>
      </c>
      <c r="I297" s="162"/>
      <c r="L297" s="158"/>
      <c r="M297" s="163"/>
      <c r="N297" s="164"/>
      <c r="O297" s="164"/>
      <c r="P297" s="164"/>
      <c r="Q297" s="164"/>
      <c r="R297" s="164"/>
      <c r="S297" s="164"/>
      <c r="T297" s="165"/>
      <c r="AT297" s="160" t="s">
        <v>131</v>
      </c>
      <c r="AU297" s="160" t="s">
        <v>82</v>
      </c>
      <c r="AV297" s="13" t="s">
        <v>30</v>
      </c>
      <c r="AW297" s="13" t="s">
        <v>29</v>
      </c>
      <c r="AX297" s="13" t="s">
        <v>73</v>
      </c>
      <c r="AY297" s="160" t="s">
        <v>122</v>
      </c>
    </row>
    <row r="298" spans="1:65" s="14" customFormat="1">
      <c r="B298" s="166"/>
      <c r="D298" s="159" t="s">
        <v>131</v>
      </c>
      <c r="E298" s="167" t="s">
        <v>1</v>
      </c>
      <c r="F298" s="168" t="s">
        <v>354</v>
      </c>
      <c r="H298" s="169">
        <v>49.183</v>
      </c>
      <c r="I298" s="170"/>
      <c r="L298" s="166"/>
      <c r="M298" s="171"/>
      <c r="N298" s="172"/>
      <c r="O298" s="172"/>
      <c r="P298" s="172"/>
      <c r="Q298" s="172"/>
      <c r="R298" s="172"/>
      <c r="S298" s="172"/>
      <c r="T298" s="173"/>
      <c r="AT298" s="167" t="s">
        <v>131</v>
      </c>
      <c r="AU298" s="167" t="s">
        <v>82</v>
      </c>
      <c r="AV298" s="14" t="s">
        <v>82</v>
      </c>
      <c r="AW298" s="14" t="s">
        <v>29</v>
      </c>
      <c r="AX298" s="14" t="s">
        <v>73</v>
      </c>
      <c r="AY298" s="167" t="s">
        <v>122</v>
      </c>
    </row>
    <row r="299" spans="1:65" s="15" customFormat="1">
      <c r="B299" s="174"/>
      <c r="D299" s="159" t="s">
        <v>131</v>
      </c>
      <c r="E299" s="175" t="s">
        <v>1</v>
      </c>
      <c r="F299" s="176" t="s">
        <v>139</v>
      </c>
      <c r="H299" s="177">
        <v>49.183</v>
      </c>
      <c r="I299" s="178"/>
      <c r="L299" s="174"/>
      <c r="M299" s="179"/>
      <c r="N299" s="180"/>
      <c r="O299" s="180"/>
      <c r="P299" s="180"/>
      <c r="Q299" s="180"/>
      <c r="R299" s="180"/>
      <c r="S299" s="180"/>
      <c r="T299" s="181"/>
      <c r="AT299" s="175" t="s">
        <v>131</v>
      </c>
      <c r="AU299" s="175" t="s">
        <v>82</v>
      </c>
      <c r="AV299" s="15" t="s">
        <v>129</v>
      </c>
      <c r="AW299" s="15" t="s">
        <v>29</v>
      </c>
      <c r="AX299" s="15" t="s">
        <v>30</v>
      </c>
      <c r="AY299" s="175" t="s">
        <v>122</v>
      </c>
    </row>
    <row r="300" spans="1:65" s="2" customFormat="1" ht="16.5" customHeight="1">
      <c r="A300" s="33"/>
      <c r="B300" s="144"/>
      <c r="C300" s="145" t="s">
        <v>355</v>
      </c>
      <c r="D300" s="145" t="s">
        <v>124</v>
      </c>
      <c r="E300" s="146" t="s">
        <v>356</v>
      </c>
      <c r="F300" s="147" t="s">
        <v>357</v>
      </c>
      <c r="G300" s="148" t="s">
        <v>223</v>
      </c>
      <c r="H300" s="149">
        <v>5.6950000000000003</v>
      </c>
      <c r="I300" s="150"/>
      <c r="J300" s="151">
        <f>ROUND(I300*H300,2)</f>
        <v>0</v>
      </c>
      <c r="K300" s="147" t="s">
        <v>128</v>
      </c>
      <c r="L300" s="34"/>
      <c r="M300" s="152" t="s">
        <v>1</v>
      </c>
      <c r="N300" s="153" t="s">
        <v>38</v>
      </c>
      <c r="O300" s="59"/>
      <c r="P300" s="154">
        <f>O300*H300</f>
        <v>0</v>
      </c>
      <c r="Q300" s="154">
        <v>0</v>
      </c>
      <c r="R300" s="154">
        <f>Q300*H300</f>
        <v>0</v>
      </c>
      <c r="S300" s="154">
        <v>0</v>
      </c>
      <c r="T300" s="155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56" t="s">
        <v>129</v>
      </c>
      <c r="AT300" s="156" t="s">
        <v>124</v>
      </c>
      <c r="AU300" s="156" t="s">
        <v>82</v>
      </c>
      <c r="AY300" s="18" t="s">
        <v>122</v>
      </c>
      <c r="BE300" s="157">
        <f>IF(N300="základní",J300,0)</f>
        <v>0</v>
      </c>
      <c r="BF300" s="157">
        <f>IF(N300="snížená",J300,0)</f>
        <v>0</v>
      </c>
      <c r="BG300" s="157">
        <f>IF(N300="zákl. přenesená",J300,0)</f>
        <v>0</v>
      </c>
      <c r="BH300" s="157">
        <f>IF(N300="sníž. přenesená",J300,0)</f>
        <v>0</v>
      </c>
      <c r="BI300" s="157">
        <f>IF(N300="nulová",J300,0)</f>
        <v>0</v>
      </c>
      <c r="BJ300" s="18" t="s">
        <v>30</v>
      </c>
      <c r="BK300" s="157">
        <f>ROUND(I300*H300,2)</f>
        <v>0</v>
      </c>
      <c r="BL300" s="18" t="s">
        <v>129</v>
      </c>
      <c r="BM300" s="156" t="s">
        <v>358</v>
      </c>
    </row>
    <row r="301" spans="1:65" s="13" customFormat="1">
      <c r="B301" s="158"/>
      <c r="D301" s="159" t="s">
        <v>131</v>
      </c>
      <c r="E301" s="160" t="s">
        <v>1</v>
      </c>
      <c r="F301" s="161" t="s">
        <v>359</v>
      </c>
      <c r="H301" s="160" t="s">
        <v>1</v>
      </c>
      <c r="I301" s="162"/>
      <c r="L301" s="158"/>
      <c r="M301" s="163"/>
      <c r="N301" s="164"/>
      <c r="O301" s="164"/>
      <c r="P301" s="164"/>
      <c r="Q301" s="164"/>
      <c r="R301" s="164"/>
      <c r="S301" s="164"/>
      <c r="T301" s="165"/>
      <c r="AT301" s="160" t="s">
        <v>131</v>
      </c>
      <c r="AU301" s="160" t="s">
        <v>82</v>
      </c>
      <c r="AV301" s="13" t="s">
        <v>30</v>
      </c>
      <c r="AW301" s="13" t="s">
        <v>29</v>
      </c>
      <c r="AX301" s="13" t="s">
        <v>73</v>
      </c>
      <c r="AY301" s="160" t="s">
        <v>122</v>
      </c>
    </row>
    <row r="302" spans="1:65" s="14" customFormat="1">
      <c r="B302" s="166"/>
      <c r="D302" s="159" t="s">
        <v>131</v>
      </c>
      <c r="E302" s="167" t="s">
        <v>1</v>
      </c>
      <c r="F302" s="168" t="s">
        <v>360</v>
      </c>
      <c r="H302" s="169">
        <v>5.6950000000000003</v>
      </c>
      <c r="I302" s="170"/>
      <c r="L302" s="166"/>
      <c r="M302" s="171"/>
      <c r="N302" s="172"/>
      <c r="O302" s="172"/>
      <c r="P302" s="172"/>
      <c r="Q302" s="172"/>
      <c r="R302" s="172"/>
      <c r="S302" s="172"/>
      <c r="T302" s="173"/>
      <c r="AT302" s="167" t="s">
        <v>131</v>
      </c>
      <c r="AU302" s="167" t="s">
        <v>82</v>
      </c>
      <c r="AV302" s="14" t="s">
        <v>82</v>
      </c>
      <c r="AW302" s="14" t="s">
        <v>29</v>
      </c>
      <c r="AX302" s="14" t="s">
        <v>73</v>
      </c>
      <c r="AY302" s="167" t="s">
        <v>122</v>
      </c>
    </row>
    <row r="303" spans="1:65" s="15" customFormat="1">
      <c r="B303" s="174"/>
      <c r="D303" s="159" t="s">
        <v>131</v>
      </c>
      <c r="E303" s="175" t="s">
        <v>1</v>
      </c>
      <c r="F303" s="176" t="s">
        <v>139</v>
      </c>
      <c r="H303" s="177">
        <v>5.6950000000000003</v>
      </c>
      <c r="I303" s="178"/>
      <c r="L303" s="174"/>
      <c r="M303" s="179"/>
      <c r="N303" s="180"/>
      <c r="O303" s="180"/>
      <c r="P303" s="180"/>
      <c r="Q303" s="180"/>
      <c r="R303" s="180"/>
      <c r="S303" s="180"/>
      <c r="T303" s="181"/>
      <c r="AT303" s="175" t="s">
        <v>131</v>
      </c>
      <c r="AU303" s="175" t="s">
        <v>82</v>
      </c>
      <c r="AV303" s="15" t="s">
        <v>129</v>
      </c>
      <c r="AW303" s="15" t="s">
        <v>29</v>
      </c>
      <c r="AX303" s="15" t="s">
        <v>30</v>
      </c>
      <c r="AY303" s="175" t="s">
        <v>122</v>
      </c>
    </row>
    <row r="304" spans="1:65" s="2" customFormat="1" ht="16.5" customHeight="1">
      <c r="A304" s="33"/>
      <c r="B304" s="144"/>
      <c r="C304" s="145" t="s">
        <v>361</v>
      </c>
      <c r="D304" s="145" t="s">
        <v>124</v>
      </c>
      <c r="E304" s="146" t="s">
        <v>362</v>
      </c>
      <c r="F304" s="147" t="s">
        <v>363</v>
      </c>
      <c r="G304" s="148" t="s">
        <v>223</v>
      </c>
      <c r="H304" s="149">
        <v>51.255000000000003</v>
      </c>
      <c r="I304" s="150"/>
      <c r="J304" s="151">
        <f>ROUND(I304*H304,2)</f>
        <v>0</v>
      </c>
      <c r="K304" s="147" t="s">
        <v>128</v>
      </c>
      <c r="L304" s="34"/>
      <c r="M304" s="152" t="s">
        <v>1</v>
      </c>
      <c r="N304" s="153" t="s">
        <v>38</v>
      </c>
      <c r="O304" s="59"/>
      <c r="P304" s="154">
        <f>O304*H304</f>
        <v>0</v>
      </c>
      <c r="Q304" s="154">
        <v>0</v>
      </c>
      <c r="R304" s="154">
        <f>Q304*H304</f>
        <v>0</v>
      </c>
      <c r="S304" s="154">
        <v>0</v>
      </c>
      <c r="T304" s="155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56" t="s">
        <v>129</v>
      </c>
      <c r="AT304" s="156" t="s">
        <v>124</v>
      </c>
      <c r="AU304" s="156" t="s">
        <v>82</v>
      </c>
      <c r="AY304" s="18" t="s">
        <v>122</v>
      </c>
      <c r="BE304" s="157">
        <f>IF(N304="základní",J304,0)</f>
        <v>0</v>
      </c>
      <c r="BF304" s="157">
        <f>IF(N304="snížená",J304,0)</f>
        <v>0</v>
      </c>
      <c r="BG304" s="157">
        <f>IF(N304="zákl. přenesená",J304,0)</f>
        <v>0</v>
      </c>
      <c r="BH304" s="157">
        <f>IF(N304="sníž. přenesená",J304,0)</f>
        <v>0</v>
      </c>
      <c r="BI304" s="157">
        <f>IF(N304="nulová",J304,0)</f>
        <v>0</v>
      </c>
      <c r="BJ304" s="18" t="s">
        <v>30</v>
      </c>
      <c r="BK304" s="157">
        <f>ROUND(I304*H304,2)</f>
        <v>0</v>
      </c>
      <c r="BL304" s="18" t="s">
        <v>129</v>
      </c>
      <c r="BM304" s="156" t="s">
        <v>364</v>
      </c>
    </row>
    <row r="305" spans="1:65" s="13" customFormat="1">
      <c r="B305" s="158"/>
      <c r="D305" s="159" t="s">
        <v>131</v>
      </c>
      <c r="E305" s="160" t="s">
        <v>1</v>
      </c>
      <c r="F305" s="161" t="s">
        <v>359</v>
      </c>
      <c r="H305" s="160" t="s">
        <v>1</v>
      </c>
      <c r="I305" s="162"/>
      <c r="L305" s="158"/>
      <c r="M305" s="163"/>
      <c r="N305" s="164"/>
      <c r="O305" s="164"/>
      <c r="P305" s="164"/>
      <c r="Q305" s="164"/>
      <c r="R305" s="164"/>
      <c r="S305" s="164"/>
      <c r="T305" s="165"/>
      <c r="AT305" s="160" t="s">
        <v>131</v>
      </c>
      <c r="AU305" s="160" t="s">
        <v>82</v>
      </c>
      <c r="AV305" s="13" t="s">
        <v>30</v>
      </c>
      <c r="AW305" s="13" t="s">
        <v>29</v>
      </c>
      <c r="AX305" s="13" t="s">
        <v>73</v>
      </c>
      <c r="AY305" s="160" t="s">
        <v>122</v>
      </c>
    </row>
    <row r="306" spans="1:65" s="14" customFormat="1">
      <c r="B306" s="166"/>
      <c r="D306" s="159" t="s">
        <v>131</v>
      </c>
      <c r="E306" s="167" t="s">
        <v>1</v>
      </c>
      <c r="F306" s="168" t="s">
        <v>365</v>
      </c>
      <c r="H306" s="169">
        <v>51.255000000000003</v>
      </c>
      <c r="I306" s="170"/>
      <c r="L306" s="166"/>
      <c r="M306" s="171"/>
      <c r="N306" s="172"/>
      <c r="O306" s="172"/>
      <c r="P306" s="172"/>
      <c r="Q306" s="172"/>
      <c r="R306" s="172"/>
      <c r="S306" s="172"/>
      <c r="T306" s="173"/>
      <c r="AT306" s="167" t="s">
        <v>131</v>
      </c>
      <c r="AU306" s="167" t="s">
        <v>82</v>
      </c>
      <c r="AV306" s="14" t="s">
        <v>82</v>
      </c>
      <c r="AW306" s="14" t="s">
        <v>29</v>
      </c>
      <c r="AX306" s="14" t="s">
        <v>73</v>
      </c>
      <c r="AY306" s="167" t="s">
        <v>122</v>
      </c>
    </row>
    <row r="307" spans="1:65" s="15" customFormat="1">
      <c r="B307" s="174"/>
      <c r="D307" s="159" t="s">
        <v>131</v>
      </c>
      <c r="E307" s="175" t="s">
        <v>1</v>
      </c>
      <c r="F307" s="176" t="s">
        <v>139</v>
      </c>
      <c r="H307" s="177">
        <v>51.255000000000003</v>
      </c>
      <c r="I307" s="178"/>
      <c r="L307" s="174"/>
      <c r="M307" s="179"/>
      <c r="N307" s="180"/>
      <c r="O307" s="180"/>
      <c r="P307" s="180"/>
      <c r="Q307" s="180"/>
      <c r="R307" s="180"/>
      <c r="S307" s="180"/>
      <c r="T307" s="181"/>
      <c r="AT307" s="175" t="s">
        <v>131</v>
      </c>
      <c r="AU307" s="175" t="s">
        <v>82</v>
      </c>
      <c r="AV307" s="15" t="s">
        <v>129</v>
      </c>
      <c r="AW307" s="15" t="s">
        <v>29</v>
      </c>
      <c r="AX307" s="15" t="s">
        <v>30</v>
      </c>
      <c r="AY307" s="175" t="s">
        <v>122</v>
      </c>
    </row>
    <row r="308" spans="1:65" s="2" customFormat="1" ht="16.5" customHeight="1">
      <c r="A308" s="33"/>
      <c r="B308" s="144"/>
      <c r="C308" s="182" t="s">
        <v>366</v>
      </c>
      <c r="D308" s="182" t="s">
        <v>333</v>
      </c>
      <c r="E308" s="183" t="s">
        <v>367</v>
      </c>
      <c r="F308" s="184" t="s">
        <v>368</v>
      </c>
      <c r="G308" s="185" t="s">
        <v>322</v>
      </c>
      <c r="H308" s="186">
        <v>91.12</v>
      </c>
      <c r="I308" s="187"/>
      <c r="J308" s="188">
        <f>ROUND(I308*H308,2)</f>
        <v>0</v>
      </c>
      <c r="K308" s="184" t="s">
        <v>128</v>
      </c>
      <c r="L308" s="189"/>
      <c r="M308" s="190" t="s">
        <v>1</v>
      </c>
      <c r="N308" s="191" t="s">
        <v>38</v>
      </c>
      <c r="O308" s="59"/>
      <c r="P308" s="154">
        <f>O308*H308</f>
        <v>0</v>
      </c>
      <c r="Q308" s="154">
        <v>0</v>
      </c>
      <c r="R308" s="154">
        <f>Q308*H308</f>
        <v>0</v>
      </c>
      <c r="S308" s="154">
        <v>0</v>
      </c>
      <c r="T308" s="155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56" t="s">
        <v>170</v>
      </c>
      <c r="AT308" s="156" t="s">
        <v>333</v>
      </c>
      <c r="AU308" s="156" t="s">
        <v>82</v>
      </c>
      <c r="AY308" s="18" t="s">
        <v>122</v>
      </c>
      <c r="BE308" s="157">
        <f>IF(N308="základní",J308,0)</f>
        <v>0</v>
      </c>
      <c r="BF308" s="157">
        <f>IF(N308="snížená",J308,0)</f>
        <v>0</v>
      </c>
      <c r="BG308" s="157">
        <f>IF(N308="zákl. přenesená",J308,0)</f>
        <v>0</v>
      </c>
      <c r="BH308" s="157">
        <f>IF(N308="sníž. přenesená",J308,0)</f>
        <v>0</v>
      </c>
      <c r="BI308" s="157">
        <f>IF(N308="nulová",J308,0)</f>
        <v>0</v>
      </c>
      <c r="BJ308" s="18" t="s">
        <v>30</v>
      </c>
      <c r="BK308" s="157">
        <f>ROUND(I308*H308,2)</f>
        <v>0</v>
      </c>
      <c r="BL308" s="18" t="s">
        <v>129</v>
      </c>
      <c r="BM308" s="156" t="s">
        <v>369</v>
      </c>
    </row>
    <row r="309" spans="1:65" s="14" customFormat="1">
      <c r="B309" s="166"/>
      <c r="D309" s="159" t="s">
        <v>131</v>
      </c>
      <c r="E309" s="167" t="s">
        <v>1</v>
      </c>
      <c r="F309" s="168" t="s">
        <v>370</v>
      </c>
      <c r="H309" s="169">
        <v>91.12</v>
      </c>
      <c r="I309" s="170"/>
      <c r="L309" s="166"/>
      <c r="M309" s="171"/>
      <c r="N309" s="172"/>
      <c r="O309" s="172"/>
      <c r="P309" s="172"/>
      <c r="Q309" s="172"/>
      <c r="R309" s="172"/>
      <c r="S309" s="172"/>
      <c r="T309" s="173"/>
      <c r="AT309" s="167" t="s">
        <v>131</v>
      </c>
      <c r="AU309" s="167" t="s">
        <v>82</v>
      </c>
      <c r="AV309" s="14" t="s">
        <v>82</v>
      </c>
      <c r="AW309" s="14" t="s">
        <v>29</v>
      </c>
      <c r="AX309" s="14" t="s">
        <v>73</v>
      </c>
      <c r="AY309" s="167" t="s">
        <v>122</v>
      </c>
    </row>
    <row r="310" spans="1:65" s="15" customFormat="1">
      <c r="B310" s="174"/>
      <c r="D310" s="159" t="s">
        <v>131</v>
      </c>
      <c r="E310" s="175" t="s">
        <v>1</v>
      </c>
      <c r="F310" s="176" t="s">
        <v>139</v>
      </c>
      <c r="H310" s="177">
        <v>91.12</v>
      </c>
      <c r="I310" s="178"/>
      <c r="L310" s="174"/>
      <c r="M310" s="179"/>
      <c r="N310" s="180"/>
      <c r="O310" s="180"/>
      <c r="P310" s="180"/>
      <c r="Q310" s="180"/>
      <c r="R310" s="180"/>
      <c r="S310" s="180"/>
      <c r="T310" s="181"/>
      <c r="AT310" s="175" t="s">
        <v>131</v>
      </c>
      <c r="AU310" s="175" t="s">
        <v>82</v>
      </c>
      <c r="AV310" s="15" t="s">
        <v>129</v>
      </c>
      <c r="AW310" s="15" t="s">
        <v>29</v>
      </c>
      <c r="AX310" s="15" t="s">
        <v>30</v>
      </c>
      <c r="AY310" s="175" t="s">
        <v>122</v>
      </c>
    </row>
    <row r="311" spans="1:65" s="2" customFormat="1" ht="16.5" customHeight="1">
      <c r="A311" s="33"/>
      <c r="B311" s="144"/>
      <c r="C311" s="145" t="s">
        <v>371</v>
      </c>
      <c r="D311" s="145" t="s">
        <v>124</v>
      </c>
      <c r="E311" s="146" t="s">
        <v>372</v>
      </c>
      <c r="F311" s="147" t="s">
        <v>373</v>
      </c>
      <c r="G311" s="148" t="s">
        <v>223</v>
      </c>
      <c r="H311" s="149">
        <v>1200.8489999999999</v>
      </c>
      <c r="I311" s="150"/>
      <c r="J311" s="151">
        <f>ROUND(I311*H311,2)</f>
        <v>0</v>
      </c>
      <c r="K311" s="147" t="s">
        <v>128</v>
      </c>
      <c r="L311" s="34"/>
      <c r="M311" s="152" t="s">
        <v>1</v>
      </c>
      <c r="N311" s="153" t="s">
        <v>38</v>
      </c>
      <c r="O311" s="59"/>
      <c r="P311" s="154">
        <f>O311*H311</f>
        <v>0</v>
      </c>
      <c r="Q311" s="154">
        <v>0</v>
      </c>
      <c r="R311" s="154">
        <f>Q311*H311</f>
        <v>0</v>
      </c>
      <c r="S311" s="154">
        <v>0</v>
      </c>
      <c r="T311" s="155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56" t="s">
        <v>129</v>
      </c>
      <c r="AT311" s="156" t="s">
        <v>124</v>
      </c>
      <c r="AU311" s="156" t="s">
        <v>82</v>
      </c>
      <c r="AY311" s="18" t="s">
        <v>122</v>
      </c>
      <c r="BE311" s="157">
        <f>IF(N311="základní",J311,0)</f>
        <v>0</v>
      </c>
      <c r="BF311" s="157">
        <f>IF(N311="snížená",J311,0)</f>
        <v>0</v>
      </c>
      <c r="BG311" s="157">
        <f>IF(N311="zákl. přenesená",J311,0)</f>
        <v>0</v>
      </c>
      <c r="BH311" s="157">
        <f>IF(N311="sníž. přenesená",J311,0)</f>
        <v>0</v>
      </c>
      <c r="BI311" s="157">
        <f>IF(N311="nulová",J311,0)</f>
        <v>0</v>
      </c>
      <c r="BJ311" s="18" t="s">
        <v>30</v>
      </c>
      <c r="BK311" s="157">
        <f>ROUND(I311*H311,2)</f>
        <v>0</v>
      </c>
      <c r="BL311" s="18" t="s">
        <v>129</v>
      </c>
      <c r="BM311" s="156" t="s">
        <v>374</v>
      </c>
    </row>
    <row r="312" spans="1:65" s="14" customFormat="1">
      <c r="B312" s="166"/>
      <c r="D312" s="159" t="s">
        <v>131</v>
      </c>
      <c r="E312" s="167" t="s">
        <v>1</v>
      </c>
      <c r="F312" s="168" t="s">
        <v>375</v>
      </c>
      <c r="H312" s="169">
        <v>56.95</v>
      </c>
      <c r="I312" s="170"/>
      <c r="L312" s="166"/>
      <c r="M312" s="171"/>
      <c r="N312" s="172"/>
      <c r="O312" s="172"/>
      <c r="P312" s="172"/>
      <c r="Q312" s="172"/>
      <c r="R312" s="172"/>
      <c r="S312" s="172"/>
      <c r="T312" s="173"/>
      <c r="AT312" s="167" t="s">
        <v>131</v>
      </c>
      <c r="AU312" s="167" t="s">
        <v>82</v>
      </c>
      <c r="AV312" s="14" t="s">
        <v>82</v>
      </c>
      <c r="AW312" s="14" t="s">
        <v>29</v>
      </c>
      <c r="AX312" s="14" t="s">
        <v>73</v>
      </c>
      <c r="AY312" s="167" t="s">
        <v>122</v>
      </c>
    </row>
    <row r="313" spans="1:65" s="14" customFormat="1">
      <c r="B313" s="166"/>
      <c r="D313" s="159" t="s">
        <v>131</v>
      </c>
      <c r="E313" s="167" t="s">
        <v>1</v>
      </c>
      <c r="F313" s="168" t="s">
        <v>376</v>
      </c>
      <c r="H313" s="169">
        <v>140.6</v>
      </c>
      <c r="I313" s="170"/>
      <c r="L313" s="166"/>
      <c r="M313" s="171"/>
      <c r="N313" s="172"/>
      <c r="O313" s="172"/>
      <c r="P313" s="172"/>
      <c r="Q313" s="172"/>
      <c r="R313" s="172"/>
      <c r="S313" s="172"/>
      <c r="T313" s="173"/>
      <c r="AT313" s="167" t="s">
        <v>131</v>
      </c>
      <c r="AU313" s="167" t="s">
        <v>82</v>
      </c>
      <c r="AV313" s="14" t="s">
        <v>82</v>
      </c>
      <c r="AW313" s="14" t="s">
        <v>29</v>
      </c>
      <c r="AX313" s="14" t="s">
        <v>73</v>
      </c>
      <c r="AY313" s="167" t="s">
        <v>122</v>
      </c>
    </row>
    <row r="314" spans="1:65" s="14" customFormat="1">
      <c r="B314" s="166"/>
      <c r="D314" s="159" t="s">
        <v>131</v>
      </c>
      <c r="E314" s="167" t="s">
        <v>1</v>
      </c>
      <c r="F314" s="168" t="s">
        <v>377</v>
      </c>
      <c r="H314" s="169">
        <v>27.324000000000002</v>
      </c>
      <c r="I314" s="170"/>
      <c r="L314" s="166"/>
      <c r="M314" s="171"/>
      <c r="N314" s="172"/>
      <c r="O314" s="172"/>
      <c r="P314" s="172"/>
      <c r="Q314" s="172"/>
      <c r="R314" s="172"/>
      <c r="S314" s="172"/>
      <c r="T314" s="173"/>
      <c r="AT314" s="167" t="s">
        <v>131</v>
      </c>
      <c r="AU314" s="167" t="s">
        <v>82</v>
      </c>
      <c r="AV314" s="14" t="s">
        <v>82</v>
      </c>
      <c r="AW314" s="14" t="s">
        <v>29</v>
      </c>
      <c r="AX314" s="14" t="s">
        <v>73</v>
      </c>
      <c r="AY314" s="167" t="s">
        <v>122</v>
      </c>
    </row>
    <row r="315" spans="1:65" s="16" customFormat="1">
      <c r="B315" s="192"/>
      <c r="D315" s="159" t="s">
        <v>131</v>
      </c>
      <c r="E315" s="193" t="s">
        <v>1</v>
      </c>
      <c r="F315" s="194" t="s">
        <v>378</v>
      </c>
      <c r="H315" s="195">
        <v>224.874</v>
      </c>
      <c r="I315" s="196"/>
      <c r="L315" s="192"/>
      <c r="M315" s="197"/>
      <c r="N315" s="198"/>
      <c r="O315" s="198"/>
      <c r="P315" s="198"/>
      <c r="Q315" s="198"/>
      <c r="R315" s="198"/>
      <c r="S315" s="198"/>
      <c r="T315" s="199"/>
      <c r="AT315" s="193" t="s">
        <v>131</v>
      </c>
      <c r="AU315" s="193" t="s">
        <v>82</v>
      </c>
      <c r="AV315" s="16" t="s">
        <v>140</v>
      </c>
      <c r="AW315" s="16" t="s">
        <v>29</v>
      </c>
      <c r="AX315" s="16" t="s">
        <v>73</v>
      </c>
      <c r="AY315" s="193" t="s">
        <v>122</v>
      </c>
    </row>
    <row r="316" spans="1:65" s="14" customFormat="1">
      <c r="B316" s="166"/>
      <c r="D316" s="159" t="s">
        <v>131</v>
      </c>
      <c r="E316" s="167" t="s">
        <v>1</v>
      </c>
      <c r="F316" s="168" t="s">
        <v>379</v>
      </c>
      <c r="H316" s="169">
        <v>975.97500000000002</v>
      </c>
      <c r="I316" s="170"/>
      <c r="L316" s="166"/>
      <c r="M316" s="171"/>
      <c r="N316" s="172"/>
      <c r="O316" s="172"/>
      <c r="P316" s="172"/>
      <c r="Q316" s="172"/>
      <c r="R316" s="172"/>
      <c r="S316" s="172"/>
      <c r="T316" s="173"/>
      <c r="AT316" s="167" t="s">
        <v>131</v>
      </c>
      <c r="AU316" s="167" t="s">
        <v>82</v>
      </c>
      <c r="AV316" s="14" t="s">
        <v>82</v>
      </c>
      <c r="AW316" s="14" t="s">
        <v>29</v>
      </c>
      <c r="AX316" s="14" t="s">
        <v>73</v>
      </c>
      <c r="AY316" s="167" t="s">
        <v>122</v>
      </c>
    </row>
    <row r="317" spans="1:65" s="16" customFormat="1">
      <c r="B317" s="192"/>
      <c r="D317" s="159" t="s">
        <v>131</v>
      </c>
      <c r="E317" s="193" t="s">
        <v>1</v>
      </c>
      <c r="F317" s="194" t="s">
        <v>378</v>
      </c>
      <c r="H317" s="195">
        <v>975.97500000000002</v>
      </c>
      <c r="I317" s="196"/>
      <c r="L317" s="192"/>
      <c r="M317" s="197"/>
      <c r="N317" s="198"/>
      <c r="O317" s="198"/>
      <c r="P317" s="198"/>
      <c r="Q317" s="198"/>
      <c r="R317" s="198"/>
      <c r="S317" s="198"/>
      <c r="T317" s="199"/>
      <c r="AT317" s="193" t="s">
        <v>131</v>
      </c>
      <c r="AU317" s="193" t="s">
        <v>82</v>
      </c>
      <c r="AV317" s="16" t="s">
        <v>140</v>
      </c>
      <c r="AW317" s="16" t="s">
        <v>29</v>
      </c>
      <c r="AX317" s="16" t="s">
        <v>73</v>
      </c>
      <c r="AY317" s="193" t="s">
        <v>122</v>
      </c>
    </row>
    <row r="318" spans="1:65" s="15" customFormat="1">
      <c r="B318" s="174"/>
      <c r="D318" s="159" t="s">
        <v>131</v>
      </c>
      <c r="E318" s="175" t="s">
        <v>1</v>
      </c>
      <c r="F318" s="176" t="s">
        <v>139</v>
      </c>
      <c r="H318" s="177">
        <v>1200.8489999999999</v>
      </c>
      <c r="I318" s="178"/>
      <c r="L318" s="174"/>
      <c r="M318" s="179"/>
      <c r="N318" s="180"/>
      <c r="O318" s="180"/>
      <c r="P318" s="180"/>
      <c r="Q318" s="180"/>
      <c r="R318" s="180"/>
      <c r="S318" s="180"/>
      <c r="T318" s="181"/>
      <c r="AT318" s="175" t="s">
        <v>131</v>
      </c>
      <c r="AU318" s="175" t="s">
        <v>82</v>
      </c>
      <c r="AV318" s="15" t="s">
        <v>129</v>
      </c>
      <c r="AW318" s="15" t="s">
        <v>29</v>
      </c>
      <c r="AX318" s="15" t="s">
        <v>30</v>
      </c>
      <c r="AY318" s="175" t="s">
        <v>122</v>
      </c>
    </row>
    <row r="319" spans="1:65" s="2" customFormat="1" ht="21.75" customHeight="1">
      <c r="A319" s="33"/>
      <c r="B319" s="144"/>
      <c r="C319" s="145" t="s">
        <v>380</v>
      </c>
      <c r="D319" s="145" t="s">
        <v>124</v>
      </c>
      <c r="E319" s="146" t="s">
        <v>381</v>
      </c>
      <c r="F319" s="147" t="s">
        <v>382</v>
      </c>
      <c r="G319" s="148" t="s">
        <v>223</v>
      </c>
      <c r="H319" s="149">
        <v>975.97500000000002</v>
      </c>
      <c r="I319" s="150"/>
      <c r="J319" s="151">
        <f>ROUND(I319*H319,2)</f>
        <v>0</v>
      </c>
      <c r="K319" s="147" t="s">
        <v>128</v>
      </c>
      <c r="L319" s="34"/>
      <c r="M319" s="152" t="s">
        <v>1</v>
      </c>
      <c r="N319" s="153" t="s">
        <v>38</v>
      </c>
      <c r="O319" s="59"/>
      <c r="P319" s="154">
        <f>O319*H319</f>
        <v>0</v>
      </c>
      <c r="Q319" s="154">
        <v>0</v>
      </c>
      <c r="R319" s="154">
        <f>Q319*H319</f>
        <v>0</v>
      </c>
      <c r="S319" s="154">
        <v>0</v>
      </c>
      <c r="T319" s="155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56" t="s">
        <v>129</v>
      </c>
      <c r="AT319" s="156" t="s">
        <v>124</v>
      </c>
      <c r="AU319" s="156" t="s">
        <v>82</v>
      </c>
      <c r="AY319" s="18" t="s">
        <v>122</v>
      </c>
      <c r="BE319" s="157">
        <f>IF(N319="základní",J319,0)</f>
        <v>0</v>
      </c>
      <c r="BF319" s="157">
        <f>IF(N319="snížená",J319,0)</f>
        <v>0</v>
      </c>
      <c r="BG319" s="157">
        <f>IF(N319="zákl. přenesená",J319,0)</f>
        <v>0</v>
      </c>
      <c r="BH319" s="157">
        <f>IF(N319="sníž. přenesená",J319,0)</f>
        <v>0</v>
      </c>
      <c r="BI319" s="157">
        <f>IF(N319="nulová",J319,0)</f>
        <v>0</v>
      </c>
      <c r="BJ319" s="18" t="s">
        <v>30</v>
      </c>
      <c r="BK319" s="157">
        <f>ROUND(I319*H319,2)</f>
        <v>0</v>
      </c>
      <c r="BL319" s="18" t="s">
        <v>129</v>
      </c>
      <c r="BM319" s="156" t="s">
        <v>383</v>
      </c>
    </row>
    <row r="320" spans="1:65" s="14" customFormat="1">
      <c r="B320" s="166"/>
      <c r="D320" s="159" t="s">
        <v>131</v>
      </c>
      <c r="E320" s="167" t="s">
        <v>1</v>
      </c>
      <c r="F320" s="168" t="s">
        <v>384</v>
      </c>
      <c r="H320" s="169">
        <v>975.97500000000002</v>
      </c>
      <c r="I320" s="170"/>
      <c r="L320" s="166"/>
      <c r="M320" s="171"/>
      <c r="N320" s="172"/>
      <c r="O320" s="172"/>
      <c r="P320" s="172"/>
      <c r="Q320" s="172"/>
      <c r="R320" s="172"/>
      <c r="S320" s="172"/>
      <c r="T320" s="173"/>
      <c r="AT320" s="167" t="s">
        <v>131</v>
      </c>
      <c r="AU320" s="167" t="s">
        <v>82</v>
      </c>
      <c r="AV320" s="14" t="s">
        <v>82</v>
      </c>
      <c r="AW320" s="14" t="s">
        <v>29</v>
      </c>
      <c r="AX320" s="14" t="s">
        <v>30</v>
      </c>
      <c r="AY320" s="167" t="s">
        <v>122</v>
      </c>
    </row>
    <row r="321" spans="1:65" s="2" customFormat="1" ht="21.75" customHeight="1">
      <c r="A321" s="33"/>
      <c r="B321" s="144"/>
      <c r="C321" s="145" t="s">
        <v>385</v>
      </c>
      <c r="D321" s="145" t="s">
        <v>124</v>
      </c>
      <c r="E321" s="146" t="s">
        <v>386</v>
      </c>
      <c r="F321" s="147" t="s">
        <v>387</v>
      </c>
      <c r="G321" s="148" t="s">
        <v>223</v>
      </c>
      <c r="H321" s="149">
        <v>224.874</v>
      </c>
      <c r="I321" s="150"/>
      <c r="J321" s="151">
        <f>ROUND(I321*H321,2)</f>
        <v>0</v>
      </c>
      <c r="K321" s="147" t="s">
        <v>128</v>
      </c>
      <c r="L321" s="34"/>
      <c r="M321" s="152" t="s">
        <v>1</v>
      </c>
      <c r="N321" s="153" t="s">
        <v>38</v>
      </c>
      <c r="O321" s="59"/>
      <c r="P321" s="154">
        <f>O321*H321</f>
        <v>0</v>
      </c>
      <c r="Q321" s="154">
        <v>0</v>
      </c>
      <c r="R321" s="154">
        <f>Q321*H321</f>
        <v>0</v>
      </c>
      <c r="S321" s="154">
        <v>0</v>
      </c>
      <c r="T321" s="155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56" t="s">
        <v>129</v>
      </c>
      <c r="AT321" s="156" t="s">
        <v>124</v>
      </c>
      <c r="AU321" s="156" t="s">
        <v>82</v>
      </c>
      <c r="AY321" s="18" t="s">
        <v>122</v>
      </c>
      <c r="BE321" s="157">
        <f>IF(N321="základní",J321,0)</f>
        <v>0</v>
      </c>
      <c r="BF321" s="157">
        <f>IF(N321="snížená",J321,0)</f>
        <v>0</v>
      </c>
      <c r="BG321" s="157">
        <f>IF(N321="zákl. přenesená",J321,0)</f>
        <v>0</v>
      </c>
      <c r="BH321" s="157">
        <f>IF(N321="sníž. přenesená",J321,0)</f>
        <v>0</v>
      </c>
      <c r="BI321" s="157">
        <f>IF(N321="nulová",J321,0)</f>
        <v>0</v>
      </c>
      <c r="BJ321" s="18" t="s">
        <v>30</v>
      </c>
      <c r="BK321" s="157">
        <f>ROUND(I321*H321,2)</f>
        <v>0</v>
      </c>
      <c r="BL321" s="18" t="s">
        <v>129</v>
      </c>
      <c r="BM321" s="156" t="s">
        <v>388</v>
      </c>
    </row>
    <row r="322" spans="1:65" s="14" customFormat="1">
      <c r="B322" s="166"/>
      <c r="D322" s="159" t="s">
        <v>131</v>
      </c>
      <c r="E322" s="167" t="s">
        <v>1</v>
      </c>
      <c r="F322" s="168" t="s">
        <v>389</v>
      </c>
      <c r="H322" s="169">
        <v>224.874</v>
      </c>
      <c r="I322" s="170"/>
      <c r="L322" s="166"/>
      <c r="M322" s="171"/>
      <c r="N322" s="172"/>
      <c r="O322" s="172"/>
      <c r="P322" s="172"/>
      <c r="Q322" s="172"/>
      <c r="R322" s="172"/>
      <c r="S322" s="172"/>
      <c r="T322" s="173"/>
      <c r="AT322" s="167" t="s">
        <v>131</v>
      </c>
      <c r="AU322" s="167" t="s">
        <v>82</v>
      </c>
      <c r="AV322" s="14" t="s">
        <v>82</v>
      </c>
      <c r="AW322" s="14" t="s">
        <v>29</v>
      </c>
      <c r="AX322" s="14" t="s">
        <v>30</v>
      </c>
      <c r="AY322" s="167" t="s">
        <v>122</v>
      </c>
    </row>
    <row r="323" spans="1:65" s="2" customFormat="1" ht="24.2" customHeight="1">
      <c r="A323" s="33"/>
      <c r="B323" s="144"/>
      <c r="C323" s="145" t="s">
        <v>138</v>
      </c>
      <c r="D323" s="145" t="s">
        <v>124</v>
      </c>
      <c r="E323" s="146" t="s">
        <v>390</v>
      </c>
      <c r="F323" s="147" t="s">
        <v>391</v>
      </c>
      <c r="G323" s="148" t="s">
        <v>127</v>
      </c>
      <c r="H323" s="149">
        <v>1406</v>
      </c>
      <c r="I323" s="150"/>
      <c r="J323" s="151">
        <f>ROUND(I323*H323,2)</f>
        <v>0</v>
      </c>
      <c r="K323" s="147" t="s">
        <v>128</v>
      </c>
      <c r="L323" s="34"/>
      <c r="M323" s="152" t="s">
        <v>1</v>
      </c>
      <c r="N323" s="153" t="s">
        <v>38</v>
      </c>
      <c r="O323" s="59"/>
      <c r="P323" s="154">
        <f>O323*H323</f>
        <v>0</v>
      </c>
      <c r="Q323" s="154">
        <v>0</v>
      </c>
      <c r="R323" s="154">
        <f>Q323*H323</f>
        <v>0</v>
      </c>
      <c r="S323" s="154">
        <v>0</v>
      </c>
      <c r="T323" s="155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56" t="s">
        <v>129</v>
      </c>
      <c r="AT323" s="156" t="s">
        <v>124</v>
      </c>
      <c r="AU323" s="156" t="s">
        <v>82</v>
      </c>
      <c r="AY323" s="18" t="s">
        <v>122</v>
      </c>
      <c r="BE323" s="157">
        <f>IF(N323="základní",J323,0)</f>
        <v>0</v>
      </c>
      <c r="BF323" s="157">
        <f>IF(N323="snížená",J323,0)</f>
        <v>0</v>
      </c>
      <c r="BG323" s="157">
        <f>IF(N323="zákl. přenesená",J323,0)</f>
        <v>0</v>
      </c>
      <c r="BH323" s="157">
        <f>IF(N323="sníž. přenesená",J323,0)</f>
        <v>0</v>
      </c>
      <c r="BI323" s="157">
        <f>IF(N323="nulová",J323,0)</f>
        <v>0</v>
      </c>
      <c r="BJ323" s="18" t="s">
        <v>30</v>
      </c>
      <c r="BK323" s="157">
        <f>ROUND(I323*H323,2)</f>
        <v>0</v>
      </c>
      <c r="BL323" s="18" t="s">
        <v>129</v>
      </c>
      <c r="BM323" s="156" t="s">
        <v>392</v>
      </c>
    </row>
    <row r="324" spans="1:65" s="14" customFormat="1">
      <c r="B324" s="166"/>
      <c r="D324" s="159" t="s">
        <v>131</v>
      </c>
      <c r="E324" s="167" t="s">
        <v>1</v>
      </c>
      <c r="F324" s="168" t="s">
        <v>393</v>
      </c>
      <c r="H324" s="169">
        <v>1406</v>
      </c>
      <c r="I324" s="170"/>
      <c r="L324" s="166"/>
      <c r="M324" s="171"/>
      <c r="N324" s="172"/>
      <c r="O324" s="172"/>
      <c r="P324" s="172"/>
      <c r="Q324" s="172"/>
      <c r="R324" s="172"/>
      <c r="S324" s="172"/>
      <c r="T324" s="173"/>
      <c r="AT324" s="167" t="s">
        <v>131</v>
      </c>
      <c r="AU324" s="167" t="s">
        <v>82</v>
      </c>
      <c r="AV324" s="14" t="s">
        <v>82</v>
      </c>
      <c r="AW324" s="14" t="s">
        <v>29</v>
      </c>
      <c r="AX324" s="14" t="s">
        <v>30</v>
      </c>
      <c r="AY324" s="167" t="s">
        <v>122</v>
      </c>
    </row>
    <row r="325" spans="1:65" s="2" customFormat="1" ht="16.5" customHeight="1">
      <c r="A325" s="33"/>
      <c r="B325" s="144"/>
      <c r="C325" s="145" t="s">
        <v>394</v>
      </c>
      <c r="D325" s="145" t="s">
        <v>124</v>
      </c>
      <c r="E325" s="146" t="s">
        <v>395</v>
      </c>
      <c r="F325" s="147" t="s">
        <v>396</v>
      </c>
      <c r="G325" s="148" t="s">
        <v>127</v>
      </c>
      <c r="H325" s="149">
        <v>1406</v>
      </c>
      <c r="I325" s="150"/>
      <c r="J325" s="151">
        <f>ROUND(I325*H325,2)</f>
        <v>0</v>
      </c>
      <c r="K325" s="147" t="s">
        <v>128</v>
      </c>
      <c r="L325" s="34"/>
      <c r="M325" s="152" t="s">
        <v>1</v>
      </c>
      <c r="N325" s="153" t="s">
        <v>38</v>
      </c>
      <c r="O325" s="59"/>
      <c r="P325" s="154">
        <f>O325*H325</f>
        <v>0</v>
      </c>
      <c r="Q325" s="154">
        <v>0</v>
      </c>
      <c r="R325" s="154">
        <f>Q325*H325</f>
        <v>0</v>
      </c>
      <c r="S325" s="154">
        <v>0</v>
      </c>
      <c r="T325" s="155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56" t="s">
        <v>129</v>
      </c>
      <c r="AT325" s="156" t="s">
        <v>124</v>
      </c>
      <c r="AU325" s="156" t="s">
        <v>82</v>
      </c>
      <c r="AY325" s="18" t="s">
        <v>122</v>
      </c>
      <c r="BE325" s="157">
        <f>IF(N325="základní",J325,0)</f>
        <v>0</v>
      </c>
      <c r="BF325" s="157">
        <f>IF(N325="snížená",J325,0)</f>
        <v>0</v>
      </c>
      <c r="BG325" s="157">
        <f>IF(N325="zákl. přenesená",J325,0)</f>
        <v>0</v>
      </c>
      <c r="BH325" s="157">
        <f>IF(N325="sníž. přenesená",J325,0)</f>
        <v>0</v>
      </c>
      <c r="BI325" s="157">
        <f>IF(N325="nulová",J325,0)</f>
        <v>0</v>
      </c>
      <c r="BJ325" s="18" t="s">
        <v>30</v>
      </c>
      <c r="BK325" s="157">
        <f>ROUND(I325*H325,2)</f>
        <v>0</v>
      </c>
      <c r="BL325" s="18" t="s">
        <v>129</v>
      </c>
      <c r="BM325" s="156" t="s">
        <v>397</v>
      </c>
    </row>
    <row r="326" spans="1:65" s="13" customFormat="1">
      <c r="B326" s="158"/>
      <c r="D326" s="159" t="s">
        <v>131</v>
      </c>
      <c r="E326" s="160" t="s">
        <v>1</v>
      </c>
      <c r="F326" s="161" t="s">
        <v>398</v>
      </c>
      <c r="H326" s="160" t="s">
        <v>1</v>
      </c>
      <c r="I326" s="162"/>
      <c r="L326" s="158"/>
      <c r="M326" s="163"/>
      <c r="N326" s="164"/>
      <c r="O326" s="164"/>
      <c r="P326" s="164"/>
      <c r="Q326" s="164"/>
      <c r="R326" s="164"/>
      <c r="S326" s="164"/>
      <c r="T326" s="165"/>
      <c r="AT326" s="160" t="s">
        <v>131</v>
      </c>
      <c r="AU326" s="160" t="s">
        <v>82</v>
      </c>
      <c r="AV326" s="13" t="s">
        <v>30</v>
      </c>
      <c r="AW326" s="13" t="s">
        <v>29</v>
      </c>
      <c r="AX326" s="13" t="s">
        <v>73</v>
      </c>
      <c r="AY326" s="160" t="s">
        <v>122</v>
      </c>
    </row>
    <row r="327" spans="1:65" s="14" customFormat="1">
      <c r="B327" s="166"/>
      <c r="D327" s="159" t="s">
        <v>131</v>
      </c>
      <c r="E327" s="167" t="s">
        <v>1</v>
      </c>
      <c r="F327" s="168" t="s">
        <v>393</v>
      </c>
      <c r="H327" s="169">
        <v>1406</v>
      </c>
      <c r="I327" s="170"/>
      <c r="L327" s="166"/>
      <c r="M327" s="171"/>
      <c r="N327" s="172"/>
      <c r="O327" s="172"/>
      <c r="P327" s="172"/>
      <c r="Q327" s="172"/>
      <c r="R327" s="172"/>
      <c r="S327" s="172"/>
      <c r="T327" s="173"/>
      <c r="AT327" s="167" t="s">
        <v>131</v>
      </c>
      <c r="AU327" s="167" t="s">
        <v>82</v>
      </c>
      <c r="AV327" s="14" t="s">
        <v>82</v>
      </c>
      <c r="AW327" s="14" t="s">
        <v>29</v>
      </c>
      <c r="AX327" s="14" t="s">
        <v>30</v>
      </c>
      <c r="AY327" s="167" t="s">
        <v>122</v>
      </c>
    </row>
    <row r="328" spans="1:65" s="2" customFormat="1" ht="16.5" customHeight="1">
      <c r="A328" s="33"/>
      <c r="B328" s="144"/>
      <c r="C328" s="182" t="s">
        <v>399</v>
      </c>
      <c r="D328" s="182" t="s">
        <v>333</v>
      </c>
      <c r="E328" s="183" t="s">
        <v>400</v>
      </c>
      <c r="F328" s="184" t="s">
        <v>401</v>
      </c>
      <c r="G328" s="185" t="s">
        <v>322</v>
      </c>
      <c r="H328" s="186">
        <v>224.96</v>
      </c>
      <c r="I328" s="187"/>
      <c r="J328" s="188">
        <f>ROUND(I328*H328,2)</f>
        <v>0</v>
      </c>
      <c r="K328" s="184" t="s">
        <v>128</v>
      </c>
      <c r="L328" s="189"/>
      <c r="M328" s="190" t="s">
        <v>1</v>
      </c>
      <c r="N328" s="191" t="s">
        <v>38</v>
      </c>
      <c r="O328" s="59"/>
      <c r="P328" s="154">
        <f>O328*H328</f>
        <v>0</v>
      </c>
      <c r="Q328" s="154">
        <v>0</v>
      </c>
      <c r="R328" s="154">
        <f>Q328*H328</f>
        <v>0</v>
      </c>
      <c r="S328" s="154">
        <v>0</v>
      </c>
      <c r="T328" s="155">
        <f>S328*H328</f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56" t="s">
        <v>170</v>
      </c>
      <c r="AT328" s="156" t="s">
        <v>333</v>
      </c>
      <c r="AU328" s="156" t="s">
        <v>82</v>
      </c>
      <c r="AY328" s="18" t="s">
        <v>122</v>
      </c>
      <c r="BE328" s="157">
        <f>IF(N328="základní",J328,0)</f>
        <v>0</v>
      </c>
      <c r="BF328" s="157">
        <f>IF(N328="snížená",J328,0)</f>
        <v>0</v>
      </c>
      <c r="BG328" s="157">
        <f>IF(N328="zákl. přenesená",J328,0)</f>
        <v>0</v>
      </c>
      <c r="BH328" s="157">
        <f>IF(N328="sníž. přenesená",J328,0)</f>
        <v>0</v>
      </c>
      <c r="BI328" s="157">
        <f>IF(N328="nulová",J328,0)</f>
        <v>0</v>
      </c>
      <c r="BJ328" s="18" t="s">
        <v>30</v>
      </c>
      <c r="BK328" s="157">
        <f>ROUND(I328*H328,2)</f>
        <v>0</v>
      </c>
      <c r="BL328" s="18" t="s">
        <v>129</v>
      </c>
      <c r="BM328" s="156" t="s">
        <v>402</v>
      </c>
    </row>
    <row r="329" spans="1:65" s="13" customFormat="1">
      <c r="B329" s="158"/>
      <c r="D329" s="159" t="s">
        <v>131</v>
      </c>
      <c r="E329" s="160" t="s">
        <v>1</v>
      </c>
      <c r="F329" s="161" t="s">
        <v>403</v>
      </c>
      <c r="H329" s="160" t="s">
        <v>1</v>
      </c>
      <c r="I329" s="162"/>
      <c r="L329" s="158"/>
      <c r="M329" s="163"/>
      <c r="N329" s="164"/>
      <c r="O329" s="164"/>
      <c r="P329" s="164"/>
      <c r="Q329" s="164"/>
      <c r="R329" s="164"/>
      <c r="S329" s="164"/>
      <c r="T329" s="165"/>
      <c r="AT329" s="160" t="s">
        <v>131</v>
      </c>
      <c r="AU329" s="160" t="s">
        <v>82</v>
      </c>
      <c r="AV329" s="13" t="s">
        <v>30</v>
      </c>
      <c r="AW329" s="13" t="s">
        <v>29</v>
      </c>
      <c r="AX329" s="13" t="s">
        <v>73</v>
      </c>
      <c r="AY329" s="160" t="s">
        <v>122</v>
      </c>
    </row>
    <row r="330" spans="1:65" s="14" customFormat="1">
      <c r="B330" s="166"/>
      <c r="D330" s="159" t="s">
        <v>131</v>
      </c>
      <c r="E330" s="167" t="s">
        <v>1</v>
      </c>
      <c r="F330" s="168" t="s">
        <v>404</v>
      </c>
      <c r="H330" s="169">
        <v>224.96</v>
      </c>
      <c r="I330" s="170"/>
      <c r="L330" s="166"/>
      <c r="M330" s="171"/>
      <c r="N330" s="172"/>
      <c r="O330" s="172"/>
      <c r="P330" s="172"/>
      <c r="Q330" s="172"/>
      <c r="R330" s="172"/>
      <c r="S330" s="172"/>
      <c r="T330" s="173"/>
      <c r="AT330" s="167" t="s">
        <v>131</v>
      </c>
      <c r="AU330" s="167" t="s">
        <v>82</v>
      </c>
      <c r="AV330" s="14" t="s">
        <v>82</v>
      </c>
      <c r="AW330" s="14" t="s">
        <v>29</v>
      </c>
      <c r="AX330" s="14" t="s">
        <v>30</v>
      </c>
      <c r="AY330" s="167" t="s">
        <v>122</v>
      </c>
    </row>
    <row r="331" spans="1:65" s="2" customFormat="1" ht="16.5" customHeight="1">
      <c r="A331" s="33"/>
      <c r="B331" s="144"/>
      <c r="C331" s="145" t="s">
        <v>405</v>
      </c>
      <c r="D331" s="145" t="s">
        <v>124</v>
      </c>
      <c r="E331" s="146" t="s">
        <v>406</v>
      </c>
      <c r="F331" s="147" t="s">
        <v>407</v>
      </c>
      <c r="G331" s="148" t="s">
        <v>127</v>
      </c>
      <c r="H331" s="149">
        <v>1406</v>
      </c>
      <c r="I331" s="150"/>
      <c r="J331" s="151">
        <f>ROUND(I331*H331,2)</f>
        <v>0</v>
      </c>
      <c r="K331" s="147" t="s">
        <v>128</v>
      </c>
      <c r="L331" s="34"/>
      <c r="M331" s="152" t="s">
        <v>1</v>
      </c>
      <c r="N331" s="153" t="s">
        <v>38</v>
      </c>
      <c r="O331" s="59"/>
      <c r="P331" s="154">
        <f>O331*H331</f>
        <v>0</v>
      </c>
      <c r="Q331" s="154">
        <v>0</v>
      </c>
      <c r="R331" s="154">
        <f>Q331*H331</f>
        <v>0</v>
      </c>
      <c r="S331" s="154">
        <v>0</v>
      </c>
      <c r="T331" s="155">
        <f>S331*H331</f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56" t="s">
        <v>129</v>
      </c>
      <c r="AT331" s="156" t="s">
        <v>124</v>
      </c>
      <c r="AU331" s="156" t="s">
        <v>82</v>
      </c>
      <c r="AY331" s="18" t="s">
        <v>122</v>
      </c>
      <c r="BE331" s="157">
        <f>IF(N331="základní",J331,0)</f>
        <v>0</v>
      </c>
      <c r="BF331" s="157">
        <f>IF(N331="snížená",J331,0)</f>
        <v>0</v>
      </c>
      <c r="BG331" s="157">
        <f>IF(N331="zákl. přenesená",J331,0)</f>
        <v>0</v>
      </c>
      <c r="BH331" s="157">
        <f>IF(N331="sníž. přenesená",J331,0)</f>
        <v>0</v>
      </c>
      <c r="BI331" s="157">
        <f>IF(N331="nulová",J331,0)</f>
        <v>0</v>
      </c>
      <c r="BJ331" s="18" t="s">
        <v>30</v>
      </c>
      <c r="BK331" s="157">
        <f>ROUND(I331*H331,2)</f>
        <v>0</v>
      </c>
      <c r="BL331" s="18" t="s">
        <v>129</v>
      </c>
      <c r="BM331" s="156" t="s">
        <v>408</v>
      </c>
    </row>
    <row r="332" spans="1:65" s="13" customFormat="1">
      <c r="B332" s="158"/>
      <c r="D332" s="159" t="s">
        <v>131</v>
      </c>
      <c r="E332" s="160" t="s">
        <v>1</v>
      </c>
      <c r="F332" s="161" t="s">
        <v>409</v>
      </c>
      <c r="H332" s="160" t="s">
        <v>1</v>
      </c>
      <c r="I332" s="162"/>
      <c r="L332" s="158"/>
      <c r="M332" s="163"/>
      <c r="N332" s="164"/>
      <c r="O332" s="164"/>
      <c r="P332" s="164"/>
      <c r="Q332" s="164"/>
      <c r="R332" s="164"/>
      <c r="S332" s="164"/>
      <c r="T332" s="165"/>
      <c r="AT332" s="160" t="s">
        <v>131</v>
      </c>
      <c r="AU332" s="160" t="s">
        <v>82</v>
      </c>
      <c r="AV332" s="13" t="s">
        <v>30</v>
      </c>
      <c r="AW332" s="13" t="s">
        <v>29</v>
      </c>
      <c r="AX332" s="13" t="s">
        <v>73</v>
      </c>
      <c r="AY332" s="160" t="s">
        <v>122</v>
      </c>
    </row>
    <row r="333" spans="1:65" s="14" customFormat="1">
      <c r="B333" s="166"/>
      <c r="D333" s="159" t="s">
        <v>131</v>
      </c>
      <c r="E333" s="167" t="s">
        <v>1</v>
      </c>
      <c r="F333" s="168" t="s">
        <v>393</v>
      </c>
      <c r="H333" s="169">
        <v>1406</v>
      </c>
      <c r="I333" s="170"/>
      <c r="L333" s="166"/>
      <c r="M333" s="171"/>
      <c r="N333" s="172"/>
      <c r="O333" s="172"/>
      <c r="P333" s="172"/>
      <c r="Q333" s="172"/>
      <c r="R333" s="172"/>
      <c r="S333" s="172"/>
      <c r="T333" s="173"/>
      <c r="AT333" s="167" t="s">
        <v>131</v>
      </c>
      <c r="AU333" s="167" t="s">
        <v>82</v>
      </c>
      <c r="AV333" s="14" t="s">
        <v>82</v>
      </c>
      <c r="AW333" s="14" t="s">
        <v>29</v>
      </c>
      <c r="AX333" s="14" t="s">
        <v>30</v>
      </c>
      <c r="AY333" s="167" t="s">
        <v>122</v>
      </c>
    </row>
    <row r="334" spans="1:65" s="2" customFormat="1" ht="16.5" customHeight="1">
      <c r="A334" s="33"/>
      <c r="B334" s="144"/>
      <c r="C334" s="182" t="s">
        <v>410</v>
      </c>
      <c r="D334" s="182" t="s">
        <v>333</v>
      </c>
      <c r="E334" s="183" t="s">
        <v>411</v>
      </c>
      <c r="F334" s="184" t="s">
        <v>412</v>
      </c>
      <c r="G334" s="185" t="s">
        <v>413</v>
      </c>
      <c r="H334" s="186">
        <v>44.289000000000001</v>
      </c>
      <c r="I334" s="187"/>
      <c r="J334" s="188">
        <f>ROUND(I334*H334,2)</f>
        <v>0</v>
      </c>
      <c r="K334" s="184" t="s">
        <v>128</v>
      </c>
      <c r="L334" s="189"/>
      <c r="M334" s="190" t="s">
        <v>1</v>
      </c>
      <c r="N334" s="191" t="s">
        <v>38</v>
      </c>
      <c r="O334" s="59"/>
      <c r="P334" s="154">
        <f>O334*H334</f>
        <v>0</v>
      </c>
      <c r="Q334" s="154">
        <v>1E-3</v>
      </c>
      <c r="R334" s="154">
        <f>Q334*H334</f>
        <v>4.4289000000000002E-2</v>
      </c>
      <c r="S334" s="154">
        <v>0</v>
      </c>
      <c r="T334" s="155">
        <f>S334*H334</f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56" t="s">
        <v>170</v>
      </c>
      <c r="AT334" s="156" t="s">
        <v>333</v>
      </c>
      <c r="AU334" s="156" t="s">
        <v>82</v>
      </c>
      <c r="AY334" s="18" t="s">
        <v>122</v>
      </c>
      <c r="BE334" s="157">
        <f>IF(N334="základní",J334,0)</f>
        <v>0</v>
      </c>
      <c r="BF334" s="157">
        <f>IF(N334="snížená",J334,0)</f>
        <v>0</v>
      </c>
      <c r="BG334" s="157">
        <f>IF(N334="zákl. přenesená",J334,0)</f>
        <v>0</v>
      </c>
      <c r="BH334" s="157">
        <f>IF(N334="sníž. přenesená",J334,0)</f>
        <v>0</v>
      </c>
      <c r="BI334" s="157">
        <f>IF(N334="nulová",J334,0)</f>
        <v>0</v>
      </c>
      <c r="BJ334" s="18" t="s">
        <v>30</v>
      </c>
      <c r="BK334" s="157">
        <f>ROUND(I334*H334,2)</f>
        <v>0</v>
      </c>
      <c r="BL334" s="18" t="s">
        <v>129</v>
      </c>
      <c r="BM334" s="156" t="s">
        <v>414</v>
      </c>
    </row>
    <row r="335" spans="1:65" s="14" customFormat="1">
      <c r="B335" s="166"/>
      <c r="D335" s="159" t="s">
        <v>131</v>
      </c>
      <c r="E335" s="167" t="s">
        <v>1</v>
      </c>
      <c r="F335" s="168" t="s">
        <v>415</v>
      </c>
      <c r="H335" s="169">
        <v>44.289000000000001</v>
      </c>
      <c r="I335" s="170"/>
      <c r="L335" s="166"/>
      <c r="M335" s="171"/>
      <c r="N335" s="172"/>
      <c r="O335" s="172"/>
      <c r="P335" s="172"/>
      <c r="Q335" s="172"/>
      <c r="R335" s="172"/>
      <c r="S335" s="172"/>
      <c r="T335" s="173"/>
      <c r="AT335" s="167" t="s">
        <v>131</v>
      </c>
      <c r="AU335" s="167" t="s">
        <v>82</v>
      </c>
      <c r="AV335" s="14" t="s">
        <v>82</v>
      </c>
      <c r="AW335" s="14" t="s">
        <v>29</v>
      </c>
      <c r="AX335" s="14" t="s">
        <v>73</v>
      </c>
      <c r="AY335" s="167" t="s">
        <v>122</v>
      </c>
    </row>
    <row r="336" spans="1:65" s="15" customFormat="1">
      <c r="B336" s="174"/>
      <c r="D336" s="159" t="s">
        <v>131</v>
      </c>
      <c r="E336" s="175" t="s">
        <v>1</v>
      </c>
      <c r="F336" s="176" t="s">
        <v>139</v>
      </c>
      <c r="H336" s="177">
        <v>44.289000000000001</v>
      </c>
      <c r="I336" s="178"/>
      <c r="L336" s="174"/>
      <c r="M336" s="179"/>
      <c r="N336" s="180"/>
      <c r="O336" s="180"/>
      <c r="P336" s="180"/>
      <c r="Q336" s="180"/>
      <c r="R336" s="180"/>
      <c r="S336" s="180"/>
      <c r="T336" s="181"/>
      <c r="AT336" s="175" t="s">
        <v>131</v>
      </c>
      <c r="AU336" s="175" t="s">
        <v>82</v>
      </c>
      <c r="AV336" s="15" t="s">
        <v>129</v>
      </c>
      <c r="AW336" s="15" t="s">
        <v>29</v>
      </c>
      <c r="AX336" s="15" t="s">
        <v>30</v>
      </c>
      <c r="AY336" s="175" t="s">
        <v>122</v>
      </c>
    </row>
    <row r="337" spans="1:65" s="2" customFormat="1" ht="16.5" customHeight="1">
      <c r="A337" s="33"/>
      <c r="B337" s="144"/>
      <c r="C337" s="145" t="s">
        <v>416</v>
      </c>
      <c r="D337" s="145" t="s">
        <v>124</v>
      </c>
      <c r="E337" s="146" t="s">
        <v>417</v>
      </c>
      <c r="F337" s="147" t="s">
        <v>418</v>
      </c>
      <c r="G337" s="148" t="s">
        <v>127</v>
      </c>
      <c r="H337" s="149">
        <v>1406</v>
      </c>
      <c r="I337" s="150"/>
      <c r="J337" s="151">
        <f>ROUND(I337*H337,2)</f>
        <v>0</v>
      </c>
      <c r="K337" s="147" t="s">
        <v>1</v>
      </c>
      <c r="L337" s="34"/>
      <c r="M337" s="152" t="s">
        <v>1</v>
      </c>
      <c r="N337" s="153" t="s">
        <v>38</v>
      </c>
      <c r="O337" s="59"/>
      <c r="P337" s="154">
        <f>O337*H337</f>
        <v>0</v>
      </c>
      <c r="Q337" s="154">
        <v>0</v>
      </c>
      <c r="R337" s="154">
        <f>Q337*H337</f>
        <v>0</v>
      </c>
      <c r="S337" s="154">
        <v>0</v>
      </c>
      <c r="T337" s="155">
        <f>S337*H337</f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56" t="s">
        <v>129</v>
      </c>
      <c r="AT337" s="156" t="s">
        <v>124</v>
      </c>
      <c r="AU337" s="156" t="s">
        <v>82</v>
      </c>
      <c r="AY337" s="18" t="s">
        <v>122</v>
      </c>
      <c r="BE337" s="157">
        <f>IF(N337="základní",J337,0)</f>
        <v>0</v>
      </c>
      <c r="BF337" s="157">
        <f>IF(N337="snížená",J337,0)</f>
        <v>0</v>
      </c>
      <c r="BG337" s="157">
        <f>IF(N337="zákl. přenesená",J337,0)</f>
        <v>0</v>
      </c>
      <c r="BH337" s="157">
        <f>IF(N337="sníž. přenesená",J337,0)</f>
        <v>0</v>
      </c>
      <c r="BI337" s="157">
        <f>IF(N337="nulová",J337,0)</f>
        <v>0</v>
      </c>
      <c r="BJ337" s="18" t="s">
        <v>30</v>
      </c>
      <c r="BK337" s="157">
        <f>ROUND(I337*H337,2)</f>
        <v>0</v>
      </c>
      <c r="BL337" s="18" t="s">
        <v>129</v>
      </c>
      <c r="BM337" s="156" t="s">
        <v>419</v>
      </c>
    </row>
    <row r="338" spans="1:65" s="13" customFormat="1">
      <c r="B338" s="158"/>
      <c r="D338" s="159" t="s">
        <v>131</v>
      </c>
      <c r="E338" s="160" t="s">
        <v>1</v>
      </c>
      <c r="F338" s="161" t="s">
        <v>409</v>
      </c>
      <c r="H338" s="160" t="s">
        <v>1</v>
      </c>
      <c r="I338" s="162"/>
      <c r="L338" s="158"/>
      <c r="M338" s="163"/>
      <c r="N338" s="164"/>
      <c r="O338" s="164"/>
      <c r="P338" s="164"/>
      <c r="Q338" s="164"/>
      <c r="R338" s="164"/>
      <c r="S338" s="164"/>
      <c r="T338" s="165"/>
      <c r="AT338" s="160" t="s">
        <v>131</v>
      </c>
      <c r="AU338" s="160" t="s">
        <v>82</v>
      </c>
      <c r="AV338" s="13" t="s">
        <v>30</v>
      </c>
      <c r="AW338" s="13" t="s">
        <v>29</v>
      </c>
      <c r="AX338" s="13" t="s">
        <v>73</v>
      </c>
      <c r="AY338" s="160" t="s">
        <v>122</v>
      </c>
    </row>
    <row r="339" spans="1:65" s="14" customFormat="1">
      <c r="B339" s="166"/>
      <c r="D339" s="159" t="s">
        <v>131</v>
      </c>
      <c r="E339" s="167" t="s">
        <v>1</v>
      </c>
      <c r="F339" s="168" t="s">
        <v>393</v>
      </c>
      <c r="H339" s="169">
        <v>1406</v>
      </c>
      <c r="I339" s="170"/>
      <c r="L339" s="166"/>
      <c r="M339" s="171"/>
      <c r="N339" s="172"/>
      <c r="O339" s="172"/>
      <c r="P339" s="172"/>
      <c r="Q339" s="172"/>
      <c r="R339" s="172"/>
      <c r="S339" s="172"/>
      <c r="T339" s="173"/>
      <c r="AT339" s="167" t="s">
        <v>131</v>
      </c>
      <c r="AU339" s="167" t="s">
        <v>82</v>
      </c>
      <c r="AV339" s="14" t="s">
        <v>82</v>
      </c>
      <c r="AW339" s="14" t="s">
        <v>29</v>
      </c>
      <c r="AX339" s="14" t="s">
        <v>30</v>
      </c>
      <c r="AY339" s="167" t="s">
        <v>122</v>
      </c>
    </row>
    <row r="340" spans="1:65" s="2" customFormat="1" ht="37.9" customHeight="1">
      <c r="A340" s="33"/>
      <c r="B340" s="144"/>
      <c r="C340" s="145" t="s">
        <v>420</v>
      </c>
      <c r="D340" s="145" t="s">
        <v>124</v>
      </c>
      <c r="E340" s="146" t="s">
        <v>421</v>
      </c>
      <c r="F340" s="147" t="s">
        <v>422</v>
      </c>
      <c r="G340" s="148" t="s">
        <v>127</v>
      </c>
      <c r="H340" s="149">
        <v>55</v>
      </c>
      <c r="I340" s="150"/>
      <c r="J340" s="151">
        <f>ROUND(I340*H340,2)</f>
        <v>0</v>
      </c>
      <c r="K340" s="147" t="s">
        <v>1</v>
      </c>
      <c r="L340" s="34"/>
      <c r="M340" s="152" t="s">
        <v>1</v>
      </c>
      <c r="N340" s="153" t="s">
        <v>38</v>
      </c>
      <c r="O340" s="59"/>
      <c r="P340" s="154">
        <f>O340*H340</f>
        <v>0</v>
      </c>
      <c r="Q340" s="154">
        <v>0</v>
      </c>
      <c r="R340" s="154">
        <f>Q340*H340</f>
        <v>0</v>
      </c>
      <c r="S340" s="154">
        <v>0</v>
      </c>
      <c r="T340" s="155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56" t="s">
        <v>129</v>
      </c>
      <c r="AT340" s="156" t="s">
        <v>124</v>
      </c>
      <c r="AU340" s="156" t="s">
        <v>82</v>
      </c>
      <c r="AY340" s="18" t="s">
        <v>122</v>
      </c>
      <c r="BE340" s="157">
        <f>IF(N340="základní",J340,0)</f>
        <v>0</v>
      </c>
      <c r="BF340" s="157">
        <f>IF(N340="snížená",J340,0)</f>
        <v>0</v>
      </c>
      <c r="BG340" s="157">
        <f>IF(N340="zákl. přenesená",J340,0)</f>
        <v>0</v>
      </c>
      <c r="BH340" s="157">
        <f>IF(N340="sníž. přenesená",J340,0)</f>
        <v>0</v>
      </c>
      <c r="BI340" s="157">
        <f>IF(N340="nulová",J340,0)</f>
        <v>0</v>
      </c>
      <c r="BJ340" s="18" t="s">
        <v>30</v>
      </c>
      <c r="BK340" s="157">
        <f>ROUND(I340*H340,2)</f>
        <v>0</v>
      </c>
      <c r="BL340" s="18" t="s">
        <v>129</v>
      </c>
      <c r="BM340" s="156" t="s">
        <v>423</v>
      </c>
    </row>
    <row r="341" spans="1:65" s="13" customFormat="1">
      <c r="B341" s="158"/>
      <c r="D341" s="159" t="s">
        <v>131</v>
      </c>
      <c r="E341" s="160" t="s">
        <v>1</v>
      </c>
      <c r="F341" s="161" t="s">
        <v>424</v>
      </c>
      <c r="H341" s="160" t="s">
        <v>1</v>
      </c>
      <c r="I341" s="162"/>
      <c r="L341" s="158"/>
      <c r="M341" s="163"/>
      <c r="N341" s="164"/>
      <c r="O341" s="164"/>
      <c r="P341" s="164"/>
      <c r="Q341" s="164"/>
      <c r="R341" s="164"/>
      <c r="S341" s="164"/>
      <c r="T341" s="165"/>
      <c r="AT341" s="160" t="s">
        <v>131</v>
      </c>
      <c r="AU341" s="160" t="s">
        <v>82</v>
      </c>
      <c r="AV341" s="13" t="s">
        <v>30</v>
      </c>
      <c r="AW341" s="13" t="s">
        <v>29</v>
      </c>
      <c r="AX341" s="13" t="s">
        <v>73</v>
      </c>
      <c r="AY341" s="160" t="s">
        <v>122</v>
      </c>
    </row>
    <row r="342" spans="1:65" s="13" customFormat="1">
      <c r="B342" s="158"/>
      <c r="D342" s="159" t="s">
        <v>131</v>
      </c>
      <c r="E342" s="160" t="s">
        <v>1</v>
      </c>
      <c r="F342" s="161" t="s">
        <v>425</v>
      </c>
      <c r="H342" s="160" t="s">
        <v>1</v>
      </c>
      <c r="I342" s="162"/>
      <c r="L342" s="158"/>
      <c r="M342" s="163"/>
      <c r="N342" s="164"/>
      <c r="O342" s="164"/>
      <c r="P342" s="164"/>
      <c r="Q342" s="164"/>
      <c r="R342" s="164"/>
      <c r="S342" s="164"/>
      <c r="T342" s="165"/>
      <c r="AT342" s="160" t="s">
        <v>131</v>
      </c>
      <c r="AU342" s="160" t="s">
        <v>82</v>
      </c>
      <c r="AV342" s="13" t="s">
        <v>30</v>
      </c>
      <c r="AW342" s="13" t="s">
        <v>29</v>
      </c>
      <c r="AX342" s="13" t="s">
        <v>73</v>
      </c>
      <c r="AY342" s="160" t="s">
        <v>122</v>
      </c>
    </row>
    <row r="343" spans="1:65" s="14" customFormat="1">
      <c r="B343" s="166"/>
      <c r="D343" s="159" t="s">
        <v>131</v>
      </c>
      <c r="E343" s="167" t="s">
        <v>1</v>
      </c>
      <c r="F343" s="168" t="s">
        <v>426</v>
      </c>
      <c r="H343" s="169">
        <v>55</v>
      </c>
      <c r="I343" s="170"/>
      <c r="L343" s="166"/>
      <c r="M343" s="171"/>
      <c r="N343" s="172"/>
      <c r="O343" s="172"/>
      <c r="P343" s="172"/>
      <c r="Q343" s="172"/>
      <c r="R343" s="172"/>
      <c r="S343" s="172"/>
      <c r="T343" s="173"/>
      <c r="AT343" s="167" t="s">
        <v>131</v>
      </c>
      <c r="AU343" s="167" t="s">
        <v>82</v>
      </c>
      <c r="AV343" s="14" t="s">
        <v>82</v>
      </c>
      <c r="AW343" s="14" t="s">
        <v>29</v>
      </c>
      <c r="AX343" s="14" t="s">
        <v>30</v>
      </c>
      <c r="AY343" s="167" t="s">
        <v>122</v>
      </c>
    </row>
    <row r="344" spans="1:65" s="2" customFormat="1" ht="37.9" customHeight="1">
      <c r="A344" s="33"/>
      <c r="B344" s="144"/>
      <c r="C344" s="145" t="s">
        <v>427</v>
      </c>
      <c r="D344" s="145" t="s">
        <v>124</v>
      </c>
      <c r="E344" s="146" t="s">
        <v>428</v>
      </c>
      <c r="F344" s="147" t="s">
        <v>429</v>
      </c>
      <c r="G344" s="148" t="s">
        <v>127</v>
      </c>
      <c r="H344" s="149">
        <v>1690</v>
      </c>
      <c r="I344" s="150"/>
      <c r="J344" s="151">
        <f>ROUND(I344*H344,2)</f>
        <v>0</v>
      </c>
      <c r="K344" s="147" t="s">
        <v>1</v>
      </c>
      <c r="L344" s="34"/>
      <c r="M344" s="152" t="s">
        <v>1</v>
      </c>
      <c r="N344" s="153" t="s">
        <v>38</v>
      </c>
      <c r="O344" s="59"/>
      <c r="P344" s="154">
        <f>O344*H344</f>
        <v>0</v>
      </c>
      <c r="Q344" s="154">
        <v>0</v>
      </c>
      <c r="R344" s="154">
        <f>Q344*H344</f>
        <v>0</v>
      </c>
      <c r="S344" s="154">
        <v>0</v>
      </c>
      <c r="T344" s="155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56" t="s">
        <v>129</v>
      </c>
      <c r="AT344" s="156" t="s">
        <v>124</v>
      </c>
      <c r="AU344" s="156" t="s">
        <v>82</v>
      </c>
      <c r="AY344" s="18" t="s">
        <v>122</v>
      </c>
      <c r="BE344" s="157">
        <f>IF(N344="základní",J344,0)</f>
        <v>0</v>
      </c>
      <c r="BF344" s="157">
        <f>IF(N344="snížená",J344,0)</f>
        <v>0</v>
      </c>
      <c r="BG344" s="157">
        <f>IF(N344="zákl. přenesená",J344,0)</f>
        <v>0</v>
      </c>
      <c r="BH344" s="157">
        <f>IF(N344="sníž. přenesená",J344,0)</f>
        <v>0</v>
      </c>
      <c r="BI344" s="157">
        <f>IF(N344="nulová",J344,0)</f>
        <v>0</v>
      </c>
      <c r="BJ344" s="18" t="s">
        <v>30</v>
      </c>
      <c r="BK344" s="157">
        <f>ROUND(I344*H344,2)</f>
        <v>0</v>
      </c>
      <c r="BL344" s="18" t="s">
        <v>129</v>
      </c>
      <c r="BM344" s="156" t="s">
        <v>430</v>
      </c>
    </row>
    <row r="345" spans="1:65" s="13" customFormat="1">
      <c r="B345" s="158"/>
      <c r="D345" s="159" t="s">
        <v>131</v>
      </c>
      <c r="E345" s="160" t="s">
        <v>1</v>
      </c>
      <c r="F345" s="161" t="s">
        <v>431</v>
      </c>
      <c r="H345" s="160" t="s">
        <v>1</v>
      </c>
      <c r="I345" s="162"/>
      <c r="L345" s="158"/>
      <c r="M345" s="163"/>
      <c r="N345" s="164"/>
      <c r="O345" s="164"/>
      <c r="P345" s="164"/>
      <c r="Q345" s="164"/>
      <c r="R345" s="164"/>
      <c r="S345" s="164"/>
      <c r="T345" s="165"/>
      <c r="AT345" s="160" t="s">
        <v>131</v>
      </c>
      <c r="AU345" s="160" t="s">
        <v>82</v>
      </c>
      <c r="AV345" s="13" t="s">
        <v>30</v>
      </c>
      <c r="AW345" s="13" t="s">
        <v>29</v>
      </c>
      <c r="AX345" s="13" t="s">
        <v>73</v>
      </c>
      <c r="AY345" s="160" t="s">
        <v>122</v>
      </c>
    </row>
    <row r="346" spans="1:65" s="13" customFormat="1">
      <c r="B346" s="158"/>
      <c r="D346" s="159" t="s">
        <v>131</v>
      </c>
      <c r="E346" s="160" t="s">
        <v>1</v>
      </c>
      <c r="F346" s="161" t="s">
        <v>432</v>
      </c>
      <c r="H346" s="160" t="s">
        <v>1</v>
      </c>
      <c r="I346" s="162"/>
      <c r="L346" s="158"/>
      <c r="M346" s="163"/>
      <c r="N346" s="164"/>
      <c r="O346" s="164"/>
      <c r="P346" s="164"/>
      <c r="Q346" s="164"/>
      <c r="R346" s="164"/>
      <c r="S346" s="164"/>
      <c r="T346" s="165"/>
      <c r="AT346" s="160" t="s">
        <v>131</v>
      </c>
      <c r="AU346" s="160" t="s">
        <v>82</v>
      </c>
      <c r="AV346" s="13" t="s">
        <v>30</v>
      </c>
      <c r="AW346" s="13" t="s">
        <v>29</v>
      </c>
      <c r="AX346" s="13" t="s">
        <v>73</v>
      </c>
      <c r="AY346" s="160" t="s">
        <v>122</v>
      </c>
    </row>
    <row r="347" spans="1:65" s="14" customFormat="1">
      <c r="B347" s="166"/>
      <c r="D347" s="159" t="s">
        <v>131</v>
      </c>
      <c r="E347" s="167" t="s">
        <v>1</v>
      </c>
      <c r="F347" s="168" t="s">
        <v>433</v>
      </c>
      <c r="H347" s="169">
        <v>1690</v>
      </c>
      <c r="I347" s="170"/>
      <c r="L347" s="166"/>
      <c r="M347" s="171"/>
      <c r="N347" s="172"/>
      <c r="O347" s="172"/>
      <c r="P347" s="172"/>
      <c r="Q347" s="172"/>
      <c r="R347" s="172"/>
      <c r="S347" s="172"/>
      <c r="T347" s="173"/>
      <c r="AT347" s="167" t="s">
        <v>131</v>
      </c>
      <c r="AU347" s="167" t="s">
        <v>82</v>
      </c>
      <c r="AV347" s="14" t="s">
        <v>82</v>
      </c>
      <c r="AW347" s="14" t="s">
        <v>29</v>
      </c>
      <c r="AX347" s="14" t="s">
        <v>30</v>
      </c>
      <c r="AY347" s="167" t="s">
        <v>122</v>
      </c>
    </row>
    <row r="348" spans="1:65" s="12" customFormat="1" ht="22.9" customHeight="1">
      <c r="B348" s="131"/>
      <c r="D348" s="132" t="s">
        <v>72</v>
      </c>
      <c r="E348" s="142" t="s">
        <v>82</v>
      </c>
      <c r="F348" s="142" t="s">
        <v>434</v>
      </c>
      <c r="I348" s="134"/>
      <c r="J348" s="143">
        <f>BK348</f>
        <v>0</v>
      </c>
      <c r="L348" s="131"/>
      <c r="M348" s="136"/>
      <c r="N348" s="137"/>
      <c r="O348" s="137"/>
      <c r="P348" s="138">
        <f>SUM(P349:P365)</f>
        <v>0</v>
      </c>
      <c r="Q348" s="137"/>
      <c r="R348" s="138">
        <f>SUM(R349:R365)</f>
        <v>120.91834999999999</v>
      </c>
      <c r="S348" s="137"/>
      <c r="T348" s="139">
        <f>SUM(T349:T365)</f>
        <v>0</v>
      </c>
      <c r="AR348" s="132" t="s">
        <v>30</v>
      </c>
      <c r="AT348" s="140" t="s">
        <v>72</v>
      </c>
      <c r="AU348" s="140" t="s">
        <v>30</v>
      </c>
      <c r="AY348" s="132" t="s">
        <v>122</v>
      </c>
      <c r="BK348" s="141">
        <f>SUM(BK349:BK365)</f>
        <v>0</v>
      </c>
    </row>
    <row r="349" spans="1:65" s="2" customFormat="1" ht="24.2" customHeight="1">
      <c r="A349" s="33"/>
      <c r="B349" s="144"/>
      <c r="C349" s="145" t="s">
        <v>435</v>
      </c>
      <c r="D349" s="145" t="s">
        <v>124</v>
      </c>
      <c r="E349" s="146" t="s">
        <v>436</v>
      </c>
      <c r="F349" s="147" t="s">
        <v>437</v>
      </c>
      <c r="G349" s="148" t="s">
        <v>197</v>
      </c>
      <c r="H349" s="149">
        <v>227.5</v>
      </c>
      <c r="I349" s="150"/>
      <c r="J349" s="151">
        <f>ROUND(I349*H349,2)</f>
        <v>0</v>
      </c>
      <c r="K349" s="147" t="s">
        <v>128</v>
      </c>
      <c r="L349" s="34"/>
      <c r="M349" s="152" t="s">
        <v>1</v>
      </c>
      <c r="N349" s="153" t="s">
        <v>38</v>
      </c>
      <c r="O349" s="59"/>
      <c r="P349" s="154">
        <f>O349*H349</f>
        <v>0</v>
      </c>
      <c r="Q349" s="154">
        <v>0.20469000000000001</v>
      </c>
      <c r="R349" s="154">
        <f>Q349*H349</f>
        <v>46.566974999999999</v>
      </c>
      <c r="S349" s="154">
        <v>0</v>
      </c>
      <c r="T349" s="155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156" t="s">
        <v>129</v>
      </c>
      <c r="AT349" s="156" t="s">
        <v>124</v>
      </c>
      <c r="AU349" s="156" t="s">
        <v>82</v>
      </c>
      <c r="AY349" s="18" t="s">
        <v>122</v>
      </c>
      <c r="BE349" s="157">
        <f>IF(N349="základní",J349,0)</f>
        <v>0</v>
      </c>
      <c r="BF349" s="157">
        <f>IF(N349="snížená",J349,0)</f>
        <v>0</v>
      </c>
      <c r="BG349" s="157">
        <f>IF(N349="zákl. přenesená",J349,0)</f>
        <v>0</v>
      </c>
      <c r="BH349" s="157">
        <f>IF(N349="sníž. přenesená",J349,0)</f>
        <v>0</v>
      </c>
      <c r="BI349" s="157">
        <f>IF(N349="nulová",J349,0)</f>
        <v>0</v>
      </c>
      <c r="BJ349" s="18" t="s">
        <v>30</v>
      </c>
      <c r="BK349" s="157">
        <f>ROUND(I349*H349,2)</f>
        <v>0</v>
      </c>
      <c r="BL349" s="18" t="s">
        <v>129</v>
      </c>
      <c r="BM349" s="156" t="s">
        <v>438</v>
      </c>
    </row>
    <row r="350" spans="1:65" s="13" customFormat="1">
      <c r="B350" s="158"/>
      <c r="D350" s="159" t="s">
        <v>131</v>
      </c>
      <c r="E350" s="160" t="s">
        <v>1</v>
      </c>
      <c r="F350" s="161" t="s">
        <v>439</v>
      </c>
      <c r="H350" s="160" t="s">
        <v>1</v>
      </c>
      <c r="I350" s="162"/>
      <c r="L350" s="158"/>
      <c r="M350" s="163"/>
      <c r="N350" s="164"/>
      <c r="O350" s="164"/>
      <c r="P350" s="164"/>
      <c r="Q350" s="164"/>
      <c r="R350" s="164"/>
      <c r="S350" s="164"/>
      <c r="T350" s="165"/>
      <c r="AT350" s="160" t="s">
        <v>131</v>
      </c>
      <c r="AU350" s="160" t="s">
        <v>82</v>
      </c>
      <c r="AV350" s="13" t="s">
        <v>30</v>
      </c>
      <c r="AW350" s="13" t="s">
        <v>29</v>
      </c>
      <c r="AX350" s="13" t="s">
        <v>73</v>
      </c>
      <c r="AY350" s="160" t="s">
        <v>122</v>
      </c>
    </row>
    <row r="351" spans="1:65" s="14" customFormat="1">
      <c r="B351" s="166"/>
      <c r="D351" s="159" t="s">
        <v>131</v>
      </c>
      <c r="E351" s="167" t="s">
        <v>1</v>
      </c>
      <c r="F351" s="168" t="s">
        <v>440</v>
      </c>
      <c r="H351" s="169">
        <v>207</v>
      </c>
      <c r="I351" s="170"/>
      <c r="L351" s="166"/>
      <c r="M351" s="171"/>
      <c r="N351" s="172"/>
      <c r="O351" s="172"/>
      <c r="P351" s="172"/>
      <c r="Q351" s="172"/>
      <c r="R351" s="172"/>
      <c r="S351" s="172"/>
      <c r="T351" s="173"/>
      <c r="AT351" s="167" t="s">
        <v>131</v>
      </c>
      <c r="AU351" s="167" t="s">
        <v>82</v>
      </c>
      <c r="AV351" s="14" t="s">
        <v>82</v>
      </c>
      <c r="AW351" s="14" t="s">
        <v>29</v>
      </c>
      <c r="AX351" s="14" t="s">
        <v>73</v>
      </c>
      <c r="AY351" s="167" t="s">
        <v>122</v>
      </c>
    </row>
    <row r="352" spans="1:65" s="13" customFormat="1">
      <c r="B352" s="158"/>
      <c r="D352" s="159" t="s">
        <v>131</v>
      </c>
      <c r="E352" s="160" t="s">
        <v>1</v>
      </c>
      <c r="F352" s="161" t="s">
        <v>441</v>
      </c>
      <c r="H352" s="160" t="s">
        <v>1</v>
      </c>
      <c r="I352" s="162"/>
      <c r="L352" s="158"/>
      <c r="M352" s="163"/>
      <c r="N352" s="164"/>
      <c r="O352" s="164"/>
      <c r="P352" s="164"/>
      <c r="Q352" s="164"/>
      <c r="R352" s="164"/>
      <c r="S352" s="164"/>
      <c r="T352" s="165"/>
      <c r="AT352" s="160" t="s">
        <v>131</v>
      </c>
      <c r="AU352" s="160" t="s">
        <v>82</v>
      </c>
      <c r="AV352" s="13" t="s">
        <v>30</v>
      </c>
      <c r="AW352" s="13" t="s">
        <v>29</v>
      </c>
      <c r="AX352" s="13" t="s">
        <v>73</v>
      </c>
      <c r="AY352" s="160" t="s">
        <v>122</v>
      </c>
    </row>
    <row r="353" spans="1:65" s="14" customFormat="1">
      <c r="B353" s="166"/>
      <c r="D353" s="159" t="s">
        <v>131</v>
      </c>
      <c r="E353" s="167" t="s">
        <v>1</v>
      </c>
      <c r="F353" s="168" t="s">
        <v>442</v>
      </c>
      <c r="H353" s="169">
        <v>20.5</v>
      </c>
      <c r="I353" s="170"/>
      <c r="L353" s="166"/>
      <c r="M353" s="171"/>
      <c r="N353" s="172"/>
      <c r="O353" s="172"/>
      <c r="P353" s="172"/>
      <c r="Q353" s="172"/>
      <c r="R353" s="172"/>
      <c r="S353" s="172"/>
      <c r="T353" s="173"/>
      <c r="AT353" s="167" t="s">
        <v>131</v>
      </c>
      <c r="AU353" s="167" t="s">
        <v>82</v>
      </c>
      <c r="AV353" s="14" t="s">
        <v>82</v>
      </c>
      <c r="AW353" s="14" t="s">
        <v>29</v>
      </c>
      <c r="AX353" s="14" t="s">
        <v>73</v>
      </c>
      <c r="AY353" s="167" t="s">
        <v>122</v>
      </c>
    </row>
    <row r="354" spans="1:65" s="15" customFormat="1">
      <c r="B354" s="174"/>
      <c r="D354" s="159" t="s">
        <v>131</v>
      </c>
      <c r="E354" s="175" t="s">
        <v>1</v>
      </c>
      <c r="F354" s="176" t="s">
        <v>139</v>
      </c>
      <c r="H354" s="177">
        <v>227.5</v>
      </c>
      <c r="I354" s="178"/>
      <c r="L354" s="174"/>
      <c r="M354" s="179"/>
      <c r="N354" s="180"/>
      <c r="O354" s="180"/>
      <c r="P354" s="180"/>
      <c r="Q354" s="180"/>
      <c r="R354" s="180"/>
      <c r="S354" s="180"/>
      <c r="T354" s="181"/>
      <c r="AT354" s="175" t="s">
        <v>131</v>
      </c>
      <c r="AU354" s="175" t="s">
        <v>82</v>
      </c>
      <c r="AV354" s="15" t="s">
        <v>129</v>
      </c>
      <c r="AW354" s="15" t="s">
        <v>29</v>
      </c>
      <c r="AX354" s="15" t="s">
        <v>30</v>
      </c>
      <c r="AY354" s="175" t="s">
        <v>122</v>
      </c>
    </row>
    <row r="355" spans="1:65" s="2" customFormat="1" ht="16.5" customHeight="1">
      <c r="A355" s="33"/>
      <c r="B355" s="144"/>
      <c r="C355" s="145" t="s">
        <v>443</v>
      </c>
      <c r="D355" s="145" t="s">
        <v>124</v>
      </c>
      <c r="E355" s="146" t="s">
        <v>444</v>
      </c>
      <c r="F355" s="147" t="s">
        <v>445</v>
      </c>
      <c r="G355" s="148" t="s">
        <v>223</v>
      </c>
      <c r="H355" s="149">
        <v>45.5</v>
      </c>
      <c r="I355" s="150"/>
      <c r="J355" s="151">
        <f>ROUND(I355*H355,2)</f>
        <v>0</v>
      </c>
      <c r="K355" s="147" t="s">
        <v>1</v>
      </c>
      <c r="L355" s="34"/>
      <c r="M355" s="152" t="s">
        <v>1</v>
      </c>
      <c r="N355" s="153" t="s">
        <v>38</v>
      </c>
      <c r="O355" s="59"/>
      <c r="P355" s="154">
        <f>O355*H355</f>
        <v>0</v>
      </c>
      <c r="Q355" s="154">
        <v>1.63</v>
      </c>
      <c r="R355" s="154">
        <f>Q355*H355</f>
        <v>74.164999999999992</v>
      </c>
      <c r="S355" s="154">
        <v>0</v>
      </c>
      <c r="T355" s="155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56" t="s">
        <v>129</v>
      </c>
      <c r="AT355" s="156" t="s">
        <v>124</v>
      </c>
      <c r="AU355" s="156" t="s">
        <v>82</v>
      </c>
      <c r="AY355" s="18" t="s">
        <v>122</v>
      </c>
      <c r="BE355" s="157">
        <f>IF(N355="základní",J355,0)</f>
        <v>0</v>
      </c>
      <c r="BF355" s="157">
        <f>IF(N355="snížená",J355,0)</f>
        <v>0</v>
      </c>
      <c r="BG355" s="157">
        <f>IF(N355="zákl. přenesená",J355,0)</f>
        <v>0</v>
      </c>
      <c r="BH355" s="157">
        <f>IF(N355="sníž. přenesená",J355,0)</f>
        <v>0</v>
      </c>
      <c r="BI355" s="157">
        <f>IF(N355="nulová",J355,0)</f>
        <v>0</v>
      </c>
      <c r="BJ355" s="18" t="s">
        <v>30</v>
      </c>
      <c r="BK355" s="157">
        <f>ROUND(I355*H355,2)</f>
        <v>0</v>
      </c>
      <c r="BL355" s="18" t="s">
        <v>129</v>
      </c>
      <c r="BM355" s="156" t="s">
        <v>446</v>
      </c>
    </row>
    <row r="356" spans="1:65" s="13" customFormat="1">
      <c r="B356" s="158"/>
      <c r="D356" s="159" t="s">
        <v>131</v>
      </c>
      <c r="E356" s="160" t="s">
        <v>1</v>
      </c>
      <c r="F356" s="161" t="s">
        <v>439</v>
      </c>
      <c r="H356" s="160" t="s">
        <v>1</v>
      </c>
      <c r="I356" s="162"/>
      <c r="L356" s="158"/>
      <c r="M356" s="163"/>
      <c r="N356" s="164"/>
      <c r="O356" s="164"/>
      <c r="P356" s="164"/>
      <c r="Q356" s="164"/>
      <c r="R356" s="164"/>
      <c r="S356" s="164"/>
      <c r="T356" s="165"/>
      <c r="AT356" s="160" t="s">
        <v>131</v>
      </c>
      <c r="AU356" s="160" t="s">
        <v>82</v>
      </c>
      <c r="AV356" s="13" t="s">
        <v>30</v>
      </c>
      <c r="AW356" s="13" t="s">
        <v>29</v>
      </c>
      <c r="AX356" s="13" t="s">
        <v>73</v>
      </c>
      <c r="AY356" s="160" t="s">
        <v>122</v>
      </c>
    </row>
    <row r="357" spans="1:65" s="14" customFormat="1">
      <c r="B357" s="166"/>
      <c r="D357" s="159" t="s">
        <v>131</v>
      </c>
      <c r="E357" s="167" t="s">
        <v>1</v>
      </c>
      <c r="F357" s="168" t="s">
        <v>447</v>
      </c>
      <c r="H357" s="169">
        <v>45.5</v>
      </c>
      <c r="I357" s="170"/>
      <c r="L357" s="166"/>
      <c r="M357" s="171"/>
      <c r="N357" s="172"/>
      <c r="O357" s="172"/>
      <c r="P357" s="172"/>
      <c r="Q357" s="172"/>
      <c r="R357" s="172"/>
      <c r="S357" s="172"/>
      <c r="T357" s="173"/>
      <c r="AT357" s="167" t="s">
        <v>131</v>
      </c>
      <c r="AU357" s="167" t="s">
        <v>82</v>
      </c>
      <c r="AV357" s="14" t="s">
        <v>82</v>
      </c>
      <c r="AW357" s="14" t="s">
        <v>29</v>
      </c>
      <c r="AX357" s="14" t="s">
        <v>30</v>
      </c>
      <c r="AY357" s="167" t="s">
        <v>122</v>
      </c>
    </row>
    <row r="358" spans="1:65" s="2" customFormat="1" ht="16.5" customHeight="1">
      <c r="A358" s="33"/>
      <c r="B358" s="144"/>
      <c r="C358" s="145" t="s">
        <v>448</v>
      </c>
      <c r="D358" s="145" t="s">
        <v>124</v>
      </c>
      <c r="E358" s="146" t="s">
        <v>449</v>
      </c>
      <c r="F358" s="147" t="s">
        <v>450</v>
      </c>
      <c r="G358" s="148" t="s">
        <v>127</v>
      </c>
      <c r="H358" s="149">
        <v>497</v>
      </c>
      <c r="I358" s="150"/>
      <c r="J358" s="151">
        <f>ROUND(I358*H358,2)</f>
        <v>0</v>
      </c>
      <c r="K358" s="147" t="s">
        <v>128</v>
      </c>
      <c r="L358" s="34"/>
      <c r="M358" s="152" t="s">
        <v>1</v>
      </c>
      <c r="N358" s="153" t="s">
        <v>38</v>
      </c>
      <c r="O358" s="59"/>
      <c r="P358" s="154">
        <f>O358*H358</f>
        <v>0</v>
      </c>
      <c r="Q358" s="154">
        <v>1E-4</v>
      </c>
      <c r="R358" s="154">
        <f>Q358*H358</f>
        <v>4.9700000000000001E-2</v>
      </c>
      <c r="S358" s="154">
        <v>0</v>
      </c>
      <c r="T358" s="155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56" t="s">
        <v>129</v>
      </c>
      <c r="AT358" s="156" t="s">
        <v>124</v>
      </c>
      <c r="AU358" s="156" t="s">
        <v>82</v>
      </c>
      <c r="AY358" s="18" t="s">
        <v>122</v>
      </c>
      <c r="BE358" s="157">
        <f>IF(N358="základní",J358,0)</f>
        <v>0</v>
      </c>
      <c r="BF358" s="157">
        <f>IF(N358="snížená",J358,0)</f>
        <v>0</v>
      </c>
      <c r="BG358" s="157">
        <f>IF(N358="zákl. přenesená",J358,0)</f>
        <v>0</v>
      </c>
      <c r="BH358" s="157">
        <f>IF(N358="sníž. přenesená",J358,0)</f>
        <v>0</v>
      </c>
      <c r="BI358" s="157">
        <f>IF(N358="nulová",J358,0)</f>
        <v>0</v>
      </c>
      <c r="BJ358" s="18" t="s">
        <v>30</v>
      </c>
      <c r="BK358" s="157">
        <f>ROUND(I358*H358,2)</f>
        <v>0</v>
      </c>
      <c r="BL358" s="18" t="s">
        <v>129</v>
      </c>
      <c r="BM358" s="156" t="s">
        <v>451</v>
      </c>
    </row>
    <row r="359" spans="1:65" s="13" customFormat="1">
      <c r="B359" s="158"/>
      <c r="D359" s="159" t="s">
        <v>131</v>
      </c>
      <c r="E359" s="160" t="s">
        <v>1</v>
      </c>
      <c r="F359" s="161" t="s">
        <v>439</v>
      </c>
      <c r="H359" s="160" t="s">
        <v>1</v>
      </c>
      <c r="I359" s="162"/>
      <c r="L359" s="158"/>
      <c r="M359" s="163"/>
      <c r="N359" s="164"/>
      <c r="O359" s="164"/>
      <c r="P359" s="164"/>
      <c r="Q359" s="164"/>
      <c r="R359" s="164"/>
      <c r="S359" s="164"/>
      <c r="T359" s="165"/>
      <c r="AT359" s="160" t="s">
        <v>131</v>
      </c>
      <c r="AU359" s="160" t="s">
        <v>82</v>
      </c>
      <c r="AV359" s="13" t="s">
        <v>30</v>
      </c>
      <c r="AW359" s="13" t="s">
        <v>29</v>
      </c>
      <c r="AX359" s="13" t="s">
        <v>73</v>
      </c>
      <c r="AY359" s="160" t="s">
        <v>122</v>
      </c>
    </row>
    <row r="360" spans="1:65" s="13" customFormat="1">
      <c r="B360" s="158"/>
      <c r="D360" s="159" t="s">
        <v>131</v>
      </c>
      <c r="E360" s="160" t="s">
        <v>1</v>
      </c>
      <c r="F360" s="161" t="s">
        <v>452</v>
      </c>
      <c r="H360" s="160" t="s">
        <v>1</v>
      </c>
      <c r="I360" s="162"/>
      <c r="L360" s="158"/>
      <c r="M360" s="163"/>
      <c r="N360" s="164"/>
      <c r="O360" s="164"/>
      <c r="P360" s="164"/>
      <c r="Q360" s="164"/>
      <c r="R360" s="164"/>
      <c r="S360" s="164"/>
      <c r="T360" s="165"/>
      <c r="AT360" s="160" t="s">
        <v>131</v>
      </c>
      <c r="AU360" s="160" t="s">
        <v>82</v>
      </c>
      <c r="AV360" s="13" t="s">
        <v>30</v>
      </c>
      <c r="AW360" s="13" t="s">
        <v>29</v>
      </c>
      <c r="AX360" s="13" t="s">
        <v>73</v>
      </c>
      <c r="AY360" s="160" t="s">
        <v>122</v>
      </c>
    </row>
    <row r="361" spans="1:65" s="14" customFormat="1">
      <c r="B361" s="166"/>
      <c r="D361" s="159" t="s">
        <v>131</v>
      </c>
      <c r="E361" s="167" t="s">
        <v>1</v>
      </c>
      <c r="F361" s="168" t="s">
        <v>453</v>
      </c>
      <c r="H361" s="169">
        <v>497</v>
      </c>
      <c r="I361" s="170"/>
      <c r="L361" s="166"/>
      <c r="M361" s="171"/>
      <c r="N361" s="172"/>
      <c r="O361" s="172"/>
      <c r="P361" s="172"/>
      <c r="Q361" s="172"/>
      <c r="R361" s="172"/>
      <c r="S361" s="172"/>
      <c r="T361" s="173"/>
      <c r="AT361" s="167" t="s">
        <v>131</v>
      </c>
      <c r="AU361" s="167" t="s">
        <v>82</v>
      </c>
      <c r="AV361" s="14" t="s">
        <v>82</v>
      </c>
      <c r="AW361" s="14" t="s">
        <v>29</v>
      </c>
      <c r="AX361" s="14" t="s">
        <v>30</v>
      </c>
      <c r="AY361" s="167" t="s">
        <v>122</v>
      </c>
    </row>
    <row r="362" spans="1:65" s="2" customFormat="1" ht="16.5" customHeight="1">
      <c r="A362" s="33"/>
      <c r="B362" s="144"/>
      <c r="C362" s="182" t="s">
        <v>454</v>
      </c>
      <c r="D362" s="182" t="s">
        <v>333</v>
      </c>
      <c r="E362" s="183" t="s">
        <v>455</v>
      </c>
      <c r="F362" s="184" t="s">
        <v>456</v>
      </c>
      <c r="G362" s="185" t="s">
        <v>127</v>
      </c>
      <c r="H362" s="186">
        <v>546.70000000000005</v>
      </c>
      <c r="I362" s="187"/>
      <c r="J362" s="188">
        <f>ROUND(I362*H362,2)</f>
        <v>0</v>
      </c>
      <c r="K362" s="184" t="s">
        <v>1</v>
      </c>
      <c r="L362" s="189"/>
      <c r="M362" s="190" t="s">
        <v>1</v>
      </c>
      <c r="N362" s="191" t="s">
        <v>38</v>
      </c>
      <c r="O362" s="59"/>
      <c r="P362" s="154">
        <f>O362*H362</f>
        <v>0</v>
      </c>
      <c r="Q362" s="154">
        <v>2.5000000000000001E-4</v>
      </c>
      <c r="R362" s="154">
        <f>Q362*H362</f>
        <v>0.13667500000000002</v>
      </c>
      <c r="S362" s="154">
        <v>0</v>
      </c>
      <c r="T362" s="155">
        <f>S362*H362</f>
        <v>0</v>
      </c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R362" s="156" t="s">
        <v>170</v>
      </c>
      <c r="AT362" s="156" t="s">
        <v>333</v>
      </c>
      <c r="AU362" s="156" t="s">
        <v>82</v>
      </c>
      <c r="AY362" s="18" t="s">
        <v>122</v>
      </c>
      <c r="BE362" s="157">
        <f>IF(N362="základní",J362,0)</f>
        <v>0</v>
      </c>
      <c r="BF362" s="157">
        <f>IF(N362="snížená",J362,0)</f>
        <v>0</v>
      </c>
      <c r="BG362" s="157">
        <f>IF(N362="zákl. přenesená",J362,0)</f>
        <v>0</v>
      </c>
      <c r="BH362" s="157">
        <f>IF(N362="sníž. přenesená",J362,0)</f>
        <v>0</v>
      </c>
      <c r="BI362" s="157">
        <f>IF(N362="nulová",J362,0)</f>
        <v>0</v>
      </c>
      <c r="BJ362" s="18" t="s">
        <v>30</v>
      </c>
      <c r="BK362" s="157">
        <f>ROUND(I362*H362,2)</f>
        <v>0</v>
      </c>
      <c r="BL362" s="18" t="s">
        <v>129</v>
      </c>
      <c r="BM362" s="156" t="s">
        <v>457</v>
      </c>
    </row>
    <row r="363" spans="1:65" s="13" customFormat="1">
      <c r="B363" s="158"/>
      <c r="D363" s="159" t="s">
        <v>131</v>
      </c>
      <c r="E363" s="160" t="s">
        <v>1</v>
      </c>
      <c r="F363" s="161" t="s">
        <v>439</v>
      </c>
      <c r="H363" s="160" t="s">
        <v>1</v>
      </c>
      <c r="I363" s="162"/>
      <c r="L363" s="158"/>
      <c r="M363" s="163"/>
      <c r="N363" s="164"/>
      <c r="O363" s="164"/>
      <c r="P363" s="164"/>
      <c r="Q363" s="164"/>
      <c r="R363" s="164"/>
      <c r="S363" s="164"/>
      <c r="T363" s="165"/>
      <c r="AT363" s="160" t="s">
        <v>131</v>
      </c>
      <c r="AU363" s="160" t="s">
        <v>82</v>
      </c>
      <c r="AV363" s="13" t="s">
        <v>30</v>
      </c>
      <c r="AW363" s="13" t="s">
        <v>29</v>
      </c>
      <c r="AX363" s="13" t="s">
        <v>73</v>
      </c>
      <c r="AY363" s="160" t="s">
        <v>122</v>
      </c>
    </row>
    <row r="364" spans="1:65" s="14" customFormat="1">
      <c r="B364" s="166"/>
      <c r="D364" s="159" t="s">
        <v>131</v>
      </c>
      <c r="E364" s="167" t="s">
        <v>1</v>
      </c>
      <c r="F364" s="168" t="s">
        <v>458</v>
      </c>
      <c r="H364" s="169">
        <v>546.70000000000005</v>
      </c>
      <c r="I364" s="170"/>
      <c r="L364" s="166"/>
      <c r="M364" s="171"/>
      <c r="N364" s="172"/>
      <c r="O364" s="172"/>
      <c r="P364" s="172"/>
      <c r="Q364" s="172"/>
      <c r="R364" s="172"/>
      <c r="S364" s="172"/>
      <c r="T364" s="173"/>
      <c r="AT364" s="167" t="s">
        <v>131</v>
      </c>
      <c r="AU364" s="167" t="s">
        <v>82</v>
      </c>
      <c r="AV364" s="14" t="s">
        <v>82</v>
      </c>
      <c r="AW364" s="14" t="s">
        <v>29</v>
      </c>
      <c r="AX364" s="14" t="s">
        <v>73</v>
      </c>
      <c r="AY364" s="167" t="s">
        <v>122</v>
      </c>
    </row>
    <row r="365" spans="1:65" s="15" customFormat="1">
      <c r="B365" s="174"/>
      <c r="D365" s="159" t="s">
        <v>131</v>
      </c>
      <c r="E365" s="175" t="s">
        <v>1</v>
      </c>
      <c r="F365" s="176" t="s">
        <v>139</v>
      </c>
      <c r="H365" s="177">
        <v>546.70000000000005</v>
      </c>
      <c r="I365" s="178"/>
      <c r="L365" s="174"/>
      <c r="M365" s="179"/>
      <c r="N365" s="180"/>
      <c r="O365" s="180"/>
      <c r="P365" s="180"/>
      <c r="Q365" s="180"/>
      <c r="R365" s="180"/>
      <c r="S365" s="180"/>
      <c r="T365" s="181"/>
      <c r="AT365" s="175" t="s">
        <v>131</v>
      </c>
      <c r="AU365" s="175" t="s">
        <v>82</v>
      </c>
      <c r="AV365" s="15" t="s">
        <v>129</v>
      </c>
      <c r="AW365" s="15" t="s">
        <v>29</v>
      </c>
      <c r="AX365" s="15" t="s">
        <v>30</v>
      </c>
      <c r="AY365" s="175" t="s">
        <v>122</v>
      </c>
    </row>
    <row r="366" spans="1:65" s="12" customFormat="1" ht="22.9" customHeight="1">
      <c r="B366" s="131"/>
      <c r="D366" s="132" t="s">
        <v>72</v>
      </c>
      <c r="E366" s="142" t="s">
        <v>129</v>
      </c>
      <c r="F366" s="142" t="s">
        <v>459</v>
      </c>
      <c r="I366" s="134"/>
      <c r="J366" s="143">
        <f>BK366</f>
        <v>0</v>
      </c>
      <c r="L366" s="131"/>
      <c r="M366" s="136"/>
      <c r="N366" s="137"/>
      <c r="O366" s="137"/>
      <c r="P366" s="138">
        <f>SUM(P367:P388)</f>
        <v>0</v>
      </c>
      <c r="Q366" s="137"/>
      <c r="R366" s="138">
        <f>SUM(R367:R388)</f>
        <v>9.1445499999999988</v>
      </c>
      <c r="S366" s="137"/>
      <c r="T366" s="139">
        <f>SUM(T367:T388)</f>
        <v>0</v>
      </c>
      <c r="AR366" s="132" t="s">
        <v>30</v>
      </c>
      <c r="AT366" s="140" t="s">
        <v>72</v>
      </c>
      <c r="AU366" s="140" t="s">
        <v>30</v>
      </c>
      <c r="AY366" s="132" t="s">
        <v>122</v>
      </c>
      <c r="BK366" s="141">
        <f>SUM(BK367:BK388)</f>
        <v>0</v>
      </c>
    </row>
    <row r="367" spans="1:65" s="2" customFormat="1" ht="16.5" customHeight="1">
      <c r="A367" s="33"/>
      <c r="B367" s="144"/>
      <c r="C367" s="145" t="s">
        <v>426</v>
      </c>
      <c r="D367" s="145" t="s">
        <v>124</v>
      </c>
      <c r="E367" s="146" t="s">
        <v>460</v>
      </c>
      <c r="F367" s="147" t="s">
        <v>461</v>
      </c>
      <c r="G367" s="148" t="s">
        <v>127</v>
      </c>
      <c r="H367" s="149">
        <v>9.25</v>
      </c>
      <c r="I367" s="150"/>
      <c r="J367" s="151">
        <f>ROUND(I367*H367,2)</f>
        <v>0</v>
      </c>
      <c r="K367" s="147" t="s">
        <v>128</v>
      </c>
      <c r="L367" s="34"/>
      <c r="M367" s="152" t="s">
        <v>1</v>
      </c>
      <c r="N367" s="153" t="s">
        <v>38</v>
      </c>
      <c r="O367" s="59"/>
      <c r="P367" s="154">
        <f>O367*H367</f>
        <v>0</v>
      </c>
      <c r="Q367" s="154">
        <v>0</v>
      </c>
      <c r="R367" s="154">
        <f>Q367*H367</f>
        <v>0</v>
      </c>
      <c r="S367" s="154">
        <v>0</v>
      </c>
      <c r="T367" s="155">
        <f>S367*H367</f>
        <v>0</v>
      </c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R367" s="156" t="s">
        <v>129</v>
      </c>
      <c r="AT367" s="156" t="s">
        <v>124</v>
      </c>
      <c r="AU367" s="156" t="s">
        <v>82</v>
      </c>
      <c r="AY367" s="18" t="s">
        <v>122</v>
      </c>
      <c r="BE367" s="157">
        <f>IF(N367="základní",J367,0)</f>
        <v>0</v>
      </c>
      <c r="BF367" s="157">
        <f>IF(N367="snížená",J367,0)</f>
        <v>0</v>
      </c>
      <c r="BG367" s="157">
        <f>IF(N367="zákl. přenesená",J367,0)</f>
        <v>0</v>
      </c>
      <c r="BH367" s="157">
        <f>IF(N367="sníž. přenesená",J367,0)</f>
        <v>0</v>
      </c>
      <c r="BI367" s="157">
        <f>IF(N367="nulová",J367,0)</f>
        <v>0</v>
      </c>
      <c r="BJ367" s="18" t="s">
        <v>30</v>
      </c>
      <c r="BK367" s="157">
        <f>ROUND(I367*H367,2)</f>
        <v>0</v>
      </c>
      <c r="BL367" s="18" t="s">
        <v>129</v>
      </c>
      <c r="BM367" s="156" t="s">
        <v>462</v>
      </c>
    </row>
    <row r="368" spans="1:65" s="13" customFormat="1">
      <c r="B368" s="158"/>
      <c r="D368" s="159" t="s">
        <v>131</v>
      </c>
      <c r="E368" s="160" t="s">
        <v>1</v>
      </c>
      <c r="F368" s="161" t="s">
        <v>463</v>
      </c>
      <c r="H368" s="160" t="s">
        <v>1</v>
      </c>
      <c r="I368" s="162"/>
      <c r="L368" s="158"/>
      <c r="M368" s="163"/>
      <c r="N368" s="164"/>
      <c r="O368" s="164"/>
      <c r="P368" s="164"/>
      <c r="Q368" s="164"/>
      <c r="R368" s="164"/>
      <c r="S368" s="164"/>
      <c r="T368" s="165"/>
      <c r="AT368" s="160" t="s">
        <v>131</v>
      </c>
      <c r="AU368" s="160" t="s">
        <v>82</v>
      </c>
      <c r="AV368" s="13" t="s">
        <v>30</v>
      </c>
      <c r="AW368" s="13" t="s">
        <v>29</v>
      </c>
      <c r="AX368" s="13" t="s">
        <v>73</v>
      </c>
      <c r="AY368" s="160" t="s">
        <v>122</v>
      </c>
    </row>
    <row r="369" spans="1:65" s="13" customFormat="1">
      <c r="B369" s="158"/>
      <c r="D369" s="159" t="s">
        <v>131</v>
      </c>
      <c r="E369" s="160" t="s">
        <v>1</v>
      </c>
      <c r="F369" s="161" t="s">
        <v>464</v>
      </c>
      <c r="H369" s="160" t="s">
        <v>1</v>
      </c>
      <c r="I369" s="162"/>
      <c r="L369" s="158"/>
      <c r="M369" s="163"/>
      <c r="N369" s="164"/>
      <c r="O369" s="164"/>
      <c r="P369" s="164"/>
      <c r="Q369" s="164"/>
      <c r="R369" s="164"/>
      <c r="S369" s="164"/>
      <c r="T369" s="165"/>
      <c r="AT369" s="160" t="s">
        <v>131</v>
      </c>
      <c r="AU369" s="160" t="s">
        <v>82</v>
      </c>
      <c r="AV369" s="13" t="s">
        <v>30</v>
      </c>
      <c r="AW369" s="13" t="s">
        <v>29</v>
      </c>
      <c r="AX369" s="13" t="s">
        <v>73</v>
      </c>
      <c r="AY369" s="160" t="s">
        <v>122</v>
      </c>
    </row>
    <row r="370" spans="1:65" s="13" customFormat="1">
      <c r="B370" s="158"/>
      <c r="D370" s="159" t="s">
        <v>131</v>
      </c>
      <c r="E370" s="160" t="s">
        <v>1</v>
      </c>
      <c r="F370" s="161" t="s">
        <v>465</v>
      </c>
      <c r="H370" s="160" t="s">
        <v>1</v>
      </c>
      <c r="I370" s="162"/>
      <c r="L370" s="158"/>
      <c r="M370" s="163"/>
      <c r="N370" s="164"/>
      <c r="O370" s="164"/>
      <c r="P370" s="164"/>
      <c r="Q370" s="164"/>
      <c r="R370" s="164"/>
      <c r="S370" s="164"/>
      <c r="T370" s="165"/>
      <c r="AT370" s="160" t="s">
        <v>131</v>
      </c>
      <c r="AU370" s="160" t="s">
        <v>82</v>
      </c>
      <c r="AV370" s="13" t="s">
        <v>30</v>
      </c>
      <c r="AW370" s="13" t="s">
        <v>29</v>
      </c>
      <c r="AX370" s="13" t="s">
        <v>73</v>
      </c>
      <c r="AY370" s="160" t="s">
        <v>122</v>
      </c>
    </row>
    <row r="371" spans="1:65" s="14" customFormat="1">
      <c r="B371" s="166"/>
      <c r="D371" s="159" t="s">
        <v>131</v>
      </c>
      <c r="E371" s="167" t="s">
        <v>1</v>
      </c>
      <c r="F371" s="168" t="s">
        <v>466</v>
      </c>
      <c r="H371" s="169">
        <v>9.25</v>
      </c>
      <c r="I371" s="170"/>
      <c r="L371" s="166"/>
      <c r="M371" s="171"/>
      <c r="N371" s="172"/>
      <c r="O371" s="172"/>
      <c r="P371" s="172"/>
      <c r="Q371" s="172"/>
      <c r="R371" s="172"/>
      <c r="S371" s="172"/>
      <c r="T371" s="173"/>
      <c r="AT371" s="167" t="s">
        <v>131</v>
      </c>
      <c r="AU371" s="167" t="s">
        <v>82</v>
      </c>
      <c r="AV371" s="14" t="s">
        <v>82</v>
      </c>
      <c r="AW371" s="14" t="s">
        <v>29</v>
      </c>
      <c r="AX371" s="14" t="s">
        <v>73</v>
      </c>
      <c r="AY371" s="167" t="s">
        <v>122</v>
      </c>
    </row>
    <row r="372" spans="1:65" s="15" customFormat="1">
      <c r="B372" s="174"/>
      <c r="D372" s="159" t="s">
        <v>131</v>
      </c>
      <c r="E372" s="175" t="s">
        <v>1</v>
      </c>
      <c r="F372" s="176" t="s">
        <v>139</v>
      </c>
      <c r="H372" s="177">
        <v>9.25</v>
      </c>
      <c r="I372" s="178"/>
      <c r="L372" s="174"/>
      <c r="M372" s="179"/>
      <c r="N372" s="180"/>
      <c r="O372" s="180"/>
      <c r="P372" s="180"/>
      <c r="Q372" s="180"/>
      <c r="R372" s="180"/>
      <c r="S372" s="180"/>
      <c r="T372" s="181"/>
      <c r="AT372" s="175" t="s">
        <v>131</v>
      </c>
      <c r="AU372" s="175" t="s">
        <v>82</v>
      </c>
      <c r="AV372" s="15" t="s">
        <v>129</v>
      </c>
      <c r="AW372" s="15" t="s">
        <v>29</v>
      </c>
      <c r="AX372" s="15" t="s">
        <v>30</v>
      </c>
      <c r="AY372" s="175" t="s">
        <v>122</v>
      </c>
    </row>
    <row r="373" spans="1:65" s="2" customFormat="1" ht="16.5" customHeight="1">
      <c r="A373" s="33"/>
      <c r="B373" s="144"/>
      <c r="C373" s="182" t="s">
        <v>467</v>
      </c>
      <c r="D373" s="182" t="s">
        <v>333</v>
      </c>
      <c r="E373" s="183" t="s">
        <v>468</v>
      </c>
      <c r="F373" s="184" t="s">
        <v>469</v>
      </c>
      <c r="G373" s="185" t="s">
        <v>322</v>
      </c>
      <c r="H373" s="186">
        <v>1.923</v>
      </c>
      <c r="I373" s="187"/>
      <c r="J373" s="188">
        <f>ROUND(I373*H373,2)</f>
        <v>0</v>
      </c>
      <c r="K373" s="184" t="s">
        <v>128</v>
      </c>
      <c r="L373" s="189"/>
      <c r="M373" s="190" t="s">
        <v>1</v>
      </c>
      <c r="N373" s="191" t="s">
        <v>38</v>
      </c>
      <c r="O373" s="59"/>
      <c r="P373" s="154">
        <f>O373*H373</f>
        <v>0</v>
      </c>
      <c r="Q373" s="154">
        <v>0</v>
      </c>
      <c r="R373" s="154">
        <f>Q373*H373</f>
        <v>0</v>
      </c>
      <c r="S373" s="154">
        <v>0</v>
      </c>
      <c r="T373" s="155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56" t="s">
        <v>170</v>
      </c>
      <c r="AT373" s="156" t="s">
        <v>333</v>
      </c>
      <c r="AU373" s="156" t="s">
        <v>82</v>
      </c>
      <c r="AY373" s="18" t="s">
        <v>122</v>
      </c>
      <c r="BE373" s="157">
        <f>IF(N373="základní",J373,0)</f>
        <v>0</v>
      </c>
      <c r="BF373" s="157">
        <f>IF(N373="snížená",J373,0)</f>
        <v>0</v>
      </c>
      <c r="BG373" s="157">
        <f>IF(N373="zákl. přenesená",J373,0)</f>
        <v>0</v>
      </c>
      <c r="BH373" s="157">
        <f>IF(N373="sníž. přenesená",J373,0)</f>
        <v>0</v>
      </c>
      <c r="BI373" s="157">
        <f>IF(N373="nulová",J373,0)</f>
        <v>0</v>
      </c>
      <c r="BJ373" s="18" t="s">
        <v>30</v>
      </c>
      <c r="BK373" s="157">
        <f>ROUND(I373*H373,2)</f>
        <v>0</v>
      </c>
      <c r="BL373" s="18" t="s">
        <v>129</v>
      </c>
      <c r="BM373" s="156" t="s">
        <v>470</v>
      </c>
    </row>
    <row r="374" spans="1:65" s="14" customFormat="1">
      <c r="B374" s="166"/>
      <c r="D374" s="159" t="s">
        <v>131</v>
      </c>
      <c r="E374" s="167" t="s">
        <v>1</v>
      </c>
      <c r="F374" s="168" t="s">
        <v>471</v>
      </c>
      <c r="H374" s="169">
        <v>1.923</v>
      </c>
      <c r="I374" s="170"/>
      <c r="L374" s="166"/>
      <c r="M374" s="171"/>
      <c r="N374" s="172"/>
      <c r="O374" s="172"/>
      <c r="P374" s="172"/>
      <c r="Q374" s="172"/>
      <c r="R374" s="172"/>
      <c r="S374" s="172"/>
      <c r="T374" s="173"/>
      <c r="AT374" s="167" t="s">
        <v>131</v>
      </c>
      <c r="AU374" s="167" t="s">
        <v>82</v>
      </c>
      <c r="AV374" s="14" t="s">
        <v>82</v>
      </c>
      <c r="AW374" s="14" t="s">
        <v>29</v>
      </c>
      <c r="AX374" s="14" t="s">
        <v>73</v>
      </c>
      <c r="AY374" s="167" t="s">
        <v>122</v>
      </c>
    </row>
    <row r="375" spans="1:65" s="15" customFormat="1">
      <c r="B375" s="174"/>
      <c r="D375" s="159" t="s">
        <v>131</v>
      </c>
      <c r="E375" s="175" t="s">
        <v>1</v>
      </c>
      <c r="F375" s="176" t="s">
        <v>139</v>
      </c>
      <c r="H375" s="177">
        <v>1.923</v>
      </c>
      <c r="I375" s="178"/>
      <c r="L375" s="174"/>
      <c r="M375" s="179"/>
      <c r="N375" s="180"/>
      <c r="O375" s="180"/>
      <c r="P375" s="180"/>
      <c r="Q375" s="180"/>
      <c r="R375" s="180"/>
      <c r="S375" s="180"/>
      <c r="T375" s="181"/>
      <c r="AT375" s="175" t="s">
        <v>131</v>
      </c>
      <c r="AU375" s="175" t="s">
        <v>82</v>
      </c>
      <c r="AV375" s="15" t="s">
        <v>129</v>
      </c>
      <c r="AW375" s="15" t="s">
        <v>29</v>
      </c>
      <c r="AX375" s="15" t="s">
        <v>30</v>
      </c>
      <c r="AY375" s="175" t="s">
        <v>122</v>
      </c>
    </row>
    <row r="376" spans="1:65" s="2" customFormat="1" ht="16.5" customHeight="1">
      <c r="A376" s="33"/>
      <c r="B376" s="144"/>
      <c r="C376" s="145" t="s">
        <v>472</v>
      </c>
      <c r="D376" s="145" t="s">
        <v>124</v>
      </c>
      <c r="E376" s="146" t="s">
        <v>473</v>
      </c>
      <c r="F376" s="147" t="s">
        <v>474</v>
      </c>
      <c r="G376" s="148" t="s">
        <v>223</v>
      </c>
      <c r="H376" s="149">
        <v>1.0680000000000001</v>
      </c>
      <c r="I376" s="150"/>
      <c r="J376" s="151">
        <f>ROUND(I376*H376,2)</f>
        <v>0</v>
      </c>
      <c r="K376" s="147" t="s">
        <v>128</v>
      </c>
      <c r="L376" s="34"/>
      <c r="M376" s="152" t="s">
        <v>1</v>
      </c>
      <c r="N376" s="153" t="s">
        <v>38</v>
      </c>
      <c r="O376" s="59"/>
      <c r="P376" s="154">
        <f>O376*H376</f>
        <v>0</v>
      </c>
      <c r="Q376" s="154">
        <v>0</v>
      </c>
      <c r="R376" s="154">
        <f>Q376*H376</f>
        <v>0</v>
      </c>
      <c r="S376" s="154">
        <v>0</v>
      </c>
      <c r="T376" s="155">
        <f>S376*H376</f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156" t="s">
        <v>129</v>
      </c>
      <c r="AT376" s="156" t="s">
        <v>124</v>
      </c>
      <c r="AU376" s="156" t="s">
        <v>82</v>
      </c>
      <c r="AY376" s="18" t="s">
        <v>122</v>
      </c>
      <c r="BE376" s="157">
        <f>IF(N376="základní",J376,0)</f>
        <v>0</v>
      </c>
      <c r="BF376" s="157">
        <f>IF(N376="snížená",J376,0)</f>
        <v>0</v>
      </c>
      <c r="BG376" s="157">
        <f>IF(N376="zákl. přenesená",J376,0)</f>
        <v>0</v>
      </c>
      <c r="BH376" s="157">
        <f>IF(N376="sníž. přenesená",J376,0)</f>
        <v>0</v>
      </c>
      <c r="BI376" s="157">
        <f>IF(N376="nulová",J376,0)</f>
        <v>0</v>
      </c>
      <c r="BJ376" s="18" t="s">
        <v>30</v>
      </c>
      <c r="BK376" s="157">
        <f>ROUND(I376*H376,2)</f>
        <v>0</v>
      </c>
      <c r="BL376" s="18" t="s">
        <v>129</v>
      </c>
      <c r="BM376" s="156" t="s">
        <v>475</v>
      </c>
    </row>
    <row r="377" spans="1:65" s="14" customFormat="1">
      <c r="B377" s="166"/>
      <c r="D377" s="159" t="s">
        <v>131</v>
      </c>
      <c r="E377" s="167" t="s">
        <v>1</v>
      </c>
      <c r="F377" s="168" t="s">
        <v>476</v>
      </c>
      <c r="H377" s="169">
        <v>1.0680000000000001</v>
      </c>
      <c r="I377" s="170"/>
      <c r="L377" s="166"/>
      <c r="M377" s="171"/>
      <c r="N377" s="172"/>
      <c r="O377" s="172"/>
      <c r="P377" s="172"/>
      <c r="Q377" s="172"/>
      <c r="R377" s="172"/>
      <c r="S377" s="172"/>
      <c r="T377" s="173"/>
      <c r="AT377" s="167" t="s">
        <v>131</v>
      </c>
      <c r="AU377" s="167" t="s">
        <v>82</v>
      </c>
      <c r="AV377" s="14" t="s">
        <v>82</v>
      </c>
      <c r="AW377" s="14" t="s">
        <v>29</v>
      </c>
      <c r="AX377" s="14" t="s">
        <v>73</v>
      </c>
      <c r="AY377" s="167" t="s">
        <v>122</v>
      </c>
    </row>
    <row r="378" spans="1:65" s="15" customFormat="1">
      <c r="B378" s="174"/>
      <c r="D378" s="159" t="s">
        <v>131</v>
      </c>
      <c r="E378" s="175" t="s">
        <v>1</v>
      </c>
      <c r="F378" s="176" t="s">
        <v>139</v>
      </c>
      <c r="H378" s="177">
        <v>1.0680000000000001</v>
      </c>
      <c r="I378" s="178"/>
      <c r="L378" s="174"/>
      <c r="M378" s="179"/>
      <c r="N378" s="180"/>
      <c r="O378" s="180"/>
      <c r="P378" s="180"/>
      <c r="Q378" s="180"/>
      <c r="R378" s="180"/>
      <c r="S378" s="180"/>
      <c r="T378" s="181"/>
      <c r="AT378" s="175" t="s">
        <v>131</v>
      </c>
      <c r="AU378" s="175" t="s">
        <v>82</v>
      </c>
      <c r="AV378" s="15" t="s">
        <v>129</v>
      </c>
      <c r="AW378" s="15" t="s">
        <v>29</v>
      </c>
      <c r="AX378" s="15" t="s">
        <v>30</v>
      </c>
      <c r="AY378" s="175" t="s">
        <v>122</v>
      </c>
    </row>
    <row r="379" spans="1:65" s="2" customFormat="1" ht="21.75" customHeight="1">
      <c r="A379" s="33"/>
      <c r="B379" s="144"/>
      <c r="C379" s="145" t="s">
        <v>477</v>
      </c>
      <c r="D379" s="145" t="s">
        <v>124</v>
      </c>
      <c r="E379" s="146" t="s">
        <v>386</v>
      </c>
      <c r="F379" s="147" t="s">
        <v>387</v>
      </c>
      <c r="G379" s="148" t="s">
        <v>223</v>
      </c>
      <c r="H379" s="149">
        <v>1.0680000000000001</v>
      </c>
      <c r="I379" s="150"/>
      <c r="J379" s="151">
        <f>ROUND(I379*H379,2)</f>
        <v>0</v>
      </c>
      <c r="K379" s="147" t="s">
        <v>128</v>
      </c>
      <c r="L379" s="34"/>
      <c r="M379" s="152" t="s">
        <v>1</v>
      </c>
      <c r="N379" s="153" t="s">
        <v>38</v>
      </c>
      <c r="O379" s="59"/>
      <c r="P379" s="154">
        <f>O379*H379</f>
        <v>0</v>
      </c>
      <c r="Q379" s="154">
        <v>0</v>
      </c>
      <c r="R379" s="154">
        <f>Q379*H379</f>
        <v>0</v>
      </c>
      <c r="S379" s="154">
        <v>0</v>
      </c>
      <c r="T379" s="155">
        <f>S379*H379</f>
        <v>0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156" t="s">
        <v>129</v>
      </c>
      <c r="AT379" s="156" t="s">
        <v>124</v>
      </c>
      <c r="AU379" s="156" t="s">
        <v>82</v>
      </c>
      <c r="AY379" s="18" t="s">
        <v>122</v>
      </c>
      <c r="BE379" s="157">
        <f>IF(N379="základní",J379,0)</f>
        <v>0</v>
      </c>
      <c r="BF379" s="157">
        <f>IF(N379="snížená",J379,0)</f>
        <v>0</v>
      </c>
      <c r="BG379" s="157">
        <f>IF(N379="zákl. přenesená",J379,0)</f>
        <v>0</v>
      </c>
      <c r="BH379" s="157">
        <f>IF(N379="sníž. přenesená",J379,0)</f>
        <v>0</v>
      </c>
      <c r="BI379" s="157">
        <f>IF(N379="nulová",J379,0)</f>
        <v>0</v>
      </c>
      <c r="BJ379" s="18" t="s">
        <v>30</v>
      </c>
      <c r="BK379" s="157">
        <f>ROUND(I379*H379,2)</f>
        <v>0</v>
      </c>
      <c r="BL379" s="18" t="s">
        <v>129</v>
      </c>
      <c r="BM379" s="156" t="s">
        <v>478</v>
      </c>
    </row>
    <row r="380" spans="1:65" s="14" customFormat="1">
      <c r="B380" s="166"/>
      <c r="D380" s="159" t="s">
        <v>131</v>
      </c>
      <c r="E380" s="167" t="s">
        <v>1</v>
      </c>
      <c r="F380" s="168" t="s">
        <v>479</v>
      </c>
      <c r="H380" s="169">
        <v>1.0680000000000001</v>
      </c>
      <c r="I380" s="170"/>
      <c r="L380" s="166"/>
      <c r="M380" s="171"/>
      <c r="N380" s="172"/>
      <c r="O380" s="172"/>
      <c r="P380" s="172"/>
      <c r="Q380" s="172"/>
      <c r="R380" s="172"/>
      <c r="S380" s="172"/>
      <c r="T380" s="173"/>
      <c r="AT380" s="167" t="s">
        <v>131</v>
      </c>
      <c r="AU380" s="167" t="s">
        <v>82</v>
      </c>
      <c r="AV380" s="14" t="s">
        <v>82</v>
      </c>
      <c r="AW380" s="14" t="s">
        <v>29</v>
      </c>
      <c r="AX380" s="14" t="s">
        <v>30</v>
      </c>
      <c r="AY380" s="167" t="s">
        <v>122</v>
      </c>
    </row>
    <row r="381" spans="1:65" s="2" customFormat="1" ht="16.5" customHeight="1">
      <c r="A381" s="33"/>
      <c r="B381" s="144"/>
      <c r="C381" s="145" t="s">
        <v>480</v>
      </c>
      <c r="D381" s="145" t="s">
        <v>124</v>
      </c>
      <c r="E381" s="146" t="s">
        <v>481</v>
      </c>
      <c r="F381" s="147" t="s">
        <v>482</v>
      </c>
      <c r="G381" s="148" t="s">
        <v>127</v>
      </c>
      <c r="H381" s="149">
        <v>9.25</v>
      </c>
      <c r="I381" s="150"/>
      <c r="J381" s="151">
        <f>ROUND(I381*H381,2)</f>
        <v>0</v>
      </c>
      <c r="K381" s="147" t="s">
        <v>128</v>
      </c>
      <c r="L381" s="34"/>
      <c r="M381" s="152" t="s">
        <v>1</v>
      </c>
      <c r="N381" s="153" t="s">
        <v>38</v>
      </c>
      <c r="O381" s="59"/>
      <c r="P381" s="154">
        <f>O381*H381</f>
        <v>0</v>
      </c>
      <c r="Q381" s="154">
        <v>0.24532999999999999</v>
      </c>
      <c r="R381" s="154">
        <f>Q381*H381</f>
        <v>2.2693024999999998</v>
      </c>
      <c r="S381" s="154">
        <v>0</v>
      </c>
      <c r="T381" s="155">
        <f>S381*H381</f>
        <v>0</v>
      </c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R381" s="156" t="s">
        <v>129</v>
      </c>
      <c r="AT381" s="156" t="s">
        <v>124</v>
      </c>
      <c r="AU381" s="156" t="s">
        <v>82</v>
      </c>
      <c r="AY381" s="18" t="s">
        <v>122</v>
      </c>
      <c r="BE381" s="157">
        <f>IF(N381="základní",J381,0)</f>
        <v>0</v>
      </c>
      <c r="BF381" s="157">
        <f>IF(N381="snížená",J381,0)</f>
        <v>0</v>
      </c>
      <c r="BG381" s="157">
        <f>IF(N381="zákl. přenesená",J381,0)</f>
        <v>0</v>
      </c>
      <c r="BH381" s="157">
        <f>IF(N381="sníž. přenesená",J381,0)</f>
        <v>0</v>
      </c>
      <c r="BI381" s="157">
        <f>IF(N381="nulová",J381,0)</f>
        <v>0</v>
      </c>
      <c r="BJ381" s="18" t="s">
        <v>30</v>
      </c>
      <c r="BK381" s="157">
        <f>ROUND(I381*H381,2)</f>
        <v>0</v>
      </c>
      <c r="BL381" s="18" t="s">
        <v>129</v>
      </c>
      <c r="BM381" s="156" t="s">
        <v>483</v>
      </c>
    </row>
    <row r="382" spans="1:65" s="13" customFormat="1">
      <c r="B382" s="158"/>
      <c r="D382" s="159" t="s">
        <v>131</v>
      </c>
      <c r="E382" s="160" t="s">
        <v>1</v>
      </c>
      <c r="F382" s="161" t="s">
        <v>463</v>
      </c>
      <c r="H382" s="160" t="s">
        <v>1</v>
      </c>
      <c r="I382" s="162"/>
      <c r="L382" s="158"/>
      <c r="M382" s="163"/>
      <c r="N382" s="164"/>
      <c r="O382" s="164"/>
      <c r="P382" s="164"/>
      <c r="Q382" s="164"/>
      <c r="R382" s="164"/>
      <c r="S382" s="164"/>
      <c r="T382" s="165"/>
      <c r="AT382" s="160" t="s">
        <v>131</v>
      </c>
      <c r="AU382" s="160" t="s">
        <v>82</v>
      </c>
      <c r="AV382" s="13" t="s">
        <v>30</v>
      </c>
      <c r="AW382" s="13" t="s">
        <v>29</v>
      </c>
      <c r="AX382" s="13" t="s">
        <v>73</v>
      </c>
      <c r="AY382" s="160" t="s">
        <v>122</v>
      </c>
    </row>
    <row r="383" spans="1:65" s="14" customFormat="1">
      <c r="B383" s="166"/>
      <c r="D383" s="159" t="s">
        <v>131</v>
      </c>
      <c r="E383" s="167" t="s">
        <v>1</v>
      </c>
      <c r="F383" s="168" t="s">
        <v>484</v>
      </c>
      <c r="H383" s="169">
        <v>9.25</v>
      </c>
      <c r="I383" s="170"/>
      <c r="L383" s="166"/>
      <c r="M383" s="171"/>
      <c r="N383" s="172"/>
      <c r="O383" s="172"/>
      <c r="P383" s="172"/>
      <c r="Q383" s="172"/>
      <c r="R383" s="172"/>
      <c r="S383" s="172"/>
      <c r="T383" s="173"/>
      <c r="AT383" s="167" t="s">
        <v>131</v>
      </c>
      <c r="AU383" s="167" t="s">
        <v>82</v>
      </c>
      <c r="AV383" s="14" t="s">
        <v>82</v>
      </c>
      <c r="AW383" s="14" t="s">
        <v>29</v>
      </c>
      <c r="AX383" s="14" t="s">
        <v>73</v>
      </c>
      <c r="AY383" s="167" t="s">
        <v>122</v>
      </c>
    </row>
    <row r="384" spans="1:65" s="15" customFormat="1">
      <c r="B384" s="174"/>
      <c r="D384" s="159" t="s">
        <v>131</v>
      </c>
      <c r="E384" s="175" t="s">
        <v>1</v>
      </c>
      <c r="F384" s="176" t="s">
        <v>139</v>
      </c>
      <c r="H384" s="177">
        <v>9.25</v>
      </c>
      <c r="I384" s="178"/>
      <c r="L384" s="174"/>
      <c r="M384" s="179"/>
      <c r="N384" s="180"/>
      <c r="O384" s="180"/>
      <c r="P384" s="180"/>
      <c r="Q384" s="180"/>
      <c r="R384" s="180"/>
      <c r="S384" s="180"/>
      <c r="T384" s="181"/>
      <c r="AT384" s="175" t="s">
        <v>131</v>
      </c>
      <c r="AU384" s="175" t="s">
        <v>82</v>
      </c>
      <c r="AV384" s="15" t="s">
        <v>129</v>
      </c>
      <c r="AW384" s="15" t="s">
        <v>29</v>
      </c>
      <c r="AX384" s="15" t="s">
        <v>30</v>
      </c>
      <c r="AY384" s="175" t="s">
        <v>122</v>
      </c>
    </row>
    <row r="385" spans="1:65" s="2" customFormat="1" ht="16.5" customHeight="1">
      <c r="A385" s="33"/>
      <c r="B385" s="144"/>
      <c r="C385" s="145" t="s">
        <v>485</v>
      </c>
      <c r="D385" s="145" t="s">
        <v>124</v>
      </c>
      <c r="E385" s="146" t="s">
        <v>486</v>
      </c>
      <c r="F385" s="147" t="s">
        <v>487</v>
      </c>
      <c r="G385" s="148" t="s">
        <v>127</v>
      </c>
      <c r="H385" s="149">
        <v>9.25</v>
      </c>
      <c r="I385" s="150"/>
      <c r="J385" s="151">
        <f>ROUND(I385*H385,2)</f>
        <v>0</v>
      </c>
      <c r="K385" s="147" t="s">
        <v>128</v>
      </c>
      <c r="L385" s="34"/>
      <c r="M385" s="152" t="s">
        <v>1</v>
      </c>
      <c r="N385" s="153" t="s">
        <v>38</v>
      </c>
      <c r="O385" s="59"/>
      <c r="P385" s="154">
        <f>O385*H385</f>
        <v>0</v>
      </c>
      <c r="Q385" s="154">
        <v>0.74326999999999999</v>
      </c>
      <c r="R385" s="154">
        <f>Q385*H385</f>
        <v>6.8752474999999995</v>
      </c>
      <c r="S385" s="154">
        <v>0</v>
      </c>
      <c r="T385" s="155">
        <f>S385*H385</f>
        <v>0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156" t="s">
        <v>129</v>
      </c>
      <c r="AT385" s="156" t="s">
        <v>124</v>
      </c>
      <c r="AU385" s="156" t="s">
        <v>82</v>
      </c>
      <c r="AY385" s="18" t="s">
        <v>122</v>
      </c>
      <c r="BE385" s="157">
        <f>IF(N385="základní",J385,0)</f>
        <v>0</v>
      </c>
      <c r="BF385" s="157">
        <f>IF(N385="snížená",J385,0)</f>
        <v>0</v>
      </c>
      <c r="BG385" s="157">
        <f>IF(N385="zákl. přenesená",J385,0)</f>
        <v>0</v>
      </c>
      <c r="BH385" s="157">
        <f>IF(N385="sníž. přenesená",J385,0)</f>
        <v>0</v>
      </c>
      <c r="BI385" s="157">
        <f>IF(N385="nulová",J385,0)</f>
        <v>0</v>
      </c>
      <c r="BJ385" s="18" t="s">
        <v>30</v>
      </c>
      <c r="BK385" s="157">
        <f>ROUND(I385*H385,2)</f>
        <v>0</v>
      </c>
      <c r="BL385" s="18" t="s">
        <v>129</v>
      </c>
      <c r="BM385" s="156" t="s">
        <v>488</v>
      </c>
    </row>
    <row r="386" spans="1:65" s="13" customFormat="1">
      <c r="B386" s="158"/>
      <c r="D386" s="159" t="s">
        <v>131</v>
      </c>
      <c r="E386" s="160" t="s">
        <v>1</v>
      </c>
      <c r="F386" s="161" t="s">
        <v>463</v>
      </c>
      <c r="H386" s="160" t="s">
        <v>1</v>
      </c>
      <c r="I386" s="162"/>
      <c r="L386" s="158"/>
      <c r="M386" s="163"/>
      <c r="N386" s="164"/>
      <c r="O386" s="164"/>
      <c r="P386" s="164"/>
      <c r="Q386" s="164"/>
      <c r="R386" s="164"/>
      <c r="S386" s="164"/>
      <c r="T386" s="165"/>
      <c r="AT386" s="160" t="s">
        <v>131</v>
      </c>
      <c r="AU386" s="160" t="s">
        <v>82</v>
      </c>
      <c r="AV386" s="13" t="s">
        <v>30</v>
      </c>
      <c r="AW386" s="13" t="s">
        <v>29</v>
      </c>
      <c r="AX386" s="13" t="s">
        <v>73</v>
      </c>
      <c r="AY386" s="160" t="s">
        <v>122</v>
      </c>
    </row>
    <row r="387" spans="1:65" s="14" customFormat="1">
      <c r="B387" s="166"/>
      <c r="D387" s="159" t="s">
        <v>131</v>
      </c>
      <c r="E387" s="167" t="s">
        <v>1</v>
      </c>
      <c r="F387" s="168" t="s">
        <v>484</v>
      </c>
      <c r="H387" s="169">
        <v>9.25</v>
      </c>
      <c r="I387" s="170"/>
      <c r="L387" s="166"/>
      <c r="M387" s="171"/>
      <c r="N387" s="172"/>
      <c r="O387" s="172"/>
      <c r="P387" s="172"/>
      <c r="Q387" s="172"/>
      <c r="R387" s="172"/>
      <c r="S387" s="172"/>
      <c r="T387" s="173"/>
      <c r="AT387" s="167" t="s">
        <v>131</v>
      </c>
      <c r="AU387" s="167" t="s">
        <v>82</v>
      </c>
      <c r="AV387" s="14" t="s">
        <v>82</v>
      </c>
      <c r="AW387" s="14" t="s">
        <v>29</v>
      </c>
      <c r="AX387" s="14" t="s">
        <v>73</v>
      </c>
      <c r="AY387" s="167" t="s">
        <v>122</v>
      </c>
    </row>
    <row r="388" spans="1:65" s="15" customFormat="1">
      <c r="B388" s="174"/>
      <c r="D388" s="159" t="s">
        <v>131</v>
      </c>
      <c r="E388" s="175" t="s">
        <v>1</v>
      </c>
      <c r="F388" s="176" t="s">
        <v>139</v>
      </c>
      <c r="H388" s="177">
        <v>9.25</v>
      </c>
      <c r="I388" s="178"/>
      <c r="L388" s="174"/>
      <c r="M388" s="179"/>
      <c r="N388" s="180"/>
      <c r="O388" s="180"/>
      <c r="P388" s="180"/>
      <c r="Q388" s="180"/>
      <c r="R388" s="180"/>
      <c r="S388" s="180"/>
      <c r="T388" s="181"/>
      <c r="AT388" s="175" t="s">
        <v>131</v>
      </c>
      <c r="AU388" s="175" t="s">
        <v>82</v>
      </c>
      <c r="AV388" s="15" t="s">
        <v>129</v>
      </c>
      <c r="AW388" s="15" t="s">
        <v>29</v>
      </c>
      <c r="AX388" s="15" t="s">
        <v>30</v>
      </c>
      <c r="AY388" s="175" t="s">
        <v>122</v>
      </c>
    </row>
    <row r="389" spans="1:65" s="12" customFormat="1" ht="22.9" customHeight="1">
      <c r="B389" s="131"/>
      <c r="D389" s="132" t="s">
        <v>72</v>
      </c>
      <c r="E389" s="142" t="s">
        <v>154</v>
      </c>
      <c r="F389" s="142" t="s">
        <v>489</v>
      </c>
      <c r="I389" s="134"/>
      <c r="J389" s="143">
        <f>BK389</f>
        <v>0</v>
      </c>
      <c r="L389" s="131"/>
      <c r="M389" s="136"/>
      <c r="N389" s="137"/>
      <c r="O389" s="137"/>
      <c r="P389" s="138">
        <f>SUM(P390:P447)</f>
        <v>0</v>
      </c>
      <c r="Q389" s="137"/>
      <c r="R389" s="138">
        <f>SUM(R390:R447)</f>
        <v>58.629149999999989</v>
      </c>
      <c r="S389" s="137"/>
      <c r="T389" s="139">
        <f>SUM(T390:T447)</f>
        <v>0</v>
      </c>
      <c r="AR389" s="132" t="s">
        <v>30</v>
      </c>
      <c r="AT389" s="140" t="s">
        <v>72</v>
      </c>
      <c r="AU389" s="140" t="s">
        <v>30</v>
      </c>
      <c r="AY389" s="132" t="s">
        <v>122</v>
      </c>
      <c r="BK389" s="141">
        <f>SUM(BK390:BK447)</f>
        <v>0</v>
      </c>
    </row>
    <row r="390" spans="1:65" s="2" customFormat="1" ht="16.5" customHeight="1">
      <c r="A390" s="33"/>
      <c r="B390" s="144"/>
      <c r="C390" s="145" t="s">
        <v>490</v>
      </c>
      <c r="D390" s="145" t="s">
        <v>124</v>
      </c>
      <c r="E390" s="146" t="s">
        <v>491</v>
      </c>
      <c r="F390" s="147" t="s">
        <v>492</v>
      </c>
      <c r="G390" s="148" t="s">
        <v>127</v>
      </c>
      <c r="H390" s="149">
        <v>1690</v>
      </c>
      <c r="I390" s="150"/>
      <c r="J390" s="151">
        <f>ROUND(I390*H390,2)</f>
        <v>0</v>
      </c>
      <c r="K390" s="147" t="s">
        <v>1</v>
      </c>
      <c r="L390" s="34"/>
      <c r="M390" s="152" t="s">
        <v>1</v>
      </c>
      <c r="N390" s="153" t="s">
        <v>38</v>
      </c>
      <c r="O390" s="59"/>
      <c r="P390" s="154">
        <f>O390*H390</f>
        <v>0</v>
      </c>
      <c r="Q390" s="154">
        <v>0</v>
      </c>
      <c r="R390" s="154">
        <f>Q390*H390</f>
        <v>0</v>
      </c>
      <c r="S390" s="154">
        <v>0</v>
      </c>
      <c r="T390" s="155">
        <f>S390*H390</f>
        <v>0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156" t="s">
        <v>129</v>
      </c>
      <c r="AT390" s="156" t="s">
        <v>124</v>
      </c>
      <c r="AU390" s="156" t="s">
        <v>82</v>
      </c>
      <c r="AY390" s="18" t="s">
        <v>122</v>
      </c>
      <c r="BE390" s="157">
        <f>IF(N390="základní",J390,0)</f>
        <v>0</v>
      </c>
      <c r="BF390" s="157">
        <f>IF(N390="snížená",J390,0)</f>
        <v>0</v>
      </c>
      <c r="BG390" s="157">
        <f>IF(N390="zákl. přenesená",J390,0)</f>
        <v>0</v>
      </c>
      <c r="BH390" s="157">
        <f>IF(N390="sníž. přenesená",J390,0)</f>
        <v>0</v>
      </c>
      <c r="BI390" s="157">
        <f>IF(N390="nulová",J390,0)</f>
        <v>0</v>
      </c>
      <c r="BJ390" s="18" t="s">
        <v>30</v>
      </c>
      <c r="BK390" s="157">
        <f>ROUND(I390*H390,2)</f>
        <v>0</v>
      </c>
      <c r="BL390" s="18" t="s">
        <v>129</v>
      </c>
      <c r="BM390" s="156" t="s">
        <v>493</v>
      </c>
    </row>
    <row r="391" spans="1:65" s="13" customFormat="1">
      <c r="B391" s="158"/>
      <c r="D391" s="159" t="s">
        <v>131</v>
      </c>
      <c r="E391" s="160" t="s">
        <v>1</v>
      </c>
      <c r="F391" s="161" t="s">
        <v>494</v>
      </c>
      <c r="H391" s="160" t="s">
        <v>1</v>
      </c>
      <c r="I391" s="162"/>
      <c r="L391" s="158"/>
      <c r="M391" s="163"/>
      <c r="N391" s="164"/>
      <c r="O391" s="164"/>
      <c r="P391" s="164"/>
      <c r="Q391" s="164"/>
      <c r="R391" s="164"/>
      <c r="S391" s="164"/>
      <c r="T391" s="165"/>
      <c r="AT391" s="160" t="s">
        <v>131</v>
      </c>
      <c r="AU391" s="160" t="s">
        <v>82</v>
      </c>
      <c r="AV391" s="13" t="s">
        <v>30</v>
      </c>
      <c r="AW391" s="13" t="s">
        <v>29</v>
      </c>
      <c r="AX391" s="13" t="s">
        <v>73</v>
      </c>
      <c r="AY391" s="160" t="s">
        <v>122</v>
      </c>
    </row>
    <row r="392" spans="1:65" s="14" customFormat="1">
      <c r="B392" s="166"/>
      <c r="D392" s="159" t="s">
        <v>131</v>
      </c>
      <c r="E392" s="167" t="s">
        <v>1</v>
      </c>
      <c r="F392" s="168" t="s">
        <v>433</v>
      </c>
      <c r="H392" s="169">
        <v>1690</v>
      </c>
      <c r="I392" s="170"/>
      <c r="L392" s="166"/>
      <c r="M392" s="171"/>
      <c r="N392" s="172"/>
      <c r="O392" s="172"/>
      <c r="P392" s="172"/>
      <c r="Q392" s="172"/>
      <c r="R392" s="172"/>
      <c r="S392" s="172"/>
      <c r="T392" s="173"/>
      <c r="AT392" s="167" t="s">
        <v>131</v>
      </c>
      <c r="AU392" s="167" t="s">
        <v>82</v>
      </c>
      <c r="AV392" s="14" t="s">
        <v>82</v>
      </c>
      <c r="AW392" s="14" t="s">
        <v>29</v>
      </c>
      <c r="AX392" s="14" t="s">
        <v>30</v>
      </c>
      <c r="AY392" s="167" t="s">
        <v>122</v>
      </c>
    </row>
    <row r="393" spans="1:65" s="2" customFormat="1" ht="16.5" customHeight="1">
      <c r="A393" s="33"/>
      <c r="B393" s="144"/>
      <c r="C393" s="145" t="s">
        <v>201</v>
      </c>
      <c r="D393" s="145" t="s">
        <v>124</v>
      </c>
      <c r="E393" s="146" t="s">
        <v>495</v>
      </c>
      <c r="F393" s="147" t="s">
        <v>496</v>
      </c>
      <c r="G393" s="148" t="s">
        <v>127</v>
      </c>
      <c r="H393" s="149">
        <v>1642</v>
      </c>
      <c r="I393" s="150"/>
      <c r="J393" s="151">
        <f>ROUND(I393*H393,2)</f>
        <v>0</v>
      </c>
      <c r="K393" s="147" t="s">
        <v>1</v>
      </c>
      <c r="L393" s="34"/>
      <c r="M393" s="152" t="s">
        <v>1</v>
      </c>
      <c r="N393" s="153" t="s">
        <v>38</v>
      </c>
      <c r="O393" s="59"/>
      <c r="P393" s="154">
        <f>O393*H393</f>
        <v>0</v>
      </c>
      <c r="Q393" s="154">
        <v>0</v>
      </c>
      <c r="R393" s="154">
        <f>Q393*H393</f>
        <v>0</v>
      </c>
      <c r="S393" s="154">
        <v>0</v>
      </c>
      <c r="T393" s="155">
        <f>S393*H393</f>
        <v>0</v>
      </c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R393" s="156" t="s">
        <v>129</v>
      </c>
      <c r="AT393" s="156" t="s">
        <v>124</v>
      </c>
      <c r="AU393" s="156" t="s">
        <v>82</v>
      </c>
      <c r="AY393" s="18" t="s">
        <v>122</v>
      </c>
      <c r="BE393" s="157">
        <f>IF(N393="základní",J393,0)</f>
        <v>0</v>
      </c>
      <c r="BF393" s="157">
        <f>IF(N393="snížená",J393,0)</f>
        <v>0</v>
      </c>
      <c r="BG393" s="157">
        <f>IF(N393="zákl. přenesená",J393,0)</f>
        <v>0</v>
      </c>
      <c r="BH393" s="157">
        <f>IF(N393="sníž. přenesená",J393,0)</f>
        <v>0</v>
      </c>
      <c r="BI393" s="157">
        <f>IF(N393="nulová",J393,0)</f>
        <v>0</v>
      </c>
      <c r="BJ393" s="18" t="s">
        <v>30</v>
      </c>
      <c r="BK393" s="157">
        <f>ROUND(I393*H393,2)</f>
        <v>0</v>
      </c>
      <c r="BL393" s="18" t="s">
        <v>129</v>
      </c>
      <c r="BM393" s="156" t="s">
        <v>497</v>
      </c>
    </row>
    <row r="394" spans="1:65" s="13" customFormat="1">
      <c r="B394" s="158"/>
      <c r="D394" s="159" t="s">
        <v>131</v>
      </c>
      <c r="E394" s="160" t="s">
        <v>1</v>
      </c>
      <c r="F394" s="161" t="s">
        <v>494</v>
      </c>
      <c r="H394" s="160" t="s">
        <v>1</v>
      </c>
      <c r="I394" s="162"/>
      <c r="L394" s="158"/>
      <c r="M394" s="163"/>
      <c r="N394" s="164"/>
      <c r="O394" s="164"/>
      <c r="P394" s="164"/>
      <c r="Q394" s="164"/>
      <c r="R394" s="164"/>
      <c r="S394" s="164"/>
      <c r="T394" s="165"/>
      <c r="AT394" s="160" t="s">
        <v>131</v>
      </c>
      <c r="AU394" s="160" t="s">
        <v>82</v>
      </c>
      <c r="AV394" s="13" t="s">
        <v>30</v>
      </c>
      <c r="AW394" s="13" t="s">
        <v>29</v>
      </c>
      <c r="AX394" s="13" t="s">
        <v>73</v>
      </c>
      <c r="AY394" s="160" t="s">
        <v>122</v>
      </c>
    </row>
    <row r="395" spans="1:65" s="14" customFormat="1">
      <c r="B395" s="166"/>
      <c r="D395" s="159" t="s">
        <v>131</v>
      </c>
      <c r="E395" s="167" t="s">
        <v>1</v>
      </c>
      <c r="F395" s="168" t="s">
        <v>498</v>
      </c>
      <c r="H395" s="169">
        <v>1642</v>
      </c>
      <c r="I395" s="170"/>
      <c r="L395" s="166"/>
      <c r="M395" s="171"/>
      <c r="N395" s="172"/>
      <c r="O395" s="172"/>
      <c r="P395" s="172"/>
      <c r="Q395" s="172"/>
      <c r="R395" s="172"/>
      <c r="S395" s="172"/>
      <c r="T395" s="173"/>
      <c r="AT395" s="167" t="s">
        <v>131</v>
      </c>
      <c r="AU395" s="167" t="s">
        <v>82</v>
      </c>
      <c r="AV395" s="14" t="s">
        <v>82</v>
      </c>
      <c r="AW395" s="14" t="s">
        <v>29</v>
      </c>
      <c r="AX395" s="14" t="s">
        <v>30</v>
      </c>
      <c r="AY395" s="167" t="s">
        <v>122</v>
      </c>
    </row>
    <row r="396" spans="1:65" s="2" customFormat="1" ht="16.5" customHeight="1">
      <c r="A396" s="33"/>
      <c r="B396" s="144"/>
      <c r="C396" s="145" t="s">
        <v>499</v>
      </c>
      <c r="D396" s="145" t="s">
        <v>124</v>
      </c>
      <c r="E396" s="146" t="s">
        <v>500</v>
      </c>
      <c r="F396" s="147" t="s">
        <v>501</v>
      </c>
      <c r="G396" s="148" t="s">
        <v>127</v>
      </c>
      <c r="H396" s="149">
        <v>1658</v>
      </c>
      <c r="I396" s="150"/>
      <c r="J396" s="151">
        <f>ROUND(I396*H396,2)</f>
        <v>0</v>
      </c>
      <c r="K396" s="147" t="s">
        <v>1</v>
      </c>
      <c r="L396" s="34"/>
      <c r="M396" s="152" t="s">
        <v>1</v>
      </c>
      <c r="N396" s="153" t="s">
        <v>38</v>
      </c>
      <c r="O396" s="59"/>
      <c r="P396" s="154">
        <f>O396*H396</f>
        <v>0</v>
      </c>
      <c r="Q396" s="154">
        <v>0</v>
      </c>
      <c r="R396" s="154">
        <f>Q396*H396</f>
        <v>0</v>
      </c>
      <c r="S396" s="154">
        <v>0</v>
      </c>
      <c r="T396" s="155">
        <f>S396*H396</f>
        <v>0</v>
      </c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R396" s="156" t="s">
        <v>129</v>
      </c>
      <c r="AT396" s="156" t="s">
        <v>124</v>
      </c>
      <c r="AU396" s="156" t="s">
        <v>82</v>
      </c>
      <c r="AY396" s="18" t="s">
        <v>122</v>
      </c>
      <c r="BE396" s="157">
        <f>IF(N396="základní",J396,0)</f>
        <v>0</v>
      </c>
      <c r="BF396" s="157">
        <f>IF(N396="snížená",J396,0)</f>
        <v>0</v>
      </c>
      <c r="BG396" s="157">
        <f>IF(N396="zákl. přenesená",J396,0)</f>
        <v>0</v>
      </c>
      <c r="BH396" s="157">
        <f>IF(N396="sníž. přenesená",J396,0)</f>
        <v>0</v>
      </c>
      <c r="BI396" s="157">
        <f>IF(N396="nulová",J396,0)</f>
        <v>0</v>
      </c>
      <c r="BJ396" s="18" t="s">
        <v>30</v>
      </c>
      <c r="BK396" s="157">
        <f>ROUND(I396*H396,2)</f>
        <v>0</v>
      </c>
      <c r="BL396" s="18" t="s">
        <v>129</v>
      </c>
      <c r="BM396" s="156" t="s">
        <v>502</v>
      </c>
    </row>
    <row r="397" spans="1:65" s="13" customFormat="1">
      <c r="B397" s="158"/>
      <c r="D397" s="159" t="s">
        <v>131</v>
      </c>
      <c r="E397" s="160" t="s">
        <v>1</v>
      </c>
      <c r="F397" s="161" t="s">
        <v>494</v>
      </c>
      <c r="H397" s="160" t="s">
        <v>1</v>
      </c>
      <c r="I397" s="162"/>
      <c r="L397" s="158"/>
      <c r="M397" s="163"/>
      <c r="N397" s="164"/>
      <c r="O397" s="164"/>
      <c r="P397" s="164"/>
      <c r="Q397" s="164"/>
      <c r="R397" s="164"/>
      <c r="S397" s="164"/>
      <c r="T397" s="165"/>
      <c r="AT397" s="160" t="s">
        <v>131</v>
      </c>
      <c r="AU397" s="160" t="s">
        <v>82</v>
      </c>
      <c r="AV397" s="13" t="s">
        <v>30</v>
      </c>
      <c r="AW397" s="13" t="s">
        <v>29</v>
      </c>
      <c r="AX397" s="13" t="s">
        <v>73</v>
      </c>
      <c r="AY397" s="160" t="s">
        <v>122</v>
      </c>
    </row>
    <row r="398" spans="1:65" s="14" customFormat="1">
      <c r="B398" s="166"/>
      <c r="D398" s="159" t="s">
        <v>131</v>
      </c>
      <c r="E398" s="167" t="s">
        <v>1</v>
      </c>
      <c r="F398" s="168" t="s">
        <v>503</v>
      </c>
      <c r="H398" s="169">
        <v>1658</v>
      </c>
      <c r="I398" s="170"/>
      <c r="L398" s="166"/>
      <c r="M398" s="171"/>
      <c r="N398" s="172"/>
      <c r="O398" s="172"/>
      <c r="P398" s="172"/>
      <c r="Q398" s="172"/>
      <c r="R398" s="172"/>
      <c r="S398" s="172"/>
      <c r="T398" s="173"/>
      <c r="AT398" s="167" t="s">
        <v>131</v>
      </c>
      <c r="AU398" s="167" t="s">
        <v>82</v>
      </c>
      <c r="AV398" s="14" t="s">
        <v>82</v>
      </c>
      <c r="AW398" s="14" t="s">
        <v>29</v>
      </c>
      <c r="AX398" s="14" t="s">
        <v>73</v>
      </c>
      <c r="AY398" s="167" t="s">
        <v>122</v>
      </c>
    </row>
    <row r="399" spans="1:65" s="15" customFormat="1">
      <c r="B399" s="174"/>
      <c r="D399" s="159" t="s">
        <v>131</v>
      </c>
      <c r="E399" s="175" t="s">
        <v>1</v>
      </c>
      <c r="F399" s="176" t="s">
        <v>139</v>
      </c>
      <c r="H399" s="177">
        <v>1658</v>
      </c>
      <c r="I399" s="178"/>
      <c r="L399" s="174"/>
      <c r="M399" s="179"/>
      <c r="N399" s="180"/>
      <c r="O399" s="180"/>
      <c r="P399" s="180"/>
      <c r="Q399" s="180"/>
      <c r="R399" s="180"/>
      <c r="S399" s="180"/>
      <c r="T399" s="181"/>
      <c r="AT399" s="175" t="s">
        <v>131</v>
      </c>
      <c r="AU399" s="175" t="s">
        <v>82</v>
      </c>
      <c r="AV399" s="15" t="s">
        <v>129</v>
      </c>
      <c r="AW399" s="15" t="s">
        <v>29</v>
      </c>
      <c r="AX399" s="15" t="s">
        <v>30</v>
      </c>
      <c r="AY399" s="175" t="s">
        <v>122</v>
      </c>
    </row>
    <row r="400" spans="1:65" s="2" customFormat="1" ht="16.5" customHeight="1">
      <c r="A400" s="33"/>
      <c r="B400" s="144"/>
      <c r="C400" s="145" t="s">
        <v>504</v>
      </c>
      <c r="D400" s="145" t="s">
        <v>124</v>
      </c>
      <c r="E400" s="146" t="s">
        <v>505</v>
      </c>
      <c r="F400" s="147" t="s">
        <v>506</v>
      </c>
      <c r="G400" s="148" t="s">
        <v>127</v>
      </c>
      <c r="H400" s="149">
        <v>1658</v>
      </c>
      <c r="I400" s="150"/>
      <c r="J400" s="151">
        <f>ROUND(I400*H400,2)</f>
        <v>0</v>
      </c>
      <c r="K400" s="147" t="s">
        <v>1</v>
      </c>
      <c r="L400" s="34"/>
      <c r="M400" s="152" t="s">
        <v>1</v>
      </c>
      <c r="N400" s="153" t="s">
        <v>38</v>
      </c>
      <c r="O400" s="59"/>
      <c r="P400" s="154">
        <f>O400*H400</f>
        <v>0</v>
      </c>
      <c r="Q400" s="154">
        <v>0</v>
      </c>
      <c r="R400" s="154">
        <f>Q400*H400</f>
        <v>0</v>
      </c>
      <c r="S400" s="154">
        <v>0</v>
      </c>
      <c r="T400" s="155">
        <f>S400*H400</f>
        <v>0</v>
      </c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R400" s="156" t="s">
        <v>129</v>
      </c>
      <c r="AT400" s="156" t="s">
        <v>124</v>
      </c>
      <c r="AU400" s="156" t="s">
        <v>82</v>
      </c>
      <c r="AY400" s="18" t="s">
        <v>122</v>
      </c>
      <c r="BE400" s="157">
        <f>IF(N400="základní",J400,0)</f>
        <v>0</v>
      </c>
      <c r="BF400" s="157">
        <f>IF(N400="snížená",J400,0)</f>
        <v>0</v>
      </c>
      <c r="BG400" s="157">
        <f>IF(N400="zákl. přenesená",J400,0)</f>
        <v>0</v>
      </c>
      <c r="BH400" s="157">
        <f>IF(N400="sníž. přenesená",J400,0)</f>
        <v>0</v>
      </c>
      <c r="BI400" s="157">
        <f>IF(N400="nulová",J400,0)</f>
        <v>0</v>
      </c>
      <c r="BJ400" s="18" t="s">
        <v>30</v>
      </c>
      <c r="BK400" s="157">
        <f>ROUND(I400*H400,2)</f>
        <v>0</v>
      </c>
      <c r="BL400" s="18" t="s">
        <v>129</v>
      </c>
      <c r="BM400" s="156" t="s">
        <v>507</v>
      </c>
    </row>
    <row r="401" spans="1:65" s="13" customFormat="1">
      <c r="B401" s="158"/>
      <c r="D401" s="159" t="s">
        <v>131</v>
      </c>
      <c r="E401" s="160" t="s">
        <v>1</v>
      </c>
      <c r="F401" s="161" t="s">
        <v>494</v>
      </c>
      <c r="H401" s="160" t="s">
        <v>1</v>
      </c>
      <c r="I401" s="162"/>
      <c r="L401" s="158"/>
      <c r="M401" s="163"/>
      <c r="N401" s="164"/>
      <c r="O401" s="164"/>
      <c r="P401" s="164"/>
      <c r="Q401" s="164"/>
      <c r="R401" s="164"/>
      <c r="S401" s="164"/>
      <c r="T401" s="165"/>
      <c r="AT401" s="160" t="s">
        <v>131</v>
      </c>
      <c r="AU401" s="160" t="s">
        <v>82</v>
      </c>
      <c r="AV401" s="13" t="s">
        <v>30</v>
      </c>
      <c r="AW401" s="13" t="s">
        <v>29</v>
      </c>
      <c r="AX401" s="13" t="s">
        <v>73</v>
      </c>
      <c r="AY401" s="160" t="s">
        <v>122</v>
      </c>
    </row>
    <row r="402" spans="1:65" s="14" customFormat="1">
      <c r="B402" s="166"/>
      <c r="D402" s="159" t="s">
        <v>131</v>
      </c>
      <c r="E402" s="167" t="s">
        <v>1</v>
      </c>
      <c r="F402" s="168" t="s">
        <v>503</v>
      </c>
      <c r="H402" s="169">
        <v>1658</v>
      </c>
      <c r="I402" s="170"/>
      <c r="L402" s="166"/>
      <c r="M402" s="171"/>
      <c r="N402" s="172"/>
      <c r="O402" s="172"/>
      <c r="P402" s="172"/>
      <c r="Q402" s="172"/>
      <c r="R402" s="172"/>
      <c r="S402" s="172"/>
      <c r="T402" s="173"/>
      <c r="AT402" s="167" t="s">
        <v>131</v>
      </c>
      <c r="AU402" s="167" t="s">
        <v>82</v>
      </c>
      <c r="AV402" s="14" t="s">
        <v>82</v>
      </c>
      <c r="AW402" s="14" t="s">
        <v>29</v>
      </c>
      <c r="AX402" s="14" t="s">
        <v>73</v>
      </c>
      <c r="AY402" s="167" t="s">
        <v>122</v>
      </c>
    </row>
    <row r="403" spans="1:65" s="15" customFormat="1">
      <c r="B403" s="174"/>
      <c r="D403" s="159" t="s">
        <v>131</v>
      </c>
      <c r="E403" s="175" t="s">
        <v>1</v>
      </c>
      <c r="F403" s="176" t="s">
        <v>139</v>
      </c>
      <c r="H403" s="177">
        <v>1658</v>
      </c>
      <c r="I403" s="178"/>
      <c r="L403" s="174"/>
      <c r="M403" s="179"/>
      <c r="N403" s="180"/>
      <c r="O403" s="180"/>
      <c r="P403" s="180"/>
      <c r="Q403" s="180"/>
      <c r="R403" s="180"/>
      <c r="S403" s="180"/>
      <c r="T403" s="181"/>
      <c r="AT403" s="175" t="s">
        <v>131</v>
      </c>
      <c r="AU403" s="175" t="s">
        <v>82</v>
      </c>
      <c r="AV403" s="15" t="s">
        <v>129</v>
      </c>
      <c r="AW403" s="15" t="s">
        <v>29</v>
      </c>
      <c r="AX403" s="15" t="s">
        <v>30</v>
      </c>
      <c r="AY403" s="175" t="s">
        <v>122</v>
      </c>
    </row>
    <row r="404" spans="1:65" s="2" customFormat="1" ht="16.5" customHeight="1">
      <c r="A404" s="33"/>
      <c r="B404" s="144"/>
      <c r="C404" s="145" t="s">
        <v>508</v>
      </c>
      <c r="D404" s="145" t="s">
        <v>124</v>
      </c>
      <c r="E404" s="146" t="s">
        <v>509</v>
      </c>
      <c r="F404" s="147" t="s">
        <v>510</v>
      </c>
      <c r="G404" s="148" t="s">
        <v>127</v>
      </c>
      <c r="H404" s="149">
        <v>1642</v>
      </c>
      <c r="I404" s="150"/>
      <c r="J404" s="151">
        <f>ROUND(I404*H404,2)</f>
        <v>0</v>
      </c>
      <c r="K404" s="147" t="s">
        <v>1</v>
      </c>
      <c r="L404" s="34"/>
      <c r="M404" s="152" t="s">
        <v>1</v>
      </c>
      <c r="N404" s="153" t="s">
        <v>38</v>
      </c>
      <c r="O404" s="59"/>
      <c r="P404" s="154">
        <f>O404*H404</f>
        <v>0</v>
      </c>
      <c r="Q404" s="154">
        <v>0</v>
      </c>
      <c r="R404" s="154">
        <f>Q404*H404</f>
        <v>0</v>
      </c>
      <c r="S404" s="154">
        <v>0</v>
      </c>
      <c r="T404" s="155">
        <f>S404*H404</f>
        <v>0</v>
      </c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R404" s="156" t="s">
        <v>129</v>
      </c>
      <c r="AT404" s="156" t="s">
        <v>124</v>
      </c>
      <c r="AU404" s="156" t="s">
        <v>82</v>
      </c>
      <c r="AY404" s="18" t="s">
        <v>122</v>
      </c>
      <c r="BE404" s="157">
        <f>IF(N404="základní",J404,0)</f>
        <v>0</v>
      </c>
      <c r="BF404" s="157">
        <f>IF(N404="snížená",J404,0)</f>
        <v>0</v>
      </c>
      <c r="BG404" s="157">
        <f>IF(N404="zákl. přenesená",J404,0)</f>
        <v>0</v>
      </c>
      <c r="BH404" s="157">
        <f>IF(N404="sníž. přenesená",J404,0)</f>
        <v>0</v>
      </c>
      <c r="BI404" s="157">
        <f>IF(N404="nulová",J404,0)</f>
        <v>0</v>
      </c>
      <c r="BJ404" s="18" t="s">
        <v>30</v>
      </c>
      <c r="BK404" s="157">
        <f>ROUND(I404*H404,2)</f>
        <v>0</v>
      </c>
      <c r="BL404" s="18" t="s">
        <v>129</v>
      </c>
      <c r="BM404" s="156" t="s">
        <v>511</v>
      </c>
    </row>
    <row r="405" spans="1:65" s="13" customFormat="1">
      <c r="B405" s="158"/>
      <c r="D405" s="159" t="s">
        <v>131</v>
      </c>
      <c r="E405" s="160" t="s">
        <v>1</v>
      </c>
      <c r="F405" s="161" t="s">
        <v>494</v>
      </c>
      <c r="H405" s="160" t="s">
        <v>1</v>
      </c>
      <c r="I405" s="162"/>
      <c r="L405" s="158"/>
      <c r="M405" s="163"/>
      <c r="N405" s="164"/>
      <c r="O405" s="164"/>
      <c r="P405" s="164"/>
      <c r="Q405" s="164"/>
      <c r="R405" s="164"/>
      <c r="S405" s="164"/>
      <c r="T405" s="165"/>
      <c r="AT405" s="160" t="s">
        <v>131</v>
      </c>
      <c r="AU405" s="160" t="s">
        <v>82</v>
      </c>
      <c r="AV405" s="13" t="s">
        <v>30</v>
      </c>
      <c r="AW405" s="13" t="s">
        <v>29</v>
      </c>
      <c r="AX405" s="13" t="s">
        <v>73</v>
      </c>
      <c r="AY405" s="160" t="s">
        <v>122</v>
      </c>
    </row>
    <row r="406" spans="1:65" s="14" customFormat="1">
      <c r="B406" s="166"/>
      <c r="D406" s="159" t="s">
        <v>131</v>
      </c>
      <c r="E406" s="167" t="s">
        <v>1</v>
      </c>
      <c r="F406" s="168" t="s">
        <v>512</v>
      </c>
      <c r="H406" s="169">
        <v>1642</v>
      </c>
      <c r="I406" s="170"/>
      <c r="L406" s="166"/>
      <c r="M406" s="171"/>
      <c r="N406" s="172"/>
      <c r="O406" s="172"/>
      <c r="P406" s="172"/>
      <c r="Q406" s="172"/>
      <c r="R406" s="172"/>
      <c r="S406" s="172"/>
      <c r="T406" s="173"/>
      <c r="AT406" s="167" t="s">
        <v>131</v>
      </c>
      <c r="AU406" s="167" t="s">
        <v>82</v>
      </c>
      <c r="AV406" s="14" t="s">
        <v>82</v>
      </c>
      <c r="AW406" s="14" t="s">
        <v>29</v>
      </c>
      <c r="AX406" s="14" t="s">
        <v>73</v>
      </c>
      <c r="AY406" s="167" t="s">
        <v>122</v>
      </c>
    </row>
    <row r="407" spans="1:65" s="15" customFormat="1">
      <c r="B407" s="174"/>
      <c r="D407" s="159" t="s">
        <v>131</v>
      </c>
      <c r="E407" s="175" t="s">
        <v>1</v>
      </c>
      <c r="F407" s="176" t="s">
        <v>139</v>
      </c>
      <c r="H407" s="177">
        <v>1642</v>
      </c>
      <c r="I407" s="178"/>
      <c r="L407" s="174"/>
      <c r="M407" s="179"/>
      <c r="N407" s="180"/>
      <c r="O407" s="180"/>
      <c r="P407" s="180"/>
      <c r="Q407" s="180"/>
      <c r="R407" s="180"/>
      <c r="S407" s="180"/>
      <c r="T407" s="181"/>
      <c r="AT407" s="175" t="s">
        <v>131</v>
      </c>
      <c r="AU407" s="175" t="s">
        <v>82</v>
      </c>
      <c r="AV407" s="15" t="s">
        <v>129</v>
      </c>
      <c r="AW407" s="15" t="s">
        <v>29</v>
      </c>
      <c r="AX407" s="15" t="s">
        <v>30</v>
      </c>
      <c r="AY407" s="175" t="s">
        <v>122</v>
      </c>
    </row>
    <row r="408" spans="1:65" s="2" customFormat="1" ht="16.5" customHeight="1">
      <c r="A408" s="33"/>
      <c r="B408" s="144"/>
      <c r="C408" s="145" t="s">
        <v>513</v>
      </c>
      <c r="D408" s="145" t="s">
        <v>124</v>
      </c>
      <c r="E408" s="146" t="s">
        <v>514</v>
      </c>
      <c r="F408" s="147" t="s">
        <v>515</v>
      </c>
      <c r="G408" s="148" t="s">
        <v>127</v>
      </c>
      <c r="H408" s="149">
        <v>1642</v>
      </c>
      <c r="I408" s="150"/>
      <c r="J408" s="151">
        <f>ROUND(I408*H408,2)</f>
        <v>0</v>
      </c>
      <c r="K408" s="147" t="s">
        <v>1</v>
      </c>
      <c r="L408" s="34"/>
      <c r="M408" s="152" t="s">
        <v>1</v>
      </c>
      <c r="N408" s="153" t="s">
        <v>38</v>
      </c>
      <c r="O408" s="59"/>
      <c r="P408" s="154">
        <f>O408*H408</f>
        <v>0</v>
      </c>
      <c r="Q408" s="154">
        <v>0</v>
      </c>
      <c r="R408" s="154">
        <f>Q408*H408</f>
        <v>0</v>
      </c>
      <c r="S408" s="154">
        <v>0</v>
      </c>
      <c r="T408" s="155">
        <f>S408*H408</f>
        <v>0</v>
      </c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R408" s="156" t="s">
        <v>129</v>
      </c>
      <c r="AT408" s="156" t="s">
        <v>124</v>
      </c>
      <c r="AU408" s="156" t="s">
        <v>82</v>
      </c>
      <c r="AY408" s="18" t="s">
        <v>122</v>
      </c>
      <c r="BE408" s="157">
        <f>IF(N408="základní",J408,0)</f>
        <v>0</v>
      </c>
      <c r="BF408" s="157">
        <f>IF(N408="snížená",J408,0)</f>
        <v>0</v>
      </c>
      <c r="BG408" s="157">
        <f>IF(N408="zákl. přenesená",J408,0)</f>
        <v>0</v>
      </c>
      <c r="BH408" s="157">
        <f>IF(N408="sníž. přenesená",J408,0)</f>
        <v>0</v>
      </c>
      <c r="BI408" s="157">
        <f>IF(N408="nulová",J408,0)</f>
        <v>0</v>
      </c>
      <c r="BJ408" s="18" t="s">
        <v>30</v>
      </c>
      <c r="BK408" s="157">
        <f>ROUND(I408*H408,2)</f>
        <v>0</v>
      </c>
      <c r="BL408" s="18" t="s">
        <v>129</v>
      </c>
      <c r="BM408" s="156" t="s">
        <v>516</v>
      </c>
    </row>
    <row r="409" spans="1:65" s="13" customFormat="1">
      <c r="B409" s="158"/>
      <c r="D409" s="159" t="s">
        <v>131</v>
      </c>
      <c r="E409" s="160" t="s">
        <v>1</v>
      </c>
      <c r="F409" s="161" t="s">
        <v>494</v>
      </c>
      <c r="H409" s="160" t="s">
        <v>1</v>
      </c>
      <c r="I409" s="162"/>
      <c r="L409" s="158"/>
      <c r="M409" s="163"/>
      <c r="N409" s="164"/>
      <c r="O409" s="164"/>
      <c r="P409" s="164"/>
      <c r="Q409" s="164"/>
      <c r="R409" s="164"/>
      <c r="S409" s="164"/>
      <c r="T409" s="165"/>
      <c r="AT409" s="160" t="s">
        <v>131</v>
      </c>
      <c r="AU409" s="160" t="s">
        <v>82</v>
      </c>
      <c r="AV409" s="13" t="s">
        <v>30</v>
      </c>
      <c r="AW409" s="13" t="s">
        <v>29</v>
      </c>
      <c r="AX409" s="13" t="s">
        <v>73</v>
      </c>
      <c r="AY409" s="160" t="s">
        <v>122</v>
      </c>
    </row>
    <row r="410" spans="1:65" s="14" customFormat="1">
      <c r="B410" s="166"/>
      <c r="D410" s="159" t="s">
        <v>131</v>
      </c>
      <c r="E410" s="167" t="s">
        <v>1</v>
      </c>
      <c r="F410" s="168" t="s">
        <v>512</v>
      </c>
      <c r="H410" s="169">
        <v>1642</v>
      </c>
      <c r="I410" s="170"/>
      <c r="L410" s="166"/>
      <c r="M410" s="171"/>
      <c r="N410" s="172"/>
      <c r="O410" s="172"/>
      <c r="P410" s="172"/>
      <c r="Q410" s="172"/>
      <c r="R410" s="172"/>
      <c r="S410" s="172"/>
      <c r="T410" s="173"/>
      <c r="AT410" s="167" t="s">
        <v>131</v>
      </c>
      <c r="AU410" s="167" t="s">
        <v>82</v>
      </c>
      <c r="AV410" s="14" t="s">
        <v>82</v>
      </c>
      <c r="AW410" s="14" t="s">
        <v>29</v>
      </c>
      <c r="AX410" s="14" t="s">
        <v>73</v>
      </c>
      <c r="AY410" s="167" t="s">
        <v>122</v>
      </c>
    </row>
    <row r="411" spans="1:65" s="15" customFormat="1">
      <c r="B411" s="174"/>
      <c r="D411" s="159" t="s">
        <v>131</v>
      </c>
      <c r="E411" s="175" t="s">
        <v>1</v>
      </c>
      <c r="F411" s="176" t="s">
        <v>139</v>
      </c>
      <c r="H411" s="177">
        <v>1642</v>
      </c>
      <c r="I411" s="178"/>
      <c r="L411" s="174"/>
      <c r="M411" s="179"/>
      <c r="N411" s="180"/>
      <c r="O411" s="180"/>
      <c r="P411" s="180"/>
      <c r="Q411" s="180"/>
      <c r="R411" s="180"/>
      <c r="S411" s="180"/>
      <c r="T411" s="181"/>
      <c r="AT411" s="175" t="s">
        <v>131</v>
      </c>
      <c r="AU411" s="175" t="s">
        <v>82</v>
      </c>
      <c r="AV411" s="15" t="s">
        <v>129</v>
      </c>
      <c r="AW411" s="15" t="s">
        <v>29</v>
      </c>
      <c r="AX411" s="15" t="s">
        <v>30</v>
      </c>
      <c r="AY411" s="175" t="s">
        <v>122</v>
      </c>
    </row>
    <row r="412" spans="1:65" s="2" customFormat="1" ht="16.5" customHeight="1">
      <c r="A412" s="33"/>
      <c r="B412" s="144"/>
      <c r="C412" s="145" t="s">
        <v>517</v>
      </c>
      <c r="D412" s="145" t="s">
        <v>124</v>
      </c>
      <c r="E412" s="146" t="s">
        <v>518</v>
      </c>
      <c r="F412" s="147" t="s">
        <v>519</v>
      </c>
      <c r="G412" s="148" t="s">
        <v>127</v>
      </c>
      <c r="H412" s="149">
        <v>2545</v>
      </c>
      <c r="I412" s="150"/>
      <c r="J412" s="151">
        <f>ROUND(I412*H412,2)</f>
        <v>0</v>
      </c>
      <c r="K412" s="147" t="s">
        <v>1</v>
      </c>
      <c r="L412" s="34"/>
      <c r="M412" s="152" t="s">
        <v>1</v>
      </c>
      <c r="N412" s="153" t="s">
        <v>38</v>
      </c>
      <c r="O412" s="59"/>
      <c r="P412" s="154">
        <f>O412*H412</f>
        <v>0</v>
      </c>
      <c r="Q412" s="154">
        <v>0</v>
      </c>
      <c r="R412" s="154">
        <f>Q412*H412</f>
        <v>0</v>
      </c>
      <c r="S412" s="154">
        <v>0</v>
      </c>
      <c r="T412" s="155">
        <f>S412*H412</f>
        <v>0</v>
      </c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R412" s="156" t="s">
        <v>129</v>
      </c>
      <c r="AT412" s="156" t="s">
        <v>124</v>
      </c>
      <c r="AU412" s="156" t="s">
        <v>82</v>
      </c>
      <c r="AY412" s="18" t="s">
        <v>122</v>
      </c>
      <c r="BE412" s="157">
        <f>IF(N412="základní",J412,0)</f>
        <v>0</v>
      </c>
      <c r="BF412" s="157">
        <f>IF(N412="snížená",J412,0)</f>
        <v>0</v>
      </c>
      <c r="BG412" s="157">
        <f>IF(N412="zákl. přenesená",J412,0)</f>
        <v>0</v>
      </c>
      <c r="BH412" s="157">
        <f>IF(N412="sníž. přenesená",J412,0)</f>
        <v>0</v>
      </c>
      <c r="BI412" s="157">
        <f>IF(N412="nulová",J412,0)</f>
        <v>0</v>
      </c>
      <c r="BJ412" s="18" t="s">
        <v>30</v>
      </c>
      <c r="BK412" s="157">
        <f>ROUND(I412*H412,2)</f>
        <v>0</v>
      </c>
      <c r="BL412" s="18" t="s">
        <v>129</v>
      </c>
      <c r="BM412" s="156" t="s">
        <v>520</v>
      </c>
    </row>
    <row r="413" spans="1:65" s="13" customFormat="1">
      <c r="B413" s="158"/>
      <c r="D413" s="159" t="s">
        <v>131</v>
      </c>
      <c r="E413" s="160" t="s">
        <v>1</v>
      </c>
      <c r="F413" s="161" t="s">
        <v>494</v>
      </c>
      <c r="H413" s="160" t="s">
        <v>1</v>
      </c>
      <c r="I413" s="162"/>
      <c r="L413" s="158"/>
      <c r="M413" s="163"/>
      <c r="N413" s="164"/>
      <c r="O413" s="164"/>
      <c r="P413" s="164"/>
      <c r="Q413" s="164"/>
      <c r="R413" s="164"/>
      <c r="S413" s="164"/>
      <c r="T413" s="165"/>
      <c r="AT413" s="160" t="s">
        <v>131</v>
      </c>
      <c r="AU413" s="160" t="s">
        <v>82</v>
      </c>
      <c r="AV413" s="13" t="s">
        <v>30</v>
      </c>
      <c r="AW413" s="13" t="s">
        <v>29</v>
      </c>
      <c r="AX413" s="13" t="s">
        <v>73</v>
      </c>
      <c r="AY413" s="160" t="s">
        <v>122</v>
      </c>
    </row>
    <row r="414" spans="1:65" s="14" customFormat="1">
      <c r="B414" s="166"/>
      <c r="D414" s="159" t="s">
        <v>131</v>
      </c>
      <c r="E414" s="167" t="s">
        <v>1</v>
      </c>
      <c r="F414" s="168" t="s">
        <v>521</v>
      </c>
      <c r="H414" s="169">
        <v>2545</v>
      </c>
      <c r="I414" s="170"/>
      <c r="L414" s="166"/>
      <c r="M414" s="171"/>
      <c r="N414" s="172"/>
      <c r="O414" s="172"/>
      <c r="P414" s="172"/>
      <c r="Q414" s="172"/>
      <c r="R414" s="172"/>
      <c r="S414" s="172"/>
      <c r="T414" s="173"/>
      <c r="AT414" s="167" t="s">
        <v>131</v>
      </c>
      <c r="AU414" s="167" t="s">
        <v>82</v>
      </c>
      <c r="AV414" s="14" t="s">
        <v>82</v>
      </c>
      <c r="AW414" s="14" t="s">
        <v>29</v>
      </c>
      <c r="AX414" s="14" t="s">
        <v>73</v>
      </c>
      <c r="AY414" s="167" t="s">
        <v>122</v>
      </c>
    </row>
    <row r="415" spans="1:65" s="15" customFormat="1">
      <c r="B415" s="174"/>
      <c r="D415" s="159" t="s">
        <v>131</v>
      </c>
      <c r="E415" s="175" t="s">
        <v>1</v>
      </c>
      <c r="F415" s="176" t="s">
        <v>139</v>
      </c>
      <c r="H415" s="177">
        <v>2545</v>
      </c>
      <c r="I415" s="178"/>
      <c r="L415" s="174"/>
      <c r="M415" s="179"/>
      <c r="N415" s="180"/>
      <c r="O415" s="180"/>
      <c r="P415" s="180"/>
      <c r="Q415" s="180"/>
      <c r="R415" s="180"/>
      <c r="S415" s="180"/>
      <c r="T415" s="181"/>
      <c r="AT415" s="175" t="s">
        <v>131</v>
      </c>
      <c r="AU415" s="175" t="s">
        <v>82</v>
      </c>
      <c r="AV415" s="15" t="s">
        <v>129</v>
      </c>
      <c r="AW415" s="15" t="s">
        <v>29</v>
      </c>
      <c r="AX415" s="15" t="s">
        <v>30</v>
      </c>
      <c r="AY415" s="175" t="s">
        <v>122</v>
      </c>
    </row>
    <row r="416" spans="1:65" s="2" customFormat="1" ht="16.5" customHeight="1">
      <c r="A416" s="33"/>
      <c r="B416" s="144"/>
      <c r="C416" s="145" t="s">
        <v>522</v>
      </c>
      <c r="D416" s="145" t="s">
        <v>124</v>
      </c>
      <c r="E416" s="146" t="s">
        <v>523</v>
      </c>
      <c r="F416" s="147" t="s">
        <v>524</v>
      </c>
      <c r="G416" s="148" t="s">
        <v>127</v>
      </c>
      <c r="H416" s="149">
        <v>2545</v>
      </c>
      <c r="I416" s="150"/>
      <c r="J416" s="151">
        <f>ROUND(I416*H416,2)</f>
        <v>0</v>
      </c>
      <c r="K416" s="147" t="s">
        <v>1</v>
      </c>
      <c r="L416" s="34"/>
      <c r="M416" s="152" t="s">
        <v>1</v>
      </c>
      <c r="N416" s="153" t="s">
        <v>38</v>
      </c>
      <c r="O416" s="59"/>
      <c r="P416" s="154">
        <f>O416*H416</f>
        <v>0</v>
      </c>
      <c r="Q416" s="154">
        <v>0</v>
      </c>
      <c r="R416" s="154">
        <f>Q416*H416</f>
        <v>0</v>
      </c>
      <c r="S416" s="154">
        <v>0</v>
      </c>
      <c r="T416" s="155">
        <f>S416*H416</f>
        <v>0</v>
      </c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R416" s="156" t="s">
        <v>129</v>
      </c>
      <c r="AT416" s="156" t="s">
        <v>124</v>
      </c>
      <c r="AU416" s="156" t="s">
        <v>82</v>
      </c>
      <c r="AY416" s="18" t="s">
        <v>122</v>
      </c>
      <c r="BE416" s="157">
        <f>IF(N416="základní",J416,0)</f>
        <v>0</v>
      </c>
      <c r="BF416" s="157">
        <f>IF(N416="snížená",J416,0)</f>
        <v>0</v>
      </c>
      <c r="BG416" s="157">
        <f>IF(N416="zákl. přenesená",J416,0)</f>
        <v>0</v>
      </c>
      <c r="BH416" s="157">
        <f>IF(N416="sníž. přenesená",J416,0)</f>
        <v>0</v>
      </c>
      <c r="BI416" s="157">
        <f>IF(N416="nulová",J416,0)</f>
        <v>0</v>
      </c>
      <c r="BJ416" s="18" t="s">
        <v>30</v>
      </c>
      <c r="BK416" s="157">
        <f>ROUND(I416*H416,2)</f>
        <v>0</v>
      </c>
      <c r="BL416" s="18" t="s">
        <v>129</v>
      </c>
      <c r="BM416" s="156" t="s">
        <v>525</v>
      </c>
    </row>
    <row r="417" spans="1:65" s="13" customFormat="1">
      <c r="B417" s="158"/>
      <c r="D417" s="159" t="s">
        <v>131</v>
      </c>
      <c r="E417" s="160" t="s">
        <v>1</v>
      </c>
      <c r="F417" s="161" t="s">
        <v>494</v>
      </c>
      <c r="H417" s="160" t="s">
        <v>1</v>
      </c>
      <c r="I417" s="162"/>
      <c r="L417" s="158"/>
      <c r="M417" s="163"/>
      <c r="N417" s="164"/>
      <c r="O417" s="164"/>
      <c r="P417" s="164"/>
      <c r="Q417" s="164"/>
      <c r="R417" s="164"/>
      <c r="S417" s="164"/>
      <c r="T417" s="165"/>
      <c r="AT417" s="160" t="s">
        <v>131</v>
      </c>
      <c r="AU417" s="160" t="s">
        <v>82</v>
      </c>
      <c r="AV417" s="13" t="s">
        <v>30</v>
      </c>
      <c r="AW417" s="13" t="s">
        <v>29</v>
      </c>
      <c r="AX417" s="13" t="s">
        <v>73</v>
      </c>
      <c r="AY417" s="160" t="s">
        <v>122</v>
      </c>
    </row>
    <row r="418" spans="1:65" s="14" customFormat="1">
      <c r="B418" s="166"/>
      <c r="D418" s="159" t="s">
        <v>131</v>
      </c>
      <c r="E418" s="167" t="s">
        <v>1</v>
      </c>
      <c r="F418" s="168" t="s">
        <v>521</v>
      </c>
      <c r="H418" s="169">
        <v>2545</v>
      </c>
      <c r="I418" s="170"/>
      <c r="L418" s="166"/>
      <c r="M418" s="171"/>
      <c r="N418" s="172"/>
      <c r="O418" s="172"/>
      <c r="P418" s="172"/>
      <c r="Q418" s="172"/>
      <c r="R418" s="172"/>
      <c r="S418" s="172"/>
      <c r="T418" s="173"/>
      <c r="AT418" s="167" t="s">
        <v>131</v>
      </c>
      <c r="AU418" s="167" t="s">
        <v>82</v>
      </c>
      <c r="AV418" s="14" t="s">
        <v>82</v>
      </c>
      <c r="AW418" s="14" t="s">
        <v>29</v>
      </c>
      <c r="AX418" s="14" t="s">
        <v>73</v>
      </c>
      <c r="AY418" s="167" t="s">
        <v>122</v>
      </c>
    </row>
    <row r="419" spans="1:65" s="15" customFormat="1">
      <c r="B419" s="174"/>
      <c r="D419" s="159" t="s">
        <v>131</v>
      </c>
      <c r="E419" s="175" t="s">
        <v>1</v>
      </c>
      <c r="F419" s="176" t="s">
        <v>139</v>
      </c>
      <c r="H419" s="177">
        <v>2545</v>
      </c>
      <c r="I419" s="178"/>
      <c r="L419" s="174"/>
      <c r="M419" s="179"/>
      <c r="N419" s="180"/>
      <c r="O419" s="180"/>
      <c r="P419" s="180"/>
      <c r="Q419" s="180"/>
      <c r="R419" s="180"/>
      <c r="S419" s="180"/>
      <c r="T419" s="181"/>
      <c r="AT419" s="175" t="s">
        <v>131</v>
      </c>
      <c r="AU419" s="175" t="s">
        <v>82</v>
      </c>
      <c r="AV419" s="15" t="s">
        <v>129</v>
      </c>
      <c r="AW419" s="15" t="s">
        <v>29</v>
      </c>
      <c r="AX419" s="15" t="s">
        <v>30</v>
      </c>
      <c r="AY419" s="175" t="s">
        <v>122</v>
      </c>
    </row>
    <row r="420" spans="1:65" s="2" customFormat="1" ht="16.5" customHeight="1">
      <c r="A420" s="33"/>
      <c r="B420" s="144"/>
      <c r="C420" s="145" t="s">
        <v>526</v>
      </c>
      <c r="D420" s="145" t="s">
        <v>124</v>
      </c>
      <c r="E420" s="146" t="s">
        <v>527</v>
      </c>
      <c r="F420" s="147" t="s">
        <v>528</v>
      </c>
      <c r="G420" s="148" t="s">
        <v>127</v>
      </c>
      <c r="H420" s="149">
        <v>43</v>
      </c>
      <c r="I420" s="150"/>
      <c r="J420" s="151">
        <f>ROUND(I420*H420,2)</f>
        <v>0</v>
      </c>
      <c r="K420" s="147" t="s">
        <v>1</v>
      </c>
      <c r="L420" s="34"/>
      <c r="M420" s="152" t="s">
        <v>1</v>
      </c>
      <c r="N420" s="153" t="s">
        <v>38</v>
      </c>
      <c r="O420" s="59"/>
      <c r="P420" s="154">
        <f>O420*H420</f>
        <v>0</v>
      </c>
      <c r="Q420" s="154">
        <v>0.34499999999999997</v>
      </c>
      <c r="R420" s="154">
        <f>Q420*H420</f>
        <v>14.834999999999999</v>
      </c>
      <c r="S420" s="154">
        <v>0</v>
      </c>
      <c r="T420" s="155">
        <f>S420*H420</f>
        <v>0</v>
      </c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R420" s="156" t="s">
        <v>129</v>
      </c>
      <c r="AT420" s="156" t="s">
        <v>124</v>
      </c>
      <c r="AU420" s="156" t="s">
        <v>82</v>
      </c>
      <c r="AY420" s="18" t="s">
        <v>122</v>
      </c>
      <c r="BE420" s="157">
        <f>IF(N420="základní",J420,0)</f>
        <v>0</v>
      </c>
      <c r="BF420" s="157">
        <f>IF(N420="snížená",J420,0)</f>
        <v>0</v>
      </c>
      <c r="BG420" s="157">
        <f>IF(N420="zákl. přenesená",J420,0)</f>
        <v>0</v>
      </c>
      <c r="BH420" s="157">
        <f>IF(N420="sníž. přenesená",J420,0)</f>
        <v>0</v>
      </c>
      <c r="BI420" s="157">
        <f>IF(N420="nulová",J420,0)</f>
        <v>0</v>
      </c>
      <c r="BJ420" s="18" t="s">
        <v>30</v>
      </c>
      <c r="BK420" s="157">
        <f>ROUND(I420*H420,2)</f>
        <v>0</v>
      </c>
      <c r="BL420" s="18" t="s">
        <v>129</v>
      </c>
      <c r="BM420" s="156" t="s">
        <v>529</v>
      </c>
    </row>
    <row r="421" spans="1:65" s="13" customFormat="1">
      <c r="B421" s="158"/>
      <c r="D421" s="159" t="s">
        <v>131</v>
      </c>
      <c r="E421" s="160" t="s">
        <v>1</v>
      </c>
      <c r="F421" s="161" t="s">
        <v>530</v>
      </c>
      <c r="H421" s="160" t="s">
        <v>1</v>
      </c>
      <c r="I421" s="162"/>
      <c r="L421" s="158"/>
      <c r="M421" s="163"/>
      <c r="N421" s="164"/>
      <c r="O421" s="164"/>
      <c r="P421" s="164"/>
      <c r="Q421" s="164"/>
      <c r="R421" s="164"/>
      <c r="S421" s="164"/>
      <c r="T421" s="165"/>
      <c r="AT421" s="160" t="s">
        <v>131</v>
      </c>
      <c r="AU421" s="160" t="s">
        <v>82</v>
      </c>
      <c r="AV421" s="13" t="s">
        <v>30</v>
      </c>
      <c r="AW421" s="13" t="s">
        <v>29</v>
      </c>
      <c r="AX421" s="13" t="s">
        <v>73</v>
      </c>
      <c r="AY421" s="160" t="s">
        <v>122</v>
      </c>
    </row>
    <row r="422" spans="1:65" s="14" customFormat="1">
      <c r="B422" s="166"/>
      <c r="D422" s="159" t="s">
        <v>131</v>
      </c>
      <c r="E422" s="167" t="s">
        <v>1</v>
      </c>
      <c r="F422" s="168" t="s">
        <v>138</v>
      </c>
      <c r="H422" s="169">
        <v>43</v>
      </c>
      <c r="I422" s="170"/>
      <c r="L422" s="166"/>
      <c r="M422" s="171"/>
      <c r="N422" s="172"/>
      <c r="O422" s="172"/>
      <c r="P422" s="172"/>
      <c r="Q422" s="172"/>
      <c r="R422" s="172"/>
      <c r="S422" s="172"/>
      <c r="T422" s="173"/>
      <c r="AT422" s="167" t="s">
        <v>131</v>
      </c>
      <c r="AU422" s="167" t="s">
        <v>82</v>
      </c>
      <c r="AV422" s="14" t="s">
        <v>82</v>
      </c>
      <c r="AW422" s="14" t="s">
        <v>29</v>
      </c>
      <c r="AX422" s="14" t="s">
        <v>30</v>
      </c>
      <c r="AY422" s="167" t="s">
        <v>122</v>
      </c>
    </row>
    <row r="423" spans="1:65" s="2" customFormat="1" ht="21.75" customHeight="1">
      <c r="A423" s="33"/>
      <c r="B423" s="144"/>
      <c r="C423" s="145" t="s">
        <v>531</v>
      </c>
      <c r="D423" s="145" t="s">
        <v>124</v>
      </c>
      <c r="E423" s="146" t="s">
        <v>532</v>
      </c>
      <c r="F423" s="147" t="s">
        <v>533</v>
      </c>
      <c r="G423" s="148" t="s">
        <v>127</v>
      </c>
      <c r="H423" s="149">
        <v>43</v>
      </c>
      <c r="I423" s="150"/>
      <c r="J423" s="151">
        <f>ROUND(I423*H423,2)</f>
        <v>0</v>
      </c>
      <c r="K423" s="147" t="s">
        <v>128</v>
      </c>
      <c r="L423" s="34"/>
      <c r="M423" s="152" t="s">
        <v>1</v>
      </c>
      <c r="N423" s="153" t="s">
        <v>38</v>
      </c>
      <c r="O423" s="59"/>
      <c r="P423" s="154">
        <f>O423*H423</f>
        <v>0</v>
      </c>
      <c r="Q423" s="154">
        <v>8.4250000000000005E-2</v>
      </c>
      <c r="R423" s="154">
        <f>Q423*H423</f>
        <v>3.6227500000000004</v>
      </c>
      <c r="S423" s="154">
        <v>0</v>
      </c>
      <c r="T423" s="155">
        <f>S423*H423</f>
        <v>0</v>
      </c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R423" s="156" t="s">
        <v>129</v>
      </c>
      <c r="AT423" s="156" t="s">
        <v>124</v>
      </c>
      <c r="AU423" s="156" t="s">
        <v>82</v>
      </c>
      <c r="AY423" s="18" t="s">
        <v>122</v>
      </c>
      <c r="BE423" s="157">
        <f>IF(N423="základní",J423,0)</f>
        <v>0</v>
      </c>
      <c r="BF423" s="157">
        <f>IF(N423="snížená",J423,0)</f>
        <v>0</v>
      </c>
      <c r="BG423" s="157">
        <f>IF(N423="zákl. přenesená",J423,0)</f>
        <v>0</v>
      </c>
      <c r="BH423" s="157">
        <f>IF(N423="sníž. přenesená",J423,0)</f>
        <v>0</v>
      </c>
      <c r="BI423" s="157">
        <f>IF(N423="nulová",J423,0)</f>
        <v>0</v>
      </c>
      <c r="BJ423" s="18" t="s">
        <v>30</v>
      </c>
      <c r="BK423" s="157">
        <f>ROUND(I423*H423,2)</f>
        <v>0</v>
      </c>
      <c r="BL423" s="18" t="s">
        <v>129</v>
      </c>
      <c r="BM423" s="156" t="s">
        <v>534</v>
      </c>
    </row>
    <row r="424" spans="1:65" s="13" customFormat="1">
      <c r="B424" s="158"/>
      <c r="D424" s="159" t="s">
        <v>131</v>
      </c>
      <c r="E424" s="160" t="s">
        <v>1</v>
      </c>
      <c r="F424" s="161" t="s">
        <v>530</v>
      </c>
      <c r="H424" s="160" t="s">
        <v>1</v>
      </c>
      <c r="I424" s="162"/>
      <c r="L424" s="158"/>
      <c r="M424" s="163"/>
      <c r="N424" s="164"/>
      <c r="O424" s="164"/>
      <c r="P424" s="164"/>
      <c r="Q424" s="164"/>
      <c r="R424" s="164"/>
      <c r="S424" s="164"/>
      <c r="T424" s="165"/>
      <c r="AT424" s="160" t="s">
        <v>131</v>
      </c>
      <c r="AU424" s="160" t="s">
        <v>82</v>
      </c>
      <c r="AV424" s="13" t="s">
        <v>30</v>
      </c>
      <c r="AW424" s="13" t="s">
        <v>29</v>
      </c>
      <c r="AX424" s="13" t="s">
        <v>73</v>
      </c>
      <c r="AY424" s="160" t="s">
        <v>122</v>
      </c>
    </row>
    <row r="425" spans="1:65" s="14" customFormat="1">
      <c r="B425" s="166"/>
      <c r="D425" s="159" t="s">
        <v>131</v>
      </c>
      <c r="E425" s="167" t="s">
        <v>1</v>
      </c>
      <c r="F425" s="168" t="s">
        <v>138</v>
      </c>
      <c r="H425" s="169">
        <v>43</v>
      </c>
      <c r="I425" s="170"/>
      <c r="L425" s="166"/>
      <c r="M425" s="171"/>
      <c r="N425" s="172"/>
      <c r="O425" s="172"/>
      <c r="P425" s="172"/>
      <c r="Q425" s="172"/>
      <c r="R425" s="172"/>
      <c r="S425" s="172"/>
      <c r="T425" s="173"/>
      <c r="AT425" s="167" t="s">
        <v>131</v>
      </c>
      <c r="AU425" s="167" t="s">
        <v>82</v>
      </c>
      <c r="AV425" s="14" t="s">
        <v>82</v>
      </c>
      <c r="AW425" s="14" t="s">
        <v>29</v>
      </c>
      <c r="AX425" s="14" t="s">
        <v>30</v>
      </c>
      <c r="AY425" s="167" t="s">
        <v>122</v>
      </c>
    </row>
    <row r="426" spans="1:65" s="2" customFormat="1" ht="16.5" customHeight="1">
      <c r="A426" s="33"/>
      <c r="B426" s="144"/>
      <c r="C426" s="182" t="s">
        <v>535</v>
      </c>
      <c r="D426" s="182" t="s">
        <v>333</v>
      </c>
      <c r="E426" s="183" t="s">
        <v>536</v>
      </c>
      <c r="F426" s="184" t="s">
        <v>537</v>
      </c>
      <c r="G426" s="185" t="s">
        <v>127</v>
      </c>
      <c r="H426" s="186">
        <v>43</v>
      </c>
      <c r="I426" s="187"/>
      <c r="J426" s="188">
        <f>ROUND(I426*H426,2)</f>
        <v>0</v>
      </c>
      <c r="K426" s="184" t="s">
        <v>1</v>
      </c>
      <c r="L426" s="189"/>
      <c r="M426" s="190" t="s">
        <v>1</v>
      </c>
      <c r="N426" s="191" t="s">
        <v>38</v>
      </c>
      <c r="O426" s="59"/>
      <c r="P426" s="154">
        <f>O426*H426</f>
        <v>0</v>
      </c>
      <c r="Q426" s="154">
        <v>0.113</v>
      </c>
      <c r="R426" s="154">
        <f>Q426*H426</f>
        <v>4.859</v>
      </c>
      <c r="S426" s="154">
        <v>0</v>
      </c>
      <c r="T426" s="155">
        <f>S426*H426</f>
        <v>0</v>
      </c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R426" s="156" t="s">
        <v>170</v>
      </c>
      <c r="AT426" s="156" t="s">
        <v>333</v>
      </c>
      <c r="AU426" s="156" t="s">
        <v>82</v>
      </c>
      <c r="AY426" s="18" t="s">
        <v>122</v>
      </c>
      <c r="BE426" s="157">
        <f>IF(N426="základní",J426,0)</f>
        <v>0</v>
      </c>
      <c r="BF426" s="157">
        <f>IF(N426="snížená",J426,0)</f>
        <v>0</v>
      </c>
      <c r="BG426" s="157">
        <f>IF(N426="zákl. přenesená",J426,0)</f>
        <v>0</v>
      </c>
      <c r="BH426" s="157">
        <f>IF(N426="sníž. přenesená",J426,0)</f>
        <v>0</v>
      </c>
      <c r="BI426" s="157">
        <f>IF(N426="nulová",J426,0)</f>
        <v>0</v>
      </c>
      <c r="BJ426" s="18" t="s">
        <v>30</v>
      </c>
      <c r="BK426" s="157">
        <f>ROUND(I426*H426,2)</f>
        <v>0</v>
      </c>
      <c r="BL426" s="18" t="s">
        <v>129</v>
      </c>
      <c r="BM426" s="156" t="s">
        <v>538</v>
      </c>
    </row>
    <row r="427" spans="1:65" s="13" customFormat="1">
      <c r="B427" s="158"/>
      <c r="D427" s="159" t="s">
        <v>131</v>
      </c>
      <c r="E427" s="160" t="s">
        <v>1</v>
      </c>
      <c r="F427" s="161" t="s">
        <v>530</v>
      </c>
      <c r="H427" s="160" t="s">
        <v>1</v>
      </c>
      <c r="I427" s="162"/>
      <c r="L427" s="158"/>
      <c r="M427" s="163"/>
      <c r="N427" s="164"/>
      <c r="O427" s="164"/>
      <c r="P427" s="164"/>
      <c r="Q427" s="164"/>
      <c r="R427" s="164"/>
      <c r="S427" s="164"/>
      <c r="T427" s="165"/>
      <c r="AT427" s="160" t="s">
        <v>131</v>
      </c>
      <c r="AU427" s="160" t="s">
        <v>82</v>
      </c>
      <c r="AV427" s="13" t="s">
        <v>30</v>
      </c>
      <c r="AW427" s="13" t="s">
        <v>29</v>
      </c>
      <c r="AX427" s="13" t="s">
        <v>73</v>
      </c>
      <c r="AY427" s="160" t="s">
        <v>122</v>
      </c>
    </row>
    <row r="428" spans="1:65" s="14" customFormat="1">
      <c r="B428" s="166"/>
      <c r="D428" s="159" t="s">
        <v>131</v>
      </c>
      <c r="E428" s="167" t="s">
        <v>1</v>
      </c>
      <c r="F428" s="168" t="s">
        <v>138</v>
      </c>
      <c r="H428" s="169">
        <v>43</v>
      </c>
      <c r="I428" s="170"/>
      <c r="L428" s="166"/>
      <c r="M428" s="171"/>
      <c r="N428" s="172"/>
      <c r="O428" s="172"/>
      <c r="P428" s="172"/>
      <c r="Q428" s="172"/>
      <c r="R428" s="172"/>
      <c r="S428" s="172"/>
      <c r="T428" s="173"/>
      <c r="AT428" s="167" t="s">
        <v>131</v>
      </c>
      <c r="AU428" s="167" t="s">
        <v>82</v>
      </c>
      <c r="AV428" s="14" t="s">
        <v>82</v>
      </c>
      <c r="AW428" s="14" t="s">
        <v>29</v>
      </c>
      <c r="AX428" s="14" t="s">
        <v>30</v>
      </c>
      <c r="AY428" s="167" t="s">
        <v>122</v>
      </c>
    </row>
    <row r="429" spans="1:65" s="2" customFormat="1" ht="16.5" customHeight="1">
      <c r="A429" s="33"/>
      <c r="B429" s="144"/>
      <c r="C429" s="145" t="s">
        <v>539</v>
      </c>
      <c r="D429" s="145" t="s">
        <v>124</v>
      </c>
      <c r="E429" s="146" t="s">
        <v>540</v>
      </c>
      <c r="F429" s="147" t="s">
        <v>541</v>
      </c>
      <c r="G429" s="148" t="s">
        <v>127</v>
      </c>
      <c r="H429" s="149">
        <v>12</v>
      </c>
      <c r="I429" s="150"/>
      <c r="J429" s="151">
        <f>ROUND(I429*H429,2)</f>
        <v>0</v>
      </c>
      <c r="K429" s="147" t="s">
        <v>1</v>
      </c>
      <c r="L429" s="34"/>
      <c r="M429" s="152" t="s">
        <v>1</v>
      </c>
      <c r="N429" s="153" t="s">
        <v>38</v>
      </c>
      <c r="O429" s="59"/>
      <c r="P429" s="154">
        <f>O429*H429</f>
        <v>0</v>
      </c>
      <c r="Q429" s="154">
        <v>0.46</v>
      </c>
      <c r="R429" s="154">
        <f>Q429*H429</f>
        <v>5.5200000000000005</v>
      </c>
      <c r="S429" s="154">
        <v>0</v>
      </c>
      <c r="T429" s="155">
        <f>S429*H429</f>
        <v>0</v>
      </c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R429" s="156" t="s">
        <v>129</v>
      </c>
      <c r="AT429" s="156" t="s">
        <v>124</v>
      </c>
      <c r="AU429" s="156" t="s">
        <v>82</v>
      </c>
      <c r="AY429" s="18" t="s">
        <v>122</v>
      </c>
      <c r="BE429" s="157">
        <f>IF(N429="základní",J429,0)</f>
        <v>0</v>
      </c>
      <c r="BF429" s="157">
        <f>IF(N429="snížená",J429,0)</f>
        <v>0</v>
      </c>
      <c r="BG429" s="157">
        <f>IF(N429="zákl. přenesená",J429,0)</f>
        <v>0</v>
      </c>
      <c r="BH429" s="157">
        <f>IF(N429="sníž. přenesená",J429,0)</f>
        <v>0</v>
      </c>
      <c r="BI429" s="157">
        <f>IF(N429="nulová",J429,0)</f>
        <v>0</v>
      </c>
      <c r="BJ429" s="18" t="s">
        <v>30</v>
      </c>
      <c r="BK429" s="157">
        <f>ROUND(I429*H429,2)</f>
        <v>0</v>
      </c>
      <c r="BL429" s="18" t="s">
        <v>129</v>
      </c>
      <c r="BM429" s="156" t="s">
        <v>542</v>
      </c>
    </row>
    <row r="430" spans="1:65" s="13" customFormat="1">
      <c r="B430" s="158"/>
      <c r="D430" s="159" t="s">
        <v>131</v>
      </c>
      <c r="E430" s="160" t="s">
        <v>1</v>
      </c>
      <c r="F430" s="161" t="s">
        <v>543</v>
      </c>
      <c r="H430" s="160" t="s">
        <v>1</v>
      </c>
      <c r="I430" s="162"/>
      <c r="L430" s="158"/>
      <c r="M430" s="163"/>
      <c r="N430" s="164"/>
      <c r="O430" s="164"/>
      <c r="P430" s="164"/>
      <c r="Q430" s="164"/>
      <c r="R430" s="164"/>
      <c r="S430" s="164"/>
      <c r="T430" s="165"/>
      <c r="AT430" s="160" t="s">
        <v>131</v>
      </c>
      <c r="AU430" s="160" t="s">
        <v>82</v>
      </c>
      <c r="AV430" s="13" t="s">
        <v>30</v>
      </c>
      <c r="AW430" s="13" t="s">
        <v>29</v>
      </c>
      <c r="AX430" s="13" t="s">
        <v>73</v>
      </c>
      <c r="AY430" s="160" t="s">
        <v>122</v>
      </c>
    </row>
    <row r="431" spans="1:65" s="14" customFormat="1">
      <c r="B431" s="166"/>
      <c r="D431" s="159" t="s">
        <v>131</v>
      </c>
      <c r="E431" s="167" t="s">
        <v>1</v>
      </c>
      <c r="F431" s="168" t="s">
        <v>133</v>
      </c>
      <c r="H431" s="169">
        <v>12</v>
      </c>
      <c r="I431" s="170"/>
      <c r="L431" s="166"/>
      <c r="M431" s="171"/>
      <c r="N431" s="172"/>
      <c r="O431" s="172"/>
      <c r="P431" s="172"/>
      <c r="Q431" s="172"/>
      <c r="R431" s="172"/>
      <c r="S431" s="172"/>
      <c r="T431" s="173"/>
      <c r="AT431" s="167" t="s">
        <v>131</v>
      </c>
      <c r="AU431" s="167" t="s">
        <v>82</v>
      </c>
      <c r="AV431" s="14" t="s">
        <v>82</v>
      </c>
      <c r="AW431" s="14" t="s">
        <v>29</v>
      </c>
      <c r="AX431" s="14" t="s">
        <v>30</v>
      </c>
      <c r="AY431" s="167" t="s">
        <v>122</v>
      </c>
    </row>
    <row r="432" spans="1:65" s="2" customFormat="1" ht="16.5" customHeight="1">
      <c r="A432" s="33"/>
      <c r="B432" s="144"/>
      <c r="C432" s="145" t="s">
        <v>544</v>
      </c>
      <c r="D432" s="145" t="s">
        <v>124</v>
      </c>
      <c r="E432" s="146" t="s">
        <v>545</v>
      </c>
      <c r="F432" s="147" t="s">
        <v>546</v>
      </c>
      <c r="G432" s="148" t="s">
        <v>127</v>
      </c>
      <c r="H432" s="149">
        <v>12</v>
      </c>
      <c r="I432" s="150"/>
      <c r="J432" s="151">
        <f>ROUND(I432*H432,2)</f>
        <v>0</v>
      </c>
      <c r="K432" s="147" t="s">
        <v>1</v>
      </c>
      <c r="L432" s="34"/>
      <c r="M432" s="152" t="s">
        <v>1</v>
      </c>
      <c r="N432" s="153" t="s">
        <v>38</v>
      </c>
      <c r="O432" s="59"/>
      <c r="P432" s="154">
        <f>O432*H432</f>
        <v>0</v>
      </c>
      <c r="Q432" s="154">
        <v>0.26375999999999999</v>
      </c>
      <c r="R432" s="154">
        <f>Q432*H432</f>
        <v>3.1651199999999999</v>
      </c>
      <c r="S432" s="154">
        <v>0</v>
      </c>
      <c r="T432" s="155">
        <f>S432*H432</f>
        <v>0</v>
      </c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R432" s="156" t="s">
        <v>129</v>
      </c>
      <c r="AT432" s="156" t="s">
        <v>124</v>
      </c>
      <c r="AU432" s="156" t="s">
        <v>82</v>
      </c>
      <c r="AY432" s="18" t="s">
        <v>122</v>
      </c>
      <c r="BE432" s="157">
        <f>IF(N432="základní",J432,0)</f>
        <v>0</v>
      </c>
      <c r="BF432" s="157">
        <f>IF(N432="snížená",J432,0)</f>
        <v>0</v>
      </c>
      <c r="BG432" s="157">
        <f>IF(N432="zákl. přenesená",J432,0)</f>
        <v>0</v>
      </c>
      <c r="BH432" s="157">
        <f>IF(N432="sníž. přenesená",J432,0)</f>
        <v>0</v>
      </c>
      <c r="BI432" s="157">
        <f>IF(N432="nulová",J432,0)</f>
        <v>0</v>
      </c>
      <c r="BJ432" s="18" t="s">
        <v>30</v>
      </c>
      <c r="BK432" s="157">
        <f>ROUND(I432*H432,2)</f>
        <v>0</v>
      </c>
      <c r="BL432" s="18" t="s">
        <v>129</v>
      </c>
      <c r="BM432" s="156" t="s">
        <v>547</v>
      </c>
    </row>
    <row r="433" spans="1:65" s="13" customFormat="1">
      <c r="B433" s="158"/>
      <c r="D433" s="159" t="s">
        <v>131</v>
      </c>
      <c r="E433" s="160" t="s">
        <v>1</v>
      </c>
      <c r="F433" s="161" t="s">
        <v>543</v>
      </c>
      <c r="H433" s="160" t="s">
        <v>1</v>
      </c>
      <c r="I433" s="162"/>
      <c r="L433" s="158"/>
      <c r="M433" s="163"/>
      <c r="N433" s="164"/>
      <c r="O433" s="164"/>
      <c r="P433" s="164"/>
      <c r="Q433" s="164"/>
      <c r="R433" s="164"/>
      <c r="S433" s="164"/>
      <c r="T433" s="165"/>
      <c r="AT433" s="160" t="s">
        <v>131</v>
      </c>
      <c r="AU433" s="160" t="s">
        <v>82</v>
      </c>
      <c r="AV433" s="13" t="s">
        <v>30</v>
      </c>
      <c r="AW433" s="13" t="s">
        <v>29</v>
      </c>
      <c r="AX433" s="13" t="s">
        <v>73</v>
      </c>
      <c r="AY433" s="160" t="s">
        <v>122</v>
      </c>
    </row>
    <row r="434" spans="1:65" s="14" customFormat="1">
      <c r="B434" s="166"/>
      <c r="D434" s="159" t="s">
        <v>131</v>
      </c>
      <c r="E434" s="167" t="s">
        <v>1</v>
      </c>
      <c r="F434" s="168" t="s">
        <v>133</v>
      </c>
      <c r="H434" s="169">
        <v>12</v>
      </c>
      <c r="I434" s="170"/>
      <c r="L434" s="166"/>
      <c r="M434" s="171"/>
      <c r="N434" s="172"/>
      <c r="O434" s="172"/>
      <c r="P434" s="172"/>
      <c r="Q434" s="172"/>
      <c r="R434" s="172"/>
      <c r="S434" s="172"/>
      <c r="T434" s="173"/>
      <c r="AT434" s="167" t="s">
        <v>131</v>
      </c>
      <c r="AU434" s="167" t="s">
        <v>82</v>
      </c>
      <c r="AV434" s="14" t="s">
        <v>82</v>
      </c>
      <c r="AW434" s="14" t="s">
        <v>29</v>
      </c>
      <c r="AX434" s="14" t="s">
        <v>30</v>
      </c>
      <c r="AY434" s="167" t="s">
        <v>122</v>
      </c>
    </row>
    <row r="435" spans="1:65" s="2" customFormat="1" ht="16.5" customHeight="1">
      <c r="A435" s="33"/>
      <c r="B435" s="144"/>
      <c r="C435" s="145" t="s">
        <v>548</v>
      </c>
      <c r="D435" s="145" t="s">
        <v>124</v>
      </c>
      <c r="E435" s="146" t="s">
        <v>549</v>
      </c>
      <c r="F435" s="147" t="s">
        <v>550</v>
      </c>
      <c r="G435" s="148" t="s">
        <v>127</v>
      </c>
      <c r="H435" s="149">
        <v>12</v>
      </c>
      <c r="I435" s="150"/>
      <c r="J435" s="151">
        <f>ROUND(I435*H435,2)</f>
        <v>0</v>
      </c>
      <c r="K435" s="147" t="s">
        <v>1</v>
      </c>
      <c r="L435" s="34"/>
      <c r="M435" s="152" t="s">
        <v>1</v>
      </c>
      <c r="N435" s="153" t="s">
        <v>38</v>
      </c>
      <c r="O435" s="59"/>
      <c r="P435" s="154">
        <f>O435*H435</f>
        <v>0</v>
      </c>
      <c r="Q435" s="154">
        <v>7.3440000000000005E-2</v>
      </c>
      <c r="R435" s="154">
        <f>Q435*H435</f>
        <v>0.88128000000000006</v>
      </c>
      <c r="S435" s="154">
        <v>0</v>
      </c>
      <c r="T435" s="155">
        <f>S435*H435</f>
        <v>0</v>
      </c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R435" s="156" t="s">
        <v>129</v>
      </c>
      <c r="AT435" s="156" t="s">
        <v>124</v>
      </c>
      <c r="AU435" s="156" t="s">
        <v>82</v>
      </c>
      <c r="AY435" s="18" t="s">
        <v>122</v>
      </c>
      <c r="BE435" s="157">
        <f>IF(N435="základní",J435,0)</f>
        <v>0</v>
      </c>
      <c r="BF435" s="157">
        <f>IF(N435="snížená",J435,0)</f>
        <v>0</v>
      </c>
      <c r="BG435" s="157">
        <f>IF(N435="zákl. přenesená",J435,0)</f>
        <v>0</v>
      </c>
      <c r="BH435" s="157">
        <f>IF(N435="sníž. přenesená",J435,0)</f>
        <v>0</v>
      </c>
      <c r="BI435" s="157">
        <f>IF(N435="nulová",J435,0)</f>
        <v>0</v>
      </c>
      <c r="BJ435" s="18" t="s">
        <v>30</v>
      </c>
      <c r="BK435" s="157">
        <f>ROUND(I435*H435,2)</f>
        <v>0</v>
      </c>
      <c r="BL435" s="18" t="s">
        <v>129</v>
      </c>
      <c r="BM435" s="156" t="s">
        <v>551</v>
      </c>
    </row>
    <row r="436" spans="1:65" s="13" customFormat="1">
      <c r="B436" s="158"/>
      <c r="D436" s="159" t="s">
        <v>131</v>
      </c>
      <c r="E436" s="160" t="s">
        <v>1</v>
      </c>
      <c r="F436" s="161" t="s">
        <v>543</v>
      </c>
      <c r="H436" s="160" t="s">
        <v>1</v>
      </c>
      <c r="I436" s="162"/>
      <c r="L436" s="158"/>
      <c r="M436" s="163"/>
      <c r="N436" s="164"/>
      <c r="O436" s="164"/>
      <c r="P436" s="164"/>
      <c r="Q436" s="164"/>
      <c r="R436" s="164"/>
      <c r="S436" s="164"/>
      <c r="T436" s="165"/>
      <c r="AT436" s="160" t="s">
        <v>131</v>
      </c>
      <c r="AU436" s="160" t="s">
        <v>82</v>
      </c>
      <c r="AV436" s="13" t="s">
        <v>30</v>
      </c>
      <c r="AW436" s="13" t="s">
        <v>29</v>
      </c>
      <c r="AX436" s="13" t="s">
        <v>73</v>
      </c>
      <c r="AY436" s="160" t="s">
        <v>122</v>
      </c>
    </row>
    <row r="437" spans="1:65" s="14" customFormat="1">
      <c r="B437" s="166"/>
      <c r="D437" s="159" t="s">
        <v>131</v>
      </c>
      <c r="E437" s="167" t="s">
        <v>1</v>
      </c>
      <c r="F437" s="168" t="s">
        <v>133</v>
      </c>
      <c r="H437" s="169">
        <v>12</v>
      </c>
      <c r="I437" s="170"/>
      <c r="L437" s="166"/>
      <c r="M437" s="171"/>
      <c r="N437" s="172"/>
      <c r="O437" s="172"/>
      <c r="P437" s="172"/>
      <c r="Q437" s="172"/>
      <c r="R437" s="172"/>
      <c r="S437" s="172"/>
      <c r="T437" s="173"/>
      <c r="AT437" s="167" t="s">
        <v>131</v>
      </c>
      <c r="AU437" s="167" t="s">
        <v>82</v>
      </c>
      <c r="AV437" s="14" t="s">
        <v>82</v>
      </c>
      <c r="AW437" s="14" t="s">
        <v>29</v>
      </c>
      <c r="AX437" s="14" t="s">
        <v>30</v>
      </c>
      <c r="AY437" s="167" t="s">
        <v>122</v>
      </c>
    </row>
    <row r="438" spans="1:65" s="2" customFormat="1" ht="16.5" customHeight="1">
      <c r="A438" s="33"/>
      <c r="B438" s="144"/>
      <c r="C438" s="145" t="s">
        <v>552</v>
      </c>
      <c r="D438" s="145" t="s">
        <v>124</v>
      </c>
      <c r="E438" s="146" t="s">
        <v>553</v>
      </c>
      <c r="F438" s="147" t="s">
        <v>554</v>
      </c>
      <c r="G438" s="148" t="s">
        <v>127</v>
      </c>
      <c r="H438" s="149">
        <v>12</v>
      </c>
      <c r="I438" s="150"/>
      <c r="J438" s="151">
        <f>ROUND(I438*H438,2)</f>
        <v>0</v>
      </c>
      <c r="K438" s="147" t="s">
        <v>128</v>
      </c>
      <c r="L438" s="34"/>
      <c r="M438" s="152" t="s">
        <v>1</v>
      </c>
      <c r="N438" s="153" t="s">
        <v>38</v>
      </c>
      <c r="O438" s="59"/>
      <c r="P438" s="154">
        <f>O438*H438</f>
        <v>0</v>
      </c>
      <c r="Q438" s="154">
        <v>1.0999999999999999E-2</v>
      </c>
      <c r="R438" s="154">
        <f>Q438*H438</f>
        <v>0.13200000000000001</v>
      </c>
      <c r="S438" s="154">
        <v>0</v>
      </c>
      <c r="T438" s="155">
        <f>S438*H438</f>
        <v>0</v>
      </c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R438" s="156" t="s">
        <v>129</v>
      </c>
      <c r="AT438" s="156" t="s">
        <v>124</v>
      </c>
      <c r="AU438" s="156" t="s">
        <v>82</v>
      </c>
      <c r="AY438" s="18" t="s">
        <v>122</v>
      </c>
      <c r="BE438" s="157">
        <f>IF(N438="základní",J438,0)</f>
        <v>0</v>
      </c>
      <c r="BF438" s="157">
        <f>IF(N438="snížená",J438,0)</f>
        <v>0</v>
      </c>
      <c r="BG438" s="157">
        <f>IF(N438="zákl. přenesená",J438,0)</f>
        <v>0</v>
      </c>
      <c r="BH438" s="157">
        <f>IF(N438="sníž. přenesená",J438,0)</f>
        <v>0</v>
      </c>
      <c r="BI438" s="157">
        <f>IF(N438="nulová",J438,0)</f>
        <v>0</v>
      </c>
      <c r="BJ438" s="18" t="s">
        <v>30</v>
      </c>
      <c r="BK438" s="157">
        <f>ROUND(I438*H438,2)</f>
        <v>0</v>
      </c>
      <c r="BL438" s="18" t="s">
        <v>129</v>
      </c>
      <c r="BM438" s="156" t="s">
        <v>555</v>
      </c>
    </row>
    <row r="439" spans="1:65" s="13" customFormat="1">
      <c r="B439" s="158"/>
      <c r="D439" s="159" t="s">
        <v>131</v>
      </c>
      <c r="E439" s="160" t="s">
        <v>1</v>
      </c>
      <c r="F439" s="161" t="s">
        <v>543</v>
      </c>
      <c r="H439" s="160" t="s">
        <v>1</v>
      </c>
      <c r="I439" s="162"/>
      <c r="L439" s="158"/>
      <c r="M439" s="163"/>
      <c r="N439" s="164"/>
      <c r="O439" s="164"/>
      <c r="P439" s="164"/>
      <c r="Q439" s="164"/>
      <c r="R439" s="164"/>
      <c r="S439" s="164"/>
      <c r="T439" s="165"/>
      <c r="AT439" s="160" t="s">
        <v>131</v>
      </c>
      <c r="AU439" s="160" t="s">
        <v>82</v>
      </c>
      <c r="AV439" s="13" t="s">
        <v>30</v>
      </c>
      <c r="AW439" s="13" t="s">
        <v>29</v>
      </c>
      <c r="AX439" s="13" t="s">
        <v>73</v>
      </c>
      <c r="AY439" s="160" t="s">
        <v>122</v>
      </c>
    </row>
    <row r="440" spans="1:65" s="14" customFormat="1">
      <c r="B440" s="166"/>
      <c r="D440" s="159" t="s">
        <v>131</v>
      </c>
      <c r="E440" s="167" t="s">
        <v>1</v>
      </c>
      <c r="F440" s="168" t="s">
        <v>133</v>
      </c>
      <c r="H440" s="169">
        <v>12</v>
      </c>
      <c r="I440" s="170"/>
      <c r="L440" s="166"/>
      <c r="M440" s="171"/>
      <c r="N440" s="172"/>
      <c r="O440" s="172"/>
      <c r="P440" s="172"/>
      <c r="Q440" s="172"/>
      <c r="R440" s="172"/>
      <c r="S440" s="172"/>
      <c r="T440" s="173"/>
      <c r="AT440" s="167" t="s">
        <v>131</v>
      </c>
      <c r="AU440" s="167" t="s">
        <v>82</v>
      </c>
      <c r="AV440" s="14" t="s">
        <v>82</v>
      </c>
      <c r="AW440" s="14" t="s">
        <v>29</v>
      </c>
      <c r="AX440" s="14" t="s">
        <v>30</v>
      </c>
      <c r="AY440" s="167" t="s">
        <v>122</v>
      </c>
    </row>
    <row r="441" spans="1:65" s="2" customFormat="1" ht="16.5" customHeight="1">
      <c r="A441" s="33"/>
      <c r="B441" s="144"/>
      <c r="C441" s="145" t="s">
        <v>556</v>
      </c>
      <c r="D441" s="145" t="s">
        <v>124</v>
      </c>
      <c r="E441" s="146" t="s">
        <v>557</v>
      </c>
      <c r="F441" s="147" t="s">
        <v>558</v>
      </c>
      <c r="G441" s="148" t="s">
        <v>127</v>
      </c>
      <c r="H441" s="149">
        <v>115.5</v>
      </c>
      <c r="I441" s="150"/>
      <c r="J441" s="151">
        <f>ROUND(I441*H441,2)</f>
        <v>0</v>
      </c>
      <c r="K441" s="147" t="s">
        <v>1</v>
      </c>
      <c r="L441" s="34"/>
      <c r="M441" s="152" t="s">
        <v>1</v>
      </c>
      <c r="N441" s="153" t="s">
        <v>38</v>
      </c>
      <c r="O441" s="59"/>
      <c r="P441" s="154">
        <f>O441*H441</f>
        <v>0</v>
      </c>
      <c r="Q441" s="154">
        <v>0.216</v>
      </c>
      <c r="R441" s="154">
        <f>Q441*H441</f>
        <v>24.948</v>
      </c>
      <c r="S441" s="154">
        <v>0</v>
      </c>
      <c r="T441" s="155">
        <f>S441*H441</f>
        <v>0</v>
      </c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R441" s="156" t="s">
        <v>129</v>
      </c>
      <c r="AT441" s="156" t="s">
        <v>124</v>
      </c>
      <c r="AU441" s="156" t="s">
        <v>82</v>
      </c>
      <c r="AY441" s="18" t="s">
        <v>122</v>
      </c>
      <c r="BE441" s="157">
        <f>IF(N441="základní",J441,0)</f>
        <v>0</v>
      </c>
      <c r="BF441" s="157">
        <f>IF(N441="snížená",J441,0)</f>
        <v>0</v>
      </c>
      <c r="BG441" s="157">
        <f>IF(N441="zákl. přenesená",J441,0)</f>
        <v>0</v>
      </c>
      <c r="BH441" s="157">
        <f>IF(N441="sníž. přenesená",J441,0)</f>
        <v>0</v>
      </c>
      <c r="BI441" s="157">
        <f>IF(N441="nulová",J441,0)</f>
        <v>0</v>
      </c>
      <c r="BJ441" s="18" t="s">
        <v>30</v>
      </c>
      <c r="BK441" s="157">
        <f>ROUND(I441*H441,2)</f>
        <v>0</v>
      </c>
      <c r="BL441" s="18" t="s">
        <v>129</v>
      </c>
      <c r="BM441" s="156" t="s">
        <v>559</v>
      </c>
    </row>
    <row r="442" spans="1:65" s="13" customFormat="1">
      <c r="B442" s="158"/>
      <c r="D442" s="159" t="s">
        <v>131</v>
      </c>
      <c r="E442" s="160" t="s">
        <v>1</v>
      </c>
      <c r="F442" s="161" t="s">
        <v>560</v>
      </c>
      <c r="H442" s="160" t="s">
        <v>1</v>
      </c>
      <c r="I442" s="162"/>
      <c r="L442" s="158"/>
      <c r="M442" s="163"/>
      <c r="N442" s="164"/>
      <c r="O442" s="164"/>
      <c r="P442" s="164"/>
      <c r="Q442" s="164"/>
      <c r="R442" s="164"/>
      <c r="S442" s="164"/>
      <c r="T442" s="165"/>
      <c r="AT442" s="160" t="s">
        <v>131</v>
      </c>
      <c r="AU442" s="160" t="s">
        <v>82</v>
      </c>
      <c r="AV442" s="13" t="s">
        <v>30</v>
      </c>
      <c r="AW442" s="13" t="s">
        <v>29</v>
      </c>
      <c r="AX442" s="13" t="s">
        <v>73</v>
      </c>
      <c r="AY442" s="160" t="s">
        <v>122</v>
      </c>
    </row>
    <row r="443" spans="1:65" s="13" customFormat="1">
      <c r="B443" s="158"/>
      <c r="D443" s="159" t="s">
        <v>131</v>
      </c>
      <c r="E443" s="160" t="s">
        <v>1</v>
      </c>
      <c r="F443" s="161" t="s">
        <v>561</v>
      </c>
      <c r="H443" s="160" t="s">
        <v>1</v>
      </c>
      <c r="I443" s="162"/>
      <c r="L443" s="158"/>
      <c r="M443" s="163"/>
      <c r="N443" s="164"/>
      <c r="O443" s="164"/>
      <c r="P443" s="164"/>
      <c r="Q443" s="164"/>
      <c r="R443" s="164"/>
      <c r="S443" s="164"/>
      <c r="T443" s="165"/>
      <c r="AT443" s="160" t="s">
        <v>131</v>
      </c>
      <c r="AU443" s="160" t="s">
        <v>82</v>
      </c>
      <c r="AV443" s="13" t="s">
        <v>30</v>
      </c>
      <c r="AW443" s="13" t="s">
        <v>29</v>
      </c>
      <c r="AX443" s="13" t="s">
        <v>73</v>
      </c>
      <c r="AY443" s="160" t="s">
        <v>122</v>
      </c>
    </row>
    <row r="444" spans="1:65" s="14" customFormat="1">
      <c r="B444" s="166"/>
      <c r="D444" s="159" t="s">
        <v>131</v>
      </c>
      <c r="E444" s="167" t="s">
        <v>1</v>
      </c>
      <c r="F444" s="168" t="s">
        <v>562</v>
      </c>
      <c r="H444" s="169">
        <v>115.5</v>
      </c>
      <c r="I444" s="170"/>
      <c r="L444" s="166"/>
      <c r="M444" s="171"/>
      <c r="N444" s="172"/>
      <c r="O444" s="172"/>
      <c r="P444" s="172"/>
      <c r="Q444" s="172"/>
      <c r="R444" s="172"/>
      <c r="S444" s="172"/>
      <c r="T444" s="173"/>
      <c r="AT444" s="167" t="s">
        <v>131</v>
      </c>
      <c r="AU444" s="167" t="s">
        <v>82</v>
      </c>
      <c r="AV444" s="14" t="s">
        <v>82</v>
      </c>
      <c r="AW444" s="14" t="s">
        <v>29</v>
      </c>
      <c r="AX444" s="14" t="s">
        <v>30</v>
      </c>
      <c r="AY444" s="167" t="s">
        <v>122</v>
      </c>
    </row>
    <row r="445" spans="1:65" s="2" customFormat="1" ht="16.5" customHeight="1">
      <c r="A445" s="33"/>
      <c r="B445" s="144"/>
      <c r="C445" s="145" t="s">
        <v>563</v>
      </c>
      <c r="D445" s="145" t="s">
        <v>124</v>
      </c>
      <c r="E445" s="146" t="s">
        <v>564</v>
      </c>
      <c r="F445" s="147" t="s">
        <v>565</v>
      </c>
      <c r="G445" s="148" t="s">
        <v>197</v>
      </c>
      <c r="H445" s="149">
        <v>185</v>
      </c>
      <c r="I445" s="150"/>
      <c r="J445" s="151">
        <f>ROUND(I445*H445,2)</f>
        <v>0</v>
      </c>
      <c r="K445" s="147" t="s">
        <v>1</v>
      </c>
      <c r="L445" s="34"/>
      <c r="M445" s="152" t="s">
        <v>1</v>
      </c>
      <c r="N445" s="153" t="s">
        <v>38</v>
      </c>
      <c r="O445" s="59"/>
      <c r="P445" s="154">
        <f>O445*H445</f>
        <v>0</v>
      </c>
      <c r="Q445" s="154">
        <v>3.5999999999999999E-3</v>
      </c>
      <c r="R445" s="154">
        <f>Q445*H445</f>
        <v>0.66600000000000004</v>
      </c>
      <c r="S445" s="154">
        <v>0</v>
      </c>
      <c r="T445" s="155">
        <f>S445*H445</f>
        <v>0</v>
      </c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R445" s="156" t="s">
        <v>129</v>
      </c>
      <c r="AT445" s="156" t="s">
        <v>124</v>
      </c>
      <c r="AU445" s="156" t="s">
        <v>82</v>
      </c>
      <c r="AY445" s="18" t="s">
        <v>122</v>
      </c>
      <c r="BE445" s="157">
        <f>IF(N445="základní",J445,0)</f>
        <v>0</v>
      </c>
      <c r="BF445" s="157">
        <f>IF(N445="snížená",J445,0)</f>
        <v>0</v>
      </c>
      <c r="BG445" s="157">
        <f>IF(N445="zákl. přenesená",J445,0)</f>
        <v>0</v>
      </c>
      <c r="BH445" s="157">
        <f>IF(N445="sníž. přenesená",J445,0)</f>
        <v>0</v>
      </c>
      <c r="BI445" s="157">
        <f>IF(N445="nulová",J445,0)</f>
        <v>0</v>
      </c>
      <c r="BJ445" s="18" t="s">
        <v>30</v>
      </c>
      <c r="BK445" s="157">
        <f>ROUND(I445*H445,2)</f>
        <v>0</v>
      </c>
      <c r="BL445" s="18" t="s">
        <v>129</v>
      </c>
      <c r="BM445" s="156" t="s">
        <v>566</v>
      </c>
    </row>
    <row r="446" spans="1:65" s="13" customFormat="1">
      <c r="B446" s="158"/>
      <c r="D446" s="159" t="s">
        <v>131</v>
      </c>
      <c r="E446" s="160" t="s">
        <v>1</v>
      </c>
      <c r="F446" s="161" t="s">
        <v>567</v>
      </c>
      <c r="H446" s="160" t="s">
        <v>1</v>
      </c>
      <c r="I446" s="162"/>
      <c r="L446" s="158"/>
      <c r="M446" s="163"/>
      <c r="N446" s="164"/>
      <c r="O446" s="164"/>
      <c r="P446" s="164"/>
      <c r="Q446" s="164"/>
      <c r="R446" s="164"/>
      <c r="S446" s="164"/>
      <c r="T446" s="165"/>
      <c r="AT446" s="160" t="s">
        <v>131</v>
      </c>
      <c r="AU446" s="160" t="s">
        <v>82</v>
      </c>
      <c r="AV446" s="13" t="s">
        <v>30</v>
      </c>
      <c r="AW446" s="13" t="s">
        <v>29</v>
      </c>
      <c r="AX446" s="13" t="s">
        <v>73</v>
      </c>
      <c r="AY446" s="160" t="s">
        <v>122</v>
      </c>
    </row>
    <row r="447" spans="1:65" s="14" customFormat="1">
      <c r="B447" s="166"/>
      <c r="D447" s="159" t="s">
        <v>131</v>
      </c>
      <c r="E447" s="167" t="s">
        <v>1</v>
      </c>
      <c r="F447" s="168" t="s">
        <v>568</v>
      </c>
      <c r="H447" s="169">
        <v>185</v>
      </c>
      <c r="I447" s="170"/>
      <c r="L447" s="166"/>
      <c r="M447" s="171"/>
      <c r="N447" s="172"/>
      <c r="O447" s="172"/>
      <c r="P447" s="172"/>
      <c r="Q447" s="172"/>
      <c r="R447" s="172"/>
      <c r="S447" s="172"/>
      <c r="T447" s="173"/>
      <c r="AT447" s="167" t="s">
        <v>131</v>
      </c>
      <c r="AU447" s="167" t="s">
        <v>82</v>
      </c>
      <c r="AV447" s="14" t="s">
        <v>82</v>
      </c>
      <c r="AW447" s="14" t="s">
        <v>29</v>
      </c>
      <c r="AX447" s="14" t="s">
        <v>30</v>
      </c>
      <c r="AY447" s="167" t="s">
        <v>122</v>
      </c>
    </row>
    <row r="448" spans="1:65" s="12" customFormat="1" ht="22.9" customHeight="1">
      <c r="B448" s="131"/>
      <c r="D448" s="132" t="s">
        <v>72</v>
      </c>
      <c r="E448" s="142" t="s">
        <v>170</v>
      </c>
      <c r="F448" s="142" t="s">
        <v>569</v>
      </c>
      <c r="I448" s="134"/>
      <c r="J448" s="143">
        <f>BK448</f>
        <v>0</v>
      </c>
      <c r="L448" s="131"/>
      <c r="M448" s="136"/>
      <c r="N448" s="137"/>
      <c r="O448" s="137"/>
      <c r="P448" s="138">
        <f>SUM(P449:P478)</f>
        <v>0</v>
      </c>
      <c r="Q448" s="137"/>
      <c r="R448" s="138">
        <f>SUM(R449:R478)</f>
        <v>2.1467327600000004</v>
      </c>
      <c r="S448" s="137"/>
      <c r="T448" s="139">
        <f>SUM(T449:T478)</f>
        <v>0.2</v>
      </c>
      <c r="AR448" s="132" t="s">
        <v>30</v>
      </c>
      <c r="AT448" s="140" t="s">
        <v>72</v>
      </c>
      <c r="AU448" s="140" t="s">
        <v>30</v>
      </c>
      <c r="AY448" s="132" t="s">
        <v>122</v>
      </c>
      <c r="BK448" s="141">
        <f>SUM(BK449:BK478)</f>
        <v>0</v>
      </c>
    </row>
    <row r="449" spans="1:65" s="2" customFormat="1" ht="16.5" customHeight="1">
      <c r="A449" s="33"/>
      <c r="B449" s="144"/>
      <c r="C449" s="145" t="s">
        <v>570</v>
      </c>
      <c r="D449" s="145" t="s">
        <v>124</v>
      </c>
      <c r="E449" s="146" t="s">
        <v>571</v>
      </c>
      <c r="F449" s="147" t="s">
        <v>572</v>
      </c>
      <c r="G449" s="148" t="s">
        <v>573</v>
      </c>
      <c r="H449" s="149">
        <v>4</v>
      </c>
      <c r="I449" s="150"/>
      <c r="J449" s="151">
        <f>ROUND(I449*H449,2)</f>
        <v>0</v>
      </c>
      <c r="K449" s="147" t="s">
        <v>1</v>
      </c>
      <c r="L449" s="34"/>
      <c r="M449" s="152" t="s">
        <v>1</v>
      </c>
      <c r="N449" s="153" t="s">
        <v>38</v>
      </c>
      <c r="O449" s="59"/>
      <c r="P449" s="154">
        <f>O449*H449</f>
        <v>0</v>
      </c>
      <c r="Q449" s="154">
        <v>0</v>
      </c>
      <c r="R449" s="154">
        <f>Q449*H449</f>
        <v>0</v>
      </c>
      <c r="S449" s="154">
        <v>0</v>
      </c>
      <c r="T449" s="155">
        <f>S449*H449</f>
        <v>0</v>
      </c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R449" s="156" t="s">
        <v>129</v>
      </c>
      <c r="AT449" s="156" t="s">
        <v>124</v>
      </c>
      <c r="AU449" s="156" t="s">
        <v>82</v>
      </c>
      <c r="AY449" s="18" t="s">
        <v>122</v>
      </c>
      <c r="BE449" s="157">
        <f>IF(N449="základní",J449,0)</f>
        <v>0</v>
      </c>
      <c r="BF449" s="157">
        <f>IF(N449="snížená",J449,0)</f>
        <v>0</v>
      </c>
      <c r="BG449" s="157">
        <f>IF(N449="zákl. přenesená",J449,0)</f>
        <v>0</v>
      </c>
      <c r="BH449" s="157">
        <f>IF(N449="sníž. přenesená",J449,0)</f>
        <v>0</v>
      </c>
      <c r="BI449" s="157">
        <f>IF(N449="nulová",J449,0)</f>
        <v>0</v>
      </c>
      <c r="BJ449" s="18" t="s">
        <v>30</v>
      </c>
      <c r="BK449" s="157">
        <f>ROUND(I449*H449,2)</f>
        <v>0</v>
      </c>
      <c r="BL449" s="18" t="s">
        <v>129</v>
      </c>
      <c r="BM449" s="156" t="s">
        <v>574</v>
      </c>
    </row>
    <row r="450" spans="1:65" s="14" customFormat="1">
      <c r="B450" s="166"/>
      <c r="D450" s="159" t="s">
        <v>131</v>
      </c>
      <c r="E450" s="167" t="s">
        <v>1</v>
      </c>
      <c r="F450" s="168" t="s">
        <v>129</v>
      </c>
      <c r="H450" s="169">
        <v>4</v>
      </c>
      <c r="I450" s="170"/>
      <c r="L450" s="166"/>
      <c r="M450" s="171"/>
      <c r="N450" s="172"/>
      <c r="O450" s="172"/>
      <c r="P450" s="172"/>
      <c r="Q450" s="172"/>
      <c r="R450" s="172"/>
      <c r="S450" s="172"/>
      <c r="T450" s="173"/>
      <c r="AT450" s="167" t="s">
        <v>131</v>
      </c>
      <c r="AU450" s="167" t="s">
        <v>82</v>
      </c>
      <c r="AV450" s="14" t="s">
        <v>82</v>
      </c>
      <c r="AW450" s="14" t="s">
        <v>29</v>
      </c>
      <c r="AX450" s="14" t="s">
        <v>30</v>
      </c>
      <c r="AY450" s="167" t="s">
        <v>122</v>
      </c>
    </row>
    <row r="451" spans="1:65" s="2" customFormat="1" ht="16.5" customHeight="1">
      <c r="A451" s="33"/>
      <c r="B451" s="144"/>
      <c r="C451" s="145" t="s">
        <v>575</v>
      </c>
      <c r="D451" s="145" t="s">
        <v>124</v>
      </c>
      <c r="E451" s="146" t="s">
        <v>576</v>
      </c>
      <c r="F451" s="147" t="s">
        <v>577</v>
      </c>
      <c r="G451" s="148" t="s">
        <v>573</v>
      </c>
      <c r="H451" s="149">
        <v>4</v>
      </c>
      <c r="I451" s="150"/>
      <c r="J451" s="151">
        <f>ROUND(I451*H451,2)</f>
        <v>0</v>
      </c>
      <c r="K451" s="147" t="s">
        <v>1</v>
      </c>
      <c r="L451" s="34"/>
      <c r="M451" s="152" t="s">
        <v>1</v>
      </c>
      <c r="N451" s="153" t="s">
        <v>38</v>
      </c>
      <c r="O451" s="59"/>
      <c r="P451" s="154">
        <f>O451*H451</f>
        <v>0</v>
      </c>
      <c r="Q451" s="154">
        <v>0</v>
      </c>
      <c r="R451" s="154">
        <f>Q451*H451</f>
        <v>0</v>
      </c>
      <c r="S451" s="154">
        <v>0.05</v>
      </c>
      <c r="T451" s="155">
        <f>S451*H451</f>
        <v>0.2</v>
      </c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R451" s="156" t="s">
        <v>129</v>
      </c>
      <c r="AT451" s="156" t="s">
        <v>124</v>
      </c>
      <c r="AU451" s="156" t="s">
        <v>82</v>
      </c>
      <c r="AY451" s="18" t="s">
        <v>122</v>
      </c>
      <c r="BE451" s="157">
        <f>IF(N451="základní",J451,0)</f>
        <v>0</v>
      </c>
      <c r="BF451" s="157">
        <f>IF(N451="snížená",J451,0)</f>
        <v>0</v>
      </c>
      <c r="BG451" s="157">
        <f>IF(N451="zákl. přenesená",J451,0)</f>
        <v>0</v>
      </c>
      <c r="BH451" s="157">
        <f>IF(N451="sníž. přenesená",J451,0)</f>
        <v>0</v>
      </c>
      <c r="BI451" s="157">
        <f>IF(N451="nulová",J451,0)</f>
        <v>0</v>
      </c>
      <c r="BJ451" s="18" t="s">
        <v>30</v>
      </c>
      <c r="BK451" s="157">
        <f>ROUND(I451*H451,2)</f>
        <v>0</v>
      </c>
      <c r="BL451" s="18" t="s">
        <v>129</v>
      </c>
      <c r="BM451" s="156" t="s">
        <v>578</v>
      </c>
    </row>
    <row r="452" spans="1:65" s="13" customFormat="1">
      <c r="B452" s="158"/>
      <c r="D452" s="159" t="s">
        <v>131</v>
      </c>
      <c r="E452" s="160" t="s">
        <v>1</v>
      </c>
      <c r="F452" s="161" t="s">
        <v>579</v>
      </c>
      <c r="H452" s="160" t="s">
        <v>1</v>
      </c>
      <c r="I452" s="162"/>
      <c r="L452" s="158"/>
      <c r="M452" s="163"/>
      <c r="N452" s="164"/>
      <c r="O452" s="164"/>
      <c r="P452" s="164"/>
      <c r="Q452" s="164"/>
      <c r="R452" s="164"/>
      <c r="S452" s="164"/>
      <c r="T452" s="165"/>
      <c r="AT452" s="160" t="s">
        <v>131</v>
      </c>
      <c r="AU452" s="160" t="s">
        <v>82</v>
      </c>
      <c r="AV452" s="13" t="s">
        <v>30</v>
      </c>
      <c r="AW452" s="13" t="s">
        <v>29</v>
      </c>
      <c r="AX452" s="13" t="s">
        <v>73</v>
      </c>
      <c r="AY452" s="160" t="s">
        <v>122</v>
      </c>
    </row>
    <row r="453" spans="1:65" s="14" customFormat="1">
      <c r="B453" s="166"/>
      <c r="D453" s="159" t="s">
        <v>131</v>
      </c>
      <c r="E453" s="167" t="s">
        <v>1</v>
      </c>
      <c r="F453" s="168" t="s">
        <v>129</v>
      </c>
      <c r="H453" s="169">
        <v>4</v>
      </c>
      <c r="I453" s="170"/>
      <c r="L453" s="166"/>
      <c r="M453" s="171"/>
      <c r="N453" s="172"/>
      <c r="O453" s="172"/>
      <c r="P453" s="172"/>
      <c r="Q453" s="172"/>
      <c r="R453" s="172"/>
      <c r="S453" s="172"/>
      <c r="T453" s="173"/>
      <c r="AT453" s="167" t="s">
        <v>131</v>
      </c>
      <c r="AU453" s="167" t="s">
        <v>82</v>
      </c>
      <c r="AV453" s="14" t="s">
        <v>82</v>
      </c>
      <c r="AW453" s="14" t="s">
        <v>29</v>
      </c>
      <c r="AX453" s="14" t="s">
        <v>30</v>
      </c>
      <c r="AY453" s="167" t="s">
        <v>122</v>
      </c>
    </row>
    <row r="454" spans="1:65" s="2" customFormat="1" ht="21.75" customHeight="1">
      <c r="A454" s="33"/>
      <c r="B454" s="144"/>
      <c r="C454" s="145" t="s">
        <v>580</v>
      </c>
      <c r="D454" s="145" t="s">
        <v>124</v>
      </c>
      <c r="E454" s="146" t="s">
        <v>581</v>
      </c>
      <c r="F454" s="147" t="s">
        <v>582</v>
      </c>
      <c r="G454" s="148" t="s">
        <v>573</v>
      </c>
      <c r="H454" s="149">
        <v>4</v>
      </c>
      <c r="I454" s="150"/>
      <c r="J454" s="151">
        <f>ROUND(I454*H454,2)</f>
        <v>0</v>
      </c>
      <c r="K454" s="147" t="s">
        <v>128</v>
      </c>
      <c r="L454" s="34"/>
      <c r="M454" s="152" t="s">
        <v>1</v>
      </c>
      <c r="N454" s="153" t="s">
        <v>38</v>
      </c>
      <c r="O454" s="59"/>
      <c r="P454" s="154">
        <f>O454*H454</f>
        <v>0</v>
      </c>
      <c r="Q454" s="154">
        <v>0.21734000000000001</v>
      </c>
      <c r="R454" s="154">
        <f>Q454*H454</f>
        <v>0.86936000000000002</v>
      </c>
      <c r="S454" s="154">
        <v>0</v>
      </c>
      <c r="T454" s="155">
        <f>S454*H454</f>
        <v>0</v>
      </c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R454" s="156" t="s">
        <v>129</v>
      </c>
      <c r="AT454" s="156" t="s">
        <v>124</v>
      </c>
      <c r="AU454" s="156" t="s">
        <v>82</v>
      </c>
      <c r="AY454" s="18" t="s">
        <v>122</v>
      </c>
      <c r="BE454" s="157">
        <f>IF(N454="základní",J454,0)</f>
        <v>0</v>
      </c>
      <c r="BF454" s="157">
        <f>IF(N454="snížená",J454,0)</f>
        <v>0</v>
      </c>
      <c r="BG454" s="157">
        <f>IF(N454="zákl. přenesená",J454,0)</f>
        <v>0</v>
      </c>
      <c r="BH454" s="157">
        <f>IF(N454="sníž. přenesená",J454,0)</f>
        <v>0</v>
      </c>
      <c r="BI454" s="157">
        <f>IF(N454="nulová",J454,0)</f>
        <v>0</v>
      </c>
      <c r="BJ454" s="18" t="s">
        <v>30</v>
      </c>
      <c r="BK454" s="157">
        <f>ROUND(I454*H454,2)</f>
        <v>0</v>
      </c>
      <c r="BL454" s="18" t="s">
        <v>129</v>
      </c>
      <c r="BM454" s="156" t="s">
        <v>583</v>
      </c>
    </row>
    <row r="455" spans="1:65" s="13" customFormat="1">
      <c r="B455" s="158"/>
      <c r="D455" s="159" t="s">
        <v>131</v>
      </c>
      <c r="E455" s="160" t="s">
        <v>1</v>
      </c>
      <c r="F455" s="161" t="s">
        <v>579</v>
      </c>
      <c r="H455" s="160" t="s">
        <v>1</v>
      </c>
      <c r="I455" s="162"/>
      <c r="L455" s="158"/>
      <c r="M455" s="163"/>
      <c r="N455" s="164"/>
      <c r="O455" s="164"/>
      <c r="P455" s="164"/>
      <c r="Q455" s="164"/>
      <c r="R455" s="164"/>
      <c r="S455" s="164"/>
      <c r="T455" s="165"/>
      <c r="AT455" s="160" t="s">
        <v>131</v>
      </c>
      <c r="AU455" s="160" t="s">
        <v>82</v>
      </c>
      <c r="AV455" s="13" t="s">
        <v>30</v>
      </c>
      <c r="AW455" s="13" t="s">
        <v>29</v>
      </c>
      <c r="AX455" s="13" t="s">
        <v>73</v>
      </c>
      <c r="AY455" s="160" t="s">
        <v>122</v>
      </c>
    </row>
    <row r="456" spans="1:65" s="14" customFormat="1">
      <c r="B456" s="166"/>
      <c r="D456" s="159" t="s">
        <v>131</v>
      </c>
      <c r="E456" s="167" t="s">
        <v>1</v>
      </c>
      <c r="F456" s="168" t="s">
        <v>129</v>
      </c>
      <c r="H456" s="169">
        <v>4</v>
      </c>
      <c r="I456" s="170"/>
      <c r="L456" s="166"/>
      <c r="M456" s="171"/>
      <c r="N456" s="172"/>
      <c r="O456" s="172"/>
      <c r="P456" s="172"/>
      <c r="Q456" s="172"/>
      <c r="R456" s="172"/>
      <c r="S456" s="172"/>
      <c r="T456" s="173"/>
      <c r="AT456" s="167" t="s">
        <v>131</v>
      </c>
      <c r="AU456" s="167" t="s">
        <v>82</v>
      </c>
      <c r="AV456" s="14" t="s">
        <v>82</v>
      </c>
      <c r="AW456" s="14" t="s">
        <v>29</v>
      </c>
      <c r="AX456" s="14" t="s">
        <v>30</v>
      </c>
      <c r="AY456" s="167" t="s">
        <v>122</v>
      </c>
    </row>
    <row r="457" spans="1:65" s="2" customFormat="1" ht="16.5" customHeight="1">
      <c r="A457" s="33"/>
      <c r="B457" s="144"/>
      <c r="C457" s="182" t="s">
        <v>584</v>
      </c>
      <c r="D457" s="182" t="s">
        <v>333</v>
      </c>
      <c r="E457" s="183" t="s">
        <v>585</v>
      </c>
      <c r="F457" s="184" t="s">
        <v>586</v>
      </c>
      <c r="G457" s="185" t="s">
        <v>573</v>
      </c>
      <c r="H457" s="186">
        <v>4</v>
      </c>
      <c r="I457" s="187"/>
      <c r="J457" s="188">
        <f>ROUND(I457*H457,2)</f>
        <v>0</v>
      </c>
      <c r="K457" s="184" t="s">
        <v>1</v>
      </c>
      <c r="L457" s="189"/>
      <c r="M457" s="190" t="s">
        <v>1</v>
      </c>
      <c r="N457" s="191" t="s">
        <v>38</v>
      </c>
      <c r="O457" s="59"/>
      <c r="P457" s="154">
        <f>O457*H457</f>
        <v>0</v>
      </c>
      <c r="Q457" s="154">
        <v>0.06</v>
      </c>
      <c r="R457" s="154">
        <f>Q457*H457</f>
        <v>0.24</v>
      </c>
      <c r="S457" s="154">
        <v>0</v>
      </c>
      <c r="T457" s="155">
        <f>S457*H457</f>
        <v>0</v>
      </c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R457" s="156" t="s">
        <v>170</v>
      </c>
      <c r="AT457" s="156" t="s">
        <v>333</v>
      </c>
      <c r="AU457" s="156" t="s">
        <v>82</v>
      </c>
      <c r="AY457" s="18" t="s">
        <v>122</v>
      </c>
      <c r="BE457" s="157">
        <f>IF(N457="základní",J457,0)</f>
        <v>0</v>
      </c>
      <c r="BF457" s="157">
        <f>IF(N457="snížená",J457,0)</f>
        <v>0</v>
      </c>
      <c r="BG457" s="157">
        <f>IF(N457="zákl. přenesená",J457,0)</f>
        <v>0</v>
      </c>
      <c r="BH457" s="157">
        <f>IF(N457="sníž. přenesená",J457,0)</f>
        <v>0</v>
      </c>
      <c r="BI457" s="157">
        <f>IF(N457="nulová",J457,0)</f>
        <v>0</v>
      </c>
      <c r="BJ457" s="18" t="s">
        <v>30</v>
      </c>
      <c r="BK457" s="157">
        <f>ROUND(I457*H457,2)</f>
        <v>0</v>
      </c>
      <c r="BL457" s="18" t="s">
        <v>129</v>
      </c>
      <c r="BM457" s="156" t="s">
        <v>587</v>
      </c>
    </row>
    <row r="458" spans="1:65" s="13" customFormat="1">
      <c r="B458" s="158"/>
      <c r="D458" s="159" t="s">
        <v>131</v>
      </c>
      <c r="E458" s="160" t="s">
        <v>1</v>
      </c>
      <c r="F458" s="161" t="s">
        <v>579</v>
      </c>
      <c r="H458" s="160" t="s">
        <v>1</v>
      </c>
      <c r="I458" s="162"/>
      <c r="L458" s="158"/>
      <c r="M458" s="163"/>
      <c r="N458" s="164"/>
      <c r="O458" s="164"/>
      <c r="P458" s="164"/>
      <c r="Q458" s="164"/>
      <c r="R458" s="164"/>
      <c r="S458" s="164"/>
      <c r="T458" s="165"/>
      <c r="AT458" s="160" t="s">
        <v>131</v>
      </c>
      <c r="AU458" s="160" t="s">
        <v>82</v>
      </c>
      <c r="AV458" s="13" t="s">
        <v>30</v>
      </c>
      <c r="AW458" s="13" t="s">
        <v>29</v>
      </c>
      <c r="AX458" s="13" t="s">
        <v>73</v>
      </c>
      <c r="AY458" s="160" t="s">
        <v>122</v>
      </c>
    </row>
    <row r="459" spans="1:65" s="14" customFormat="1">
      <c r="B459" s="166"/>
      <c r="D459" s="159" t="s">
        <v>131</v>
      </c>
      <c r="E459" s="167" t="s">
        <v>1</v>
      </c>
      <c r="F459" s="168" t="s">
        <v>129</v>
      </c>
      <c r="H459" s="169">
        <v>4</v>
      </c>
      <c r="I459" s="170"/>
      <c r="L459" s="166"/>
      <c r="M459" s="171"/>
      <c r="N459" s="172"/>
      <c r="O459" s="172"/>
      <c r="P459" s="172"/>
      <c r="Q459" s="172"/>
      <c r="R459" s="172"/>
      <c r="S459" s="172"/>
      <c r="T459" s="173"/>
      <c r="AT459" s="167" t="s">
        <v>131</v>
      </c>
      <c r="AU459" s="167" t="s">
        <v>82</v>
      </c>
      <c r="AV459" s="14" t="s">
        <v>82</v>
      </c>
      <c r="AW459" s="14" t="s">
        <v>29</v>
      </c>
      <c r="AX459" s="14" t="s">
        <v>30</v>
      </c>
      <c r="AY459" s="167" t="s">
        <v>122</v>
      </c>
    </row>
    <row r="460" spans="1:65" s="2" customFormat="1" ht="16.5" customHeight="1">
      <c r="A460" s="33"/>
      <c r="B460" s="144"/>
      <c r="C460" s="145" t="s">
        <v>588</v>
      </c>
      <c r="D460" s="145" t="s">
        <v>124</v>
      </c>
      <c r="E460" s="146" t="s">
        <v>589</v>
      </c>
      <c r="F460" s="147" t="s">
        <v>590</v>
      </c>
      <c r="G460" s="148" t="s">
        <v>223</v>
      </c>
      <c r="H460" s="149">
        <v>0.313</v>
      </c>
      <c r="I460" s="150"/>
      <c r="J460" s="151">
        <f>ROUND(I460*H460,2)</f>
        <v>0</v>
      </c>
      <c r="K460" s="147" t="s">
        <v>128</v>
      </c>
      <c r="L460" s="34"/>
      <c r="M460" s="152" t="s">
        <v>1</v>
      </c>
      <c r="N460" s="153" t="s">
        <v>38</v>
      </c>
      <c r="O460" s="59"/>
      <c r="P460" s="154">
        <f>O460*H460</f>
        <v>0</v>
      </c>
      <c r="Q460" s="154">
        <v>2.3010199999999998</v>
      </c>
      <c r="R460" s="154">
        <f>Q460*H460</f>
        <v>0.72021925999999992</v>
      </c>
      <c r="S460" s="154">
        <v>0</v>
      </c>
      <c r="T460" s="155">
        <f>S460*H460</f>
        <v>0</v>
      </c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R460" s="156" t="s">
        <v>129</v>
      </c>
      <c r="AT460" s="156" t="s">
        <v>124</v>
      </c>
      <c r="AU460" s="156" t="s">
        <v>82</v>
      </c>
      <c r="AY460" s="18" t="s">
        <v>122</v>
      </c>
      <c r="BE460" s="157">
        <f>IF(N460="základní",J460,0)</f>
        <v>0</v>
      </c>
      <c r="BF460" s="157">
        <f>IF(N460="snížená",J460,0)</f>
        <v>0</v>
      </c>
      <c r="BG460" s="157">
        <f>IF(N460="zákl. přenesená",J460,0)</f>
        <v>0</v>
      </c>
      <c r="BH460" s="157">
        <f>IF(N460="sníž. přenesená",J460,0)</f>
        <v>0</v>
      </c>
      <c r="BI460" s="157">
        <f>IF(N460="nulová",J460,0)</f>
        <v>0</v>
      </c>
      <c r="BJ460" s="18" t="s">
        <v>30</v>
      </c>
      <c r="BK460" s="157">
        <f>ROUND(I460*H460,2)</f>
        <v>0</v>
      </c>
      <c r="BL460" s="18" t="s">
        <v>129</v>
      </c>
      <c r="BM460" s="156" t="s">
        <v>591</v>
      </c>
    </row>
    <row r="461" spans="1:65" s="13" customFormat="1">
      <c r="B461" s="158"/>
      <c r="D461" s="159" t="s">
        <v>131</v>
      </c>
      <c r="E461" s="160" t="s">
        <v>1</v>
      </c>
      <c r="F461" s="161" t="s">
        <v>592</v>
      </c>
      <c r="H461" s="160" t="s">
        <v>1</v>
      </c>
      <c r="I461" s="162"/>
      <c r="L461" s="158"/>
      <c r="M461" s="163"/>
      <c r="N461" s="164"/>
      <c r="O461" s="164"/>
      <c r="P461" s="164"/>
      <c r="Q461" s="164"/>
      <c r="R461" s="164"/>
      <c r="S461" s="164"/>
      <c r="T461" s="165"/>
      <c r="AT461" s="160" t="s">
        <v>131</v>
      </c>
      <c r="AU461" s="160" t="s">
        <v>82</v>
      </c>
      <c r="AV461" s="13" t="s">
        <v>30</v>
      </c>
      <c r="AW461" s="13" t="s">
        <v>29</v>
      </c>
      <c r="AX461" s="13" t="s">
        <v>73</v>
      </c>
      <c r="AY461" s="160" t="s">
        <v>122</v>
      </c>
    </row>
    <row r="462" spans="1:65" s="13" customFormat="1">
      <c r="B462" s="158"/>
      <c r="D462" s="159" t="s">
        <v>131</v>
      </c>
      <c r="E462" s="160" t="s">
        <v>1</v>
      </c>
      <c r="F462" s="161" t="s">
        <v>593</v>
      </c>
      <c r="H462" s="160" t="s">
        <v>1</v>
      </c>
      <c r="I462" s="162"/>
      <c r="L462" s="158"/>
      <c r="M462" s="163"/>
      <c r="N462" s="164"/>
      <c r="O462" s="164"/>
      <c r="P462" s="164"/>
      <c r="Q462" s="164"/>
      <c r="R462" s="164"/>
      <c r="S462" s="164"/>
      <c r="T462" s="165"/>
      <c r="AT462" s="160" t="s">
        <v>131</v>
      </c>
      <c r="AU462" s="160" t="s">
        <v>82</v>
      </c>
      <c r="AV462" s="13" t="s">
        <v>30</v>
      </c>
      <c r="AW462" s="13" t="s">
        <v>29</v>
      </c>
      <c r="AX462" s="13" t="s">
        <v>73</v>
      </c>
      <c r="AY462" s="160" t="s">
        <v>122</v>
      </c>
    </row>
    <row r="463" spans="1:65" s="14" customFormat="1">
      <c r="B463" s="166"/>
      <c r="D463" s="159" t="s">
        <v>131</v>
      </c>
      <c r="E463" s="167" t="s">
        <v>1</v>
      </c>
      <c r="F463" s="168" t="s">
        <v>594</v>
      </c>
      <c r="H463" s="169">
        <v>0.313</v>
      </c>
      <c r="I463" s="170"/>
      <c r="L463" s="166"/>
      <c r="M463" s="171"/>
      <c r="N463" s="172"/>
      <c r="O463" s="172"/>
      <c r="P463" s="172"/>
      <c r="Q463" s="172"/>
      <c r="R463" s="172"/>
      <c r="S463" s="172"/>
      <c r="T463" s="173"/>
      <c r="AT463" s="167" t="s">
        <v>131</v>
      </c>
      <c r="AU463" s="167" t="s">
        <v>82</v>
      </c>
      <c r="AV463" s="14" t="s">
        <v>82</v>
      </c>
      <c r="AW463" s="14" t="s">
        <v>29</v>
      </c>
      <c r="AX463" s="14" t="s">
        <v>73</v>
      </c>
      <c r="AY463" s="167" t="s">
        <v>122</v>
      </c>
    </row>
    <row r="464" spans="1:65" s="15" customFormat="1">
      <c r="B464" s="174"/>
      <c r="D464" s="159" t="s">
        <v>131</v>
      </c>
      <c r="E464" s="175" t="s">
        <v>1</v>
      </c>
      <c r="F464" s="176" t="s">
        <v>139</v>
      </c>
      <c r="H464" s="177">
        <v>0.313</v>
      </c>
      <c r="I464" s="178"/>
      <c r="L464" s="174"/>
      <c r="M464" s="179"/>
      <c r="N464" s="180"/>
      <c r="O464" s="180"/>
      <c r="P464" s="180"/>
      <c r="Q464" s="180"/>
      <c r="R464" s="180"/>
      <c r="S464" s="180"/>
      <c r="T464" s="181"/>
      <c r="AT464" s="175" t="s">
        <v>131</v>
      </c>
      <c r="AU464" s="175" t="s">
        <v>82</v>
      </c>
      <c r="AV464" s="15" t="s">
        <v>129</v>
      </c>
      <c r="AW464" s="15" t="s">
        <v>29</v>
      </c>
      <c r="AX464" s="15" t="s">
        <v>30</v>
      </c>
      <c r="AY464" s="175" t="s">
        <v>122</v>
      </c>
    </row>
    <row r="465" spans="1:65" s="2" customFormat="1" ht="16.5" customHeight="1">
      <c r="A465" s="33"/>
      <c r="B465" s="144"/>
      <c r="C465" s="145" t="s">
        <v>595</v>
      </c>
      <c r="D465" s="145" t="s">
        <v>124</v>
      </c>
      <c r="E465" s="146" t="s">
        <v>596</v>
      </c>
      <c r="F465" s="147" t="s">
        <v>597</v>
      </c>
      <c r="G465" s="148" t="s">
        <v>573</v>
      </c>
      <c r="H465" s="149">
        <v>5</v>
      </c>
      <c r="I465" s="150"/>
      <c r="J465" s="151">
        <f>ROUND(I465*H465,2)</f>
        <v>0</v>
      </c>
      <c r="K465" s="147" t="s">
        <v>128</v>
      </c>
      <c r="L465" s="34"/>
      <c r="M465" s="152" t="s">
        <v>1</v>
      </c>
      <c r="N465" s="153" t="s">
        <v>38</v>
      </c>
      <c r="O465" s="59"/>
      <c r="P465" s="154">
        <f>O465*H465</f>
        <v>0</v>
      </c>
      <c r="Q465" s="154">
        <v>2.6679999999999999E-2</v>
      </c>
      <c r="R465" s="154">
        <f>Q465*H465</f>
        <v>0.13339999999999999</v>
      </c>
      <c r="S465" s="154">
        <v>0</v>
      </c>
      <c r="T465" s="155">
        <f>S465*H465</f>
        <v>0</v>
      </c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R465" s="156" t="s">
        <v>129</v>
      </c>
      <c r="AT465" s="156" t="s">
        <v>124</v>
      </c>
      <c r="AU465" s="156" t="s">
        <v>82</v>
      </c>
      <c r="AY465" s="18" t="s">
        <v>122</v>
      </c>
      <c r="BE465" s="157">
        <f>IF(N465="základní",J465,0)</f>
        <v>0</v>
      </c>
      <c r="BF465" s="157">
        <f>IF(N465="snížená",J465,0)</f>
        <v>0</v>
      </c>
      <c r="BG465" s="157">
        <f>IF(N465="zákl. přenesená",J465,0)</f>
        <v>0</v>
      </c>
      <c r="BH465" s="157">
        <f>IF(N465="sníž. přenesená",J465,0)</f>
        <v>0</v>
      </c>
      <c r="BI465" s="157">
        <f>IF(N465="nulová",J465,0)</f>
        <v>0</v>
      </c>
      <c r="BJ465" s="18" t="s">
        <v>30</v>
      </c>
      <c r="BK465" s="157">
        <f>ROUND(I465*H465,2)</f>
        <v>0</v>
      </c>
      <c r="BL465" s="18" t="s">
        <v>129</v>
      </c>
      <c r="BM465" s="156" t="s">
        <v>598</v>
      </c>
    </row>
    <row r="466" spans="1:65" s="13" customFormat="1">
      <c r="B466" s="158"/>
      <c r="D466" s="159" t="s">
        <v>131</v>
      </c>
      <c r="E466" s="160" t="s">
        <v>1</v>
      </c>
      <c r="F466" s="161" t="s">
        <v>592</v>
      </c>
      <c r="H466" s="160" t="s">
        <v>1</v>
      </c>
      <c r="I466" s="162"/>
      <c r="L466" s="158"/>
      <c r="M466" s="163"/>
      <c r="N466" s="164"/>
      <c r="O466" s="164"/>
      <c r="P466" s="164"/>
      <c r="Q466" s="164"/>
      <c r="R466" s="164"/>
      <c r="S466" s="164"/>
      <c r="T466" s="165"/>
      <c r="AT466" s="160" t="s">
        <v>131</v>
      </c>
      <c r="AU466" s="160" t="s">
        <v>82</v>
      </c>
      <c r="AV466" s="13" t="s">
        <v>30</v>
      </c>
      <c r="AW466" s="13" t="s">
        <v>29</v>
      </c>
      <c r="AX466" s="13" t="s">
        <v>73</v>
      </c>
      <c r="AY466" s="160" t="s">
        <v>122</v>
      </c>
    </row>
    <row r="467" spans="1:65" s="13" customFormat="1">
      <c r="B467" s="158"/>
      <c r="D467" s="159" t="s">
        <v>131</v>
      </c>
      <c r="E467" s="160" t="s">
        <v>1</v>
      </c>
      <c r="F467" s="161" t="s">
        <v>599</v>
      </c>
      <c r="H467" s="160" t="s">
        <v>1</v>
      </c>
      <c r="I467" s="162"/>
      <c r="L467" s="158"/>
      <c r="M467" s="163"/>
      <c r="N467" s="164"/>
      <c r="O467" s="164"/>
      <c r="P467" s="164"/>
      <c r="Q467" s="164"/>
      <c r="R467" s="164"/>
      <c r="S467" s="164"/>
      <c r="T467" s="165"/>
      <c r="AT467" s="160" t="s">
        <v>131</v>
      </c>
      <c r="AU467" s="160" t="s">
        <v>82</v>
      </c>
      <c r="AV467" s="13" t="s">
        <v>30</v>
      </c>
      <c r="AW467" s="13" t="s">
        <v>29</v>
      </c>
      <c r="AX467" s="13" t="s">
        <v>73</v>
      </c>
      <c r="AY467" s="160" t="s">
        <v>122</v>
      </c>
    </row>
    <row r="468" spans="1:65" s="14" customFormat="1">
      <c r="B468" s="166"/>
      <c r="D468" s="159" t="s">
        <v>131</v>
      </c>
      <c r="E468" s="167" t="s">
        <v>1</v>
      </c>
      <c r="F468" s="168" t="s">
        <v>154</v>
      </c>
      <c r="H468" s="169">
        <v>5</v>
      </c>
      <c r="I468" s="170"/>
      <c r="L468" s="166"/>
      <c r="M468" s="171"/>
      <c r="N468" s="172"/>
      <c r="O468" s="172"/>
      <c r="P468" s="172"/>
      <c r="Q468" s="172"/>
      <c r="R468" s="172"/>
      <c r="S468" s="172"/>
      <c r="T468" s="173"/>
      <c r="AT468" s="167" t="s">
        <v>131</v>
      </c>
      <c r="AU468" s="167" t="s">
        <v>82</v>
      </c>
      <c r="AV468" s="14" t="s">
        <v>82</v>
      </c>
      <c r="AW468" s="14" t="s">
        <v>29</v>
      </c>
      <c r="AX468" s="14" t="s">
        <v>30</v>
      </c>
      <c r="AY468" s="167" t="s">
        <v>122</v>
      </c>
    </row>
    <row r="469" spans="1:65" s="2" customFormat="1" ht="21.75" customHeight="1">
      <c r="A469" s="33"/>
      <c r="B469" s="144"/>
      <c r="C469" s="145" t="s">
        <v>600</v>
      </c>
      <c r="D469" s="145" t="s">
        <v>124</v>
      </c>
      <c r="E469" s="146" t="s">
        <v>601</v>
      </c>
      <c r="F469" s="147" t="s">
        <v>602</v>
      </c>
      <c r="G469" s="148" t="s">
        <v>573</v>
      </c>
      <c r="H469" s="149">
        <v>5</v>
      </c>
      <c r="I469" s="150"/>
      <c r="J469" s="151">
        <f>ROUND(I469*H469,2)</f>
        <v>0</v>
      </c>
      <c r="K469" s="147" t="s">
        <v>128</v>
      </c>
      <c r="L469" s="34"/>
      <c r="M469" s="152" t="s">
        <v>1</v>
      </c>
      <c r="N469" s="153" t="s">
        <v>38</v>
      </c>
      <c r="O469" s="59"/>
      <c r="P469" s="154">
        <f>O469*H469</f>
        <v>0</v>
      </c>
      <c r="Q469" s="154">
        <v>3.5349999999999999E-2</v>
      </c>
      <c r="R469" s="154">
        <f>Q469*H469</f>
        <v>0.17674999999999999</v>
      </c>
      <c r="S469" s="154">
        <v>0</v>
      </c>
      <c r="T469" s="155">
        <f>S469*H469</f>
        <v>0</v>
      </c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R469" s="156" t="s">
        <v>129</v>
      </c>
      <c r="AT469" s="156" t="s">
        <v>124</v>
      </c>
      <c r="AU469" s="156" t="s">
        <v>82</v>
      </c>
      <c r="AY469" s="18" t="s">
        <v>122</v>
      </c>
      <c r="BE469" s="157">
        <f>IF(N469="základní",J469,0)</f>
        <v>0</v>
      </c>
      <c r="BF469" s="157">
        <f>IF(N469="snížená",J469,0)</f>
        <v>0</v>
      </c>
      <c r="BG469" s="157">
        <f>IF(N469="zákl. přenesená",J469,0)</f>
        <v>0</v>
      </c>
      <c r="BH469" s="157">
        <f>IF(N469="sníž. přenesená",J469,0)</f>
        <v>0</v>
      </c>
      <c r="BI469" s="157">
        <f>IF(N469="nulová",J469,0)</f>
        <v>0</v>
      </c>
      <c r="BJ469" s="18" t="s">
        <v>30</v>
      </c>
      <c r="BK469" s="157">
        <f>ROUND(I469*H469,2)</f>
        <v>0</v>
      </c>
      <c r="BL469" s="18" t="s">
        <v>129</v>
      </c>
      <c r="BM469" s="156" t="s">
        <v>603</v>
      </c>
    </row>
    <row r="470" spans="1:65" s="13" customFormat="1">
      <c r="B470" s="158"/>
      <c r="D470" s="159" t="s">
        <v>131</v>
      </c>
      <c r="E470" s="160" t="s">
        <v>1</v>
      </c>
      <c r="F470" s="161" t="s">
        <v>592</v>
      </c>
      <c r="H470" s="160" t="s">
        <v>1</v>
      </c>
      <c r="I470" s="162"/>
      <c r="L470" s="158"/>
      <c r="M470" s="163"/>
      <c r="N470" s="164"/>
      <c r="O470" s="164"/>
      <c r="P470" s="164"/>
      <c r="Q470" s="164"/>
      <c r="R470" s="164"/>
      <c r="S470" s="164"/>
      <c r="T470" s="165"/>
      <c r="AT470" s="160" t="s">
        <v>131</v>
      </c>
      <c r="AU470" s="160" t="s">
        <v>82</v>
      </c>
      <c r="AV470" s="13" t="s">
        <v>30</v>
      </c>
      <c r="AW470" s="13" t="s">
        <v>29</v>
      </c>
      <c r="AX470" s="13" t="s">
        <v>73</v>
      </c>
      <c r="AY470" s="160" t="s">
        <v>122</v>
      </c>
    </row>
    <row r="471" spans="1:65" s="14" customFormat="1">
      <c r="B471" s="166"/>
      <c r="D471" s="159" t="s">
        <v>131</v>
      </c>
      <c r="E471" s="167" t="s">
        <v>1</v>
      </c>
      <c r="F471" s="168" t="s">
        <v>154</v>
      </c>
      <c r="H471" s="169">
        <v>5</v>
      </c>
      <c r="I471" s="170"/>
      <c r="L471" s="166"/>
      <c r="M471" s="171"/>
      <c r="N471" s="172"/>
      <c r="O471" s="172"/>
      <c r="P471" s="172"/>
      <c r="Q471" s="172"/>
      <c r="R471" s="172"/>
      <c r="S471" s="172"/>
      <c r="T471" s="173"/>
      <c r="AT471" s="167" t="s">
        <v>131</v>
      </c>
      <c r="AU471" s="167" t="s">
        <v>82</v>
      </c>
      <c r="AV471" s="14" t="s">
        <v>82</v>
      </c>
      <c r="AW471" s="14" t="s">
        <v>29</v>
      </c>
      <c r="AX471" s="14" t="s">
        <v>30</v>
      </c>
      <c r="AY471" s="167" t="s">
        <v>122</v>
      </c>
    </row>
    <row r="472" spans="1:65" s="2" customFormat="1" ht="21.75" customHeight="1">
      <c r="A472" s="33"/>
      <c r="B472" s="144"/>
      <c r="C472" s="145" t="s">
        <v>604</v>
      </c>
      <c r="D472" s="145" t="s">
        <v>124</v>
      </c>
      <c r="E472" s="146" t="s">
        <v>605</v>
      </c>
      <c r="F472" s="147" t="s">
        <v>606</v>
      </c>
      <c r="G472" s="148" t="s">
        <v>573</v>
      </c>
      <c r="H472" s="149">
        <v>15</v>
      </c>
      <c r="I472" s="150"/>
      <c r="J472" s="151">
        <f>ROUND(I472*H472,2)</f>
        <v>0</v>
      </c>
      <c r="K472" s="147" t="s">
        <v>128</v>
      </c>
      <c r="L472" s="34"/>
      <c r="M472" s="152" t="s">
        <v>1</v>
      </c>
      <c r="N472" s="153" t="s">
        <v>38</v>
      </c>
      <c r="O472" s="59"/>
      <c r="P472" s="154">
        <f>O472*H472</f>
        <v>0</v>
      </c>
      <c r="Q472" s="154">
        <v>0</v>
      </c>
      <c r="R472" s="154">
        <f>Q472*H472</f>
        <v>0</v>
      </c>
      <c r="S472" s="154">
        <v>0</v>
      </c>
      <c r="T472" s="155">
        <f>S472*H472</f>
        <v>0</v>
      </c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R472" s="156" t="s">
        <v>129</v>
      </c>
      <c r="AT472" s="156" t="s">
        <v>124</v>
      </c>
      <c r="AU472" s="156" t="s">
        <v>82</v>
      </c>
      <c r="AY472" s="18" t="s">
        <v>122</v>
      </c>
      <c r="BE472" s="157">
        <f>IF(N472="základní",J472,0)</f>
        <v>0</v>
      </c>
      <c r="BF472" s="157">
        <f>IF(N472="snížená",J472,0)</f>
        <v>0</v>
      </c>
      <c r="BG472" s="157">
        <f>IF(N472="zákl. přenesená",J472,0)</f>
        <v>0</v>
      </c>
      <c r="BH472" s="157">
        <f>IF(N472="sníž. přenesená",J472,0)</f>
        <v>0</v>
      </c>
      <c r="BI472" s="157">
        <f>IF(N472="nulová",J472,0)</f>
        <v>0</v>
      </c>
      <c r="BJ472" s="18" t="s">
        <v>30</v>
      </c>
      <c r="BK472" s="157">
        <f>ROUND(I472*H472,2)</f>
        <v>0</v>
      </c>
      <c r="BL472" s="18" t="s">
        <v>129</v>
      </c>
      <c r="BM472" s="156" t="s">
        <v>607</v>
      </c>
    </row>
    <row r="473" spans="1:65" s="13" customFormat="1">
      <c r="B473" s="158"/>
      <c r="D473" s="159" t="s">
        <v>131</v>
      </c>
      <c r="E473" s="160" t="s">
        <v>1</v>
      </c>
      <c r="F473" s="161" t="s">
        <v>592</v>
      </c>
      <c r="H473" s="160" t="s">
        <v>1</v>
      </c>
      <c r="I473" s="162"/>
      <c r="L473" s="158"/>
      <c r="M473" s="163"/>
      <c r="N473" s="164"/>
      <c r="O473" s="164"/>
      <c r="P473" s="164"/>
      <c r="Q473" s="164"/>
      <c r="R473" s="164"/>
      <c r="S473" s="164"/>
      <c r="T473" s="165"/>
      <c r="AT473" s="160" t="s">
        <v>131</v>
      </c>
      <c r="AU473" s="160" t="s">
        <v>82</v>
      </c>
      <c r="AV473" s="13" t="s">
        <v>30</v>
      </c>
      <c r="AW473" s="13" t="s">
        <v>29</v>
      </c>
      <c r="AX473" s="13" t="s">
        <v>73</v>
      </c>
      <c r="AY473" s="160" t="s">
        <v>122</v>
      </c>
    </row>
    <row r="474" spans="1:65" s="14" customFormat="1">
      <c r="B474" s="166"/>
      <c r="D474" s="159" t="s">
        <v>131</v>
      </c>
      <c r="E474" s="167" t="s">
        <v>1</v>
      </c>
      <c r="F474" s="168" t="s">
        <v>608</v>
      </c>
      <c r="H474" s="169">
        <v>15</v>
      </c>
      <c r="I474" s="170"/>
      <c r="L474" s="166"/>
      <c r="M474" s="171"/>
      <c r="N474" s="172"/>
      <c r="O474" s="172"/>
      <c r="P474" s="172"/>
      <c r="Q474" s="172"/>
      <c r="R474" s="172"/>
      <c r="S474" s="172"/>
      <c r="T474" s="173"/>
      <c r="AT474" s="167" t="s">
        <v>131</v>
      </c>
      <c r="AU474" s="167" t="s">
        <v>82</v>
      </c>
      <c r="AV474" s="14" t="s">
        <v>82</v>
      </c>
      <c r="AW474" s="14" t="s">
        <v>29</v>
      </c>
      <c r="AX474" s="14" t="s">
        <v>73</v>
      </c>
      <c r="AY474" s="167" t="s">
        <v>122</v>
      </c>
    </row>
    <row r="475" spans="1:65" s="15" customFormat="1">
      <c r="B475" s="174"/>
      <c r="D475" s="159" t="s">
        <v>131</v>
      </c>
      <c r="E475" s="175" t="s">
        <v>1</v>
      </c>
      <c r="F475" s="176" t="s">
        <v>139</v>
      </c>
      <c r="H475" s="177">
        <v>15</v>
      </c>
      <c r="I475" s="178"/>
      <c r="L475" s="174"/>
      <c r="M475" s="179"/>
      <c r="N475" s="180"/>
      <c r="O475" s="180"/>
      <c r="P475" s="180"/>
      <c r="Q475" s="180"/>
      <c r="R475" s="180"/>
      <c r="S475" s="180"/>
      <c r="T475" s="181"/>
      <c r="AT475" s="175" t="s">
        <v>131</v>
      </c>
      <c r="AU475" s="175" t="s">
        <v>82</v>
      </c>
      <c r="AV475" s="15" t="s">
        <v>129</v>
      </c>
      <c r="AW475" s="15" t="s">
        <v>29</v>
      </c>
      <c r="AX475" s="15" t="s">
        <v>30</v>
      </c>
      <c r="AY475" s="175" t="s">
        <v>122</v>
      </c>
    </row>
    <row r="476" spans="1:65" s="2" customFormat="1" ht="16.5" customHeight="1">
      <c r="A476" s="33"/>
      <c r="B476" s="144"/>
      <c r="C476" s="182" t="s">
        <v>609</v>
      </c>
      <c r="D476" s="182" t="s">
        <v>333</v>
      </c>
      <c r="E476" s="183" t="s">
        <v>610</v>
      </c>
      <c r="F476" s="184" t="s">
        <v>611</v>
      </c>
      <c r="G476" s="185" t="s">
        <v>573</v>
      </c>
      <c r="H476" s="186">
        <v>15.225</v>
      </c>
      <c r="I476" s="187"/>
      <c r="J476" s="188">
        <f>ROUND(I476*H476,2)</f>
        <v>0</v>
      </c>
      <c r="K476" s="184" t="s">
        <v>128</v>
      </c>
      <c r="L476" s="189"/>
      <c r="M476" s="190" t="s">
        <v>1</v>
      </c>
      <c r="N476" s="191" t="s">
        <v>38</v>
      </c>
      <c r="O476" s="59"/>
      <c r="P476" s="154">
        <f>O476*H476</f>
        <v>0</v>
      </c>
      <c r="Q476" s="154">
        <v>4.6000000000000001E-4</v>
      </c>
      <c r="R476" s="154">
        <f>Q476*H476</f>
        <v>7.0035000000000002E-3</v>
      </c>
      <c r="S476" s="154">
        <v>0</v>
      </c>
      <c r="T476" s="155">
        <f>S476*H476</f>
        <v>0</v>
      </c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R476" s="156" t="s">
        <v>170</v>
      </c>
      <c r="AT476" s="156" t="s">
        <v>333</v>
      </c>
      <c r="AU476" s="156" t="s">
        <v>82</v>
      </c>
      <c r="AY476" s="18" t="s">
        <v>122</v>
      </c>
      <c r="BE476" s="157">
        <f>IF(N476="základní",J476,0)</f>
        <v>0</v>
      </c>
      <c r="BF476" s="157">
        <f>IF(N476="snížená",J476,0)</f>
        <v>0</v>
      </c>
      <c r="BG476" s="157">
        <f>IF(N476="zákl. přenesená",J476,0)</f>
        <v>0</v>
      </c>
      <c r="BH476" s="157">
        <f>IF(N476="sníž. přenesená",J476,0)</f>
        <v>0</v>
      </c>
      <c r="BI476" s="157">
        <f>IF(N476="nulová",J476,0)</f>
        <v>0</v>
      </c>
      <c r="BJ476" s="18" t="s">
        <v>30</v>
      </c>
      <c r="BK476" s="157">
        <f>ROUND(I476*H476,2)</f>
        <v>0</v>
      </c>
      <c r="BL476" s="18" t="s">
        <v>129</v>
      </c>
      <c r="BM476" s="156" t="s">
        <v>612</v>
      </c>
    </row>
    <row r="477" spans="1:65" s="14" customFormat="1">
      <c r="B477" s="166"/>
      <c r="D477" s="159" t="s">
        <v>131</v>
      </c>
      <c r="E477" s="167" t="s">
        <v>1</v>
      </c>
      <c r="F477" s="168" t="s">
        <v>613</v>
      </c>
      <c r="H477" s="169">
        <v>15.225</v>
      </c>
      <c r="I477" s="170"/>
      <c r="L477" s="166"/>
      <c r="M477" s="171"/>
      <c r="N477" s="172"/>
      <c r="O477" s="172"/>
      <c r="P477" s="172"/>
      <c r="Q477" s="172"/>
      <c r="R477" s="172"/>
      <c r="S477" s="172"/>
      <c r="T477" s="173"/>
      <c r="AT477" s="167" t="s">
        <v>131</v>
      </c>
      <c r="AU477" s="167" t="s">
        <v>82</v>
      </c>
      <c r="AV477" s="14" t="s">
        <v>82</v>
      </c>
      <c r="AW477" s="14" t="s">
        <v>29</v>
      </c>
      <c r="AX477" s="14" t="s">
        <v>73</v>
      </c>
      <c r="AY477" s="167" t="s">
        <v>122</v>
      </c>
    </row>
    <row r="478" spans="1:65" s="15" customFormat="1">
      <c r="B478" s="174"/>
      <c r="D478" s="159" t="s">
        <v>131</v>
      </c>
      <c r="E478" s="175" t="s">
        <v>1</v>
      </c>
      <c r="F478" s="176" t="s">
        <v>139</v>
      </c>
      <c r="H478" s="177">
        <v>15.225</v>
      </c>
      <c r="I478" s="178"/>
      <c r="L478" s="174"/>
      <c r="M478" s="179"/>
      <c r="N478" s="180"/>
      <c r="O478" s="180"/>
      <c r="P478" s="180"/>
      <c r="Q478" s="180"/>
      <c r="R478" s="180"/>
      <c r="S478" s="180"/>
      <c r="T478" s="181"/>
      <c r="AT478" s="175" t="s">
        <v>131</v>
      </c>
      <c r="AU478" s="175" t="s">
        <v>82</v>
      </c>
      <c r="AV478" s="15" t="s">
        <v>129</v>
      </c>
      <c r="AW478" s="15" t="s">
        <v>29</v>
      </c>
      <c r="AX478" s="15" t="s">
        <v>30</v>
      </c>
      <c r="AY478" s="175" t="s">
        <v>122</v>
      </c>
    </row>
    <row r="479" spans="1:65" s="12" customFormat="1" ht="22.9" customHeight="1">
      <c r="B479" s="131"/>
      <c r="D479" s="132" t="s">
        <v>72</v>
      </c>
      <c r="E479" s="142" t="s">
        <v>179</v>
      </c>
      <c r="F479" s="142" t="s">
        <v>614</v>
      </c>
      <c r="I479" s="134"/>
      <c r="J479" s="143">
        <f>BK479</f>
        <v>0</v>
      </c>
      <c r="L479" s="131"/>
      <c r="M479" s="136"/>
      <c r="N479" s="137"/>
      <c r="O479" s="137"/>
      <c r="P479" s="138">
        <f>SUM(P480:P524)</f>
        <v>0</v>
      </c>
      <c r="Q479" s="137"/>
      <c r="R479" s="138">
        <f>SUM(R480:R524)</f>
        <v>27.010770399999995</v>
      </c>
      <c r="S479" s="137"/>
      <c r="T479" s="139">
        <f>SUM(T480:T524)</f>
        <v>0</v>
      </c>
      <c r="AR479" s="132" t="s">
        <v>30</v>
      </c>
      <c r="AT479" s="140" t="s">
        <v>72</v>
      </c>
      <c r="AU479" s="140" t="s">
        <v>30</v>
      </c>
      <c r="AY479" s="132" t="s">
        <v>122</v>
      </c>
      <c r="BK479" s="141">
        <f>SUM(BK480:BK524)</f>
        <v>0</v>
      </c>
    </row>
    <row r="480" spans="1:65" s="2" customFormat="1" ht="16.5" customHeight="1">
      <c r="A480" s="33"/>
      <c r="B480" s="144"/>
      <c r="C480" s="145" t="s">
        <v>615</v>
      </c>
      <c r="D480" s="145" t="s">
        <v>124</v>
      </c>
      <c r="E480" s="146" t="s">
        <v>616</v>
      </c>
      <c r="F480" s="147" t="s">
        <v>617</v>
      </c>
      <c r="G480" s="148" t="s">
        <v>127</v>
      </c>
      <c r="H480" s="149">
        <v>210</v>
      </c>
      <c r="I480" s="150"/>
      <c r="J480" s="151">
        <f>ROUND(I480*H480,2)</f>
        <v>0</v>
      </c>
      <c r="K480" s="147" t="s">
        <v>1</v>
      </c>
      <c r="L480" s="34"/>
      <c r="M480" s="152" t="s">
        <v>1</v>
      </c>
      <c r="N480" s="153" t="s">
        <v>38</v>
      </c>
      <c r="O480" s="59"/>
      <c r="P480" s="154">
        <f>O480*H480</f>
        <v>0</v>
      </c>
      <c r="Q480" s="154">
        <v>0</v>
      </c>
      <c r="R480" s="154">
        <f>Q480*H480</f>
        <v>0</v>
      </c>
      <c r="S480" s="154">
        <v>0</v>
      </c>
      <c r="T480" s="155">
        <f>S480*H480</f>
        <v>0</v>
      </c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R480" s="156" t="s">
        <v>129</v>
      </c>
      <c r="AT480" s="156" t="s">
        <v>124</v>
      </c>
      <c r="AU480" s="156" t="s">
        <v>82</v>
      </c>
      <c r="AY480" s="18" t="s">
        <v>122</v>
      </c>
      <c r="BE480" s="157">
        <f>IF(N480="základní",J480,0)</f>
        <v>0</v>
      </c>
      <c r="BF480" s="157">
        <f>IF(N480="snížená",J480,0)</f>
        <v>0</v>
      </c>
      <c r="BG480" s="157">
        <f>IF(N480="zákl. přenesená",J480,0)</f>
        <v>0</v>
      </c>
      <c r="BH480" s="157">
        <f>IF(N480="sníž. přenesená",J480,0)</f>
        <v>0</v>
      </c>
      <c r="BI480" s="157">
        <f>IF(N480="nulová",J480,0)</f>
        <v>0</v>
      </c>
      <c r="BJ480" s="18" t="s">
        <v>30</v>
      </c>
      <c r="BK480" s="157">
        <f>ROUND(I480*H480,2)</f>
        <v>0</v>
      </c>
      <c r="BL480" s="18" t="s">
        <v>129</v>
      </c>
      <c r="BM480" s="156" t="s">
        <v>618</v>
      </c>
    </row>
    <row r="481" spans="1:65" s="14" customFormat="1">
      <c r="B481" s="166"/>
      <c r="D481" s="159" t="s">
        <v>131</v>
      </c>
      <c r="E481" s="167" t="s">
        <v>1</v>
      </c>
      <c r="F481" s="168" t="s">
        <v>619</v>
      </c>
      <c r="H481" s="169">
        <v>210</v>
      </c>
      <c r="I481" s="170"/>
      <c r="L481" s="166"/>
      <c r="M481" s="171"/>
      <c r="N481" s="172"/>
      <c r="O481" s="172"/>
      <c r="P481" s="172"/>
      <c r="Q481" s="172"/>
      <c r="R481" s="172"/>
      <c r="S481" s="172"/>
      <c r="T481" s="173"/>
      <c r="AT481" s="167" t="s">
        <v>131</v>
      </c>
      <c r="AU481" s="167" t="s">
        <v>82</v>
      </c>
      <c r="AV481" s="14" t="s">
        <v>82</v>
      </c>
      <c r="AW481" s="14" t="s">
        <v>29</v>
      </c>
      <c r="AX481" s="14" t="s">
        <v>30</v>
      </c>
      <c r="AY481" s="167" t="s">
        <v>122</v>
      </c>
    </row>
    <row r="482" spans="1:65" s="2" customFormat="1" ht="16.5" customHeight="1">
      <c r="A482" s="33"/>
      <c r="B482" s="144"/>
      <c r="C482" s="145" t="s">
        <v>620</v>
      </c>
      <c r="D482" s="145" t="s">
        <v>124</v>
      </c>
      <c r="E482" s="146" t="s">
        <v>621</v>
      </c>
      <c r="F482" s="147" t="s">
        <v>622</v>
      </c>
      <c r="G482" s="148" t="s">
        <v>127</v>
      </c>
      <c r="H482" s="149">
        <v>210</v>
      </c>
      <c r="I482" s="150"/>
      <c r="J482" s="151">
        <f>ROUND(I482*H482,2)</f>
        <v>0</v>
      </c>
      <c r="K482" s="147" t="s">
        <v>1</v>
      </c>
      <c r="L482" s="34"/>
      <c r="M482" s="152" t="s">
        <v>1</v>
      </c>
      <c r="N482" s="153" t="s">
        <v>38</v>
      </c>
      <c r="O482" s="59"/>
      <c r="P482" s="154">
        <f>O482*H482</f>
        <v>0</v>
      </c>
      <c r="Q482" s="154">
        <v>0</v>
      </c>
      <c r="R482" s="154">
        <f>Q482*H482</f>
        <v>0</v>
      </c>
      <c r="S482" s="154">
        <v>0</v>
      </c>
      <c r="T482" s="155">
        <f>S482*H482</f>
        <v>0</v>
      </c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R482" s="156" t="s">
        <v>129</v>
      </c>
      <c r="AT482" s="156" t="s">
        <v>124</v>
      </c>
      <c r="AU482" s="156" t="s">
        <v>82</v>
      </c>
      <c r="AY482" s="18" t="s">
        <v>122</v>
      </c>
      <c r="BE482" s="157">
        <f>IF(N482="základní",J482,0)</f>
        <v>0</v>
      </c>
      <c r="BF482" s="157">
        <f>IF(N482="snížená",J482,0)</f>
        <v>0</v>
      </c>
      <c r="BG482" s="157">
        <f>IF(N482="zákl. přenesená",J482,0)</f>
        <v>0</v>
      </c>
      <c r="BH482" s="157">
        <f>IF(N482="sníž. přenesená",J482,0)</f>
        <v>0</v>
      </c>
      <c r="BI482" s="157">
        <f>IF(N482="nulová",J482,0)</f>
        <v>0</v>
      </c>
      <c r="BJ482" s="18" t="s">
        <v>30</v>
      </c>
      <c r="BK482" s="157">
        <f>ROUND(I482*H482,2)</f>
        <v>0</v>
      </c>
      <c r="BL482" s="18" t="s">
        <v>129</v>
      </c>
      <c r="BM482" s="156" t="s">
        <v>623</v>
      </c>
    </row>
    <row r="483" spans="1:65" s="14" customFormat="1">
      <c r="B483" s="166"/>
      <c r="D483" s="159" t="s">
        <v>131</v>
      </c>
      <c r="E483" s="167" t="s">
        <v>1</v>
      </c>
      <c r="F483" s="168" t="s">
        <v>619</v>
      </c>
      <c r="H483" s="169">
        <v>210</v>
      </c>
      <c r="I483" s="170"/>
      <c r="L483" s="166"/>
      <c r="M483" s="171"/>
      <c r="N483" s="172"/>
      <c r="O483" s="172"/>
      <c r="P483" s="172"/>
      <c r="Q483" s="172"/>
      <c r="R483" s="172"/>
      <c r="S483" s="172"/>
      <c r="T483" s="173"/>
      <c r="AT483" s="167" t="s">
        <v>131</v>
      </c>
      <c r="AU483" s="167" t="s">
        <v>82</v>
      </c>
      <c r="AV483" s="14" t="s">
        <v>82</v>
      </c>
      <c r="AW483" s="14" t="s">
        <v>29</v>
      </c>
      <c r="AX483" s="14" t="s">
        <v>30</v>
      </c>
      <c r="AY483" s="167" t="s">
        <v>122</v>
      </c>
    </row>
    <row r="484" spans="1:65" s="2" customFormat="1" ht="21.75" customHeight="1">
      <c r="A484" s="33"/>
      <c r="B484" s="144"/>
      <c r="C484" s="145" t="s">
        <v>624</v>
      </c>
      <c r="D484" s="145" t="s">
        <v>124</v>
      </c>
      <c r="E484" s="146" t="s">
        <v>625</v>
      </c>
      <c r="F484" s="147" t="s">
        <v>626</v>
      </c>
      <c r="G484" s="148" t="s">
        <v>197</v>
      </c>
      <c r="H484" s="149">
        <v>35</v>
      </c>
      <c r="I484" s="150"/>
      <c r="J484" s="151">
        <f>ROUND(I484*H484,2)</f>
        <v>0</v>
      </c>
      <c r="K484" s="147" t="s">
        <v>1</v>
      </c>
      <c r="L484" s="34"/>
      <c r="M484" s="152" t="s">
        <v>1</v>
      </c>
      <c r="N484" s="153" t="s">
        <v>38</v>
      </c>
      <c r="O484" s="59"/>
      <c r="P484" s="154">
        <f>O484*H484</f>
        <v>0</v>
      </c>
      <c r="Q484" s="154">
        <v>0.15540000000000001</v>
      </c>
      <c r="R484" s="154">
        <f>Q484*H484</f>
        <v>5.4390000000000001</v>
      </c>
      <c r="S484" s="154">
        <v>0</v>
      </c>
      <c r="T484" s="155">
        <f>S484*H484</f>
        <v>0</v>
      </c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R484" s="156" t="s">
        <v>129</v>
      </c>
      <c r="AT484" s="156" t="s">
        <v>124</v>
      </c>
      <c r="AU484" s="156" t="s">
        <v>82</v>
      </c>
      <c r="AY484" s="18" t="s">
        <v>122</v>
      </c>
      <c r="BE484" s="157">
        <f>IF(N484="základní",J484,0)</f>
        <v>0</v>
      </c>
      <c r="BF484" s="157">
        <f>IF(N484="snížená",J484,0)</f>
        <v>0</v>
      </c>
      <c r="BG484" s="157">
        <f>IF(N484="zákl. přenesená",J484,0)</f>
        <v>0</v>
      </c>
      <c r="BH484" s="157">
        <f>IF(N484="sníž. přenesená",J484,0)</f>
        <v>0</v>
      </c>
      <c r="BI484" s="157">
        <f>IF(N484="nulová",J484,0)</f>
        <v>0</v>
      </c>
      <c r="BJ484" s="18" t="s">
        <v>30</v>
      </c>
      <c r="BK484" s="157">
        <f>ROUND(I484*H484,2)</f>
        <v>0</v>
      </c>
      <c r="BL484" s="18" t="s">
        <v>129</v>
      </c>
      <c r="BM484" s="156" t="s">
        <v>627</v>
      </c>
    </row>
    <row r="485" spans="1:65" s="13" customFormat="1">
      <c r="B485" s="158"/>
      <c r="D485" s="159" t="s">
        <v>131</v>
      </c>
      <c r="E485" s="160" t="s">
        <v>1</v>
      </c>
      <c r="F485" s="161" t="s">
        <v>628</v>
      </c>
      <c r="H485" s="160" t="s">
        <v>1</v>
      </c>
      <c r="I485" s="162"/>
      <c r="L485" s="158"/>
      <c r="M485" s="163"/>
      <c r="N485" s="164"/>
      <c r="O485" s="164"/>
      <c r="P485" s="164"/>
      <c r="Q485" s="164"/>
      <c r="R485" s="164"/>
      <c r="S485" s="164"/>
      <c r="T485" s="165"/>
      <c r="AT485" s="160" t="s">
        <v>131</v>
      </c>
      <c r="AU485" s="160" t="s">
        <v>82</v>
      </c>
      <c r="AV485" s="13" t="s">
        <v>30</v>
      </c>
      <c r="AW485" s="13" t="s">
        <v>29</v>
      </c>
      <c r="AX485" s="13" t="s">
        <v>73</v>
      </c>
      <c r="AY485" s="160" t="s">
        <v>122</v>
      </c>
    </row>
    <row r="486" spans="1:65" s="14" customFormat="1">
      <c r="B486" s="166"/>
      <c r="D486" s="159" t="s">
        <v>131</v>
      </c>
      <c r="E486" s="167" t="s">
        <v>1</v>
      </c>
      <c r="F486" s="168" t="s">
        <v>338</v>
      </c>
      <c r="H486" s="169">
        <v>35</v>
      </c>
      <c r="I486" s="170"/>
      <c r="L486" s="166"/>
      <c r="M486" s="171"/>
      <c r="N486" s="172"/>
      <c r="O486" s="172"/>
      <c r="P486" s="172"/>
      <c r="Q486" s="172"/>
      <c r="R486" s="172"/>
      <c r="S486" s="172"/>
      <c r="T486" s="173"/>
      <c r="AT486" s="167" t="s">
        <v>131</v>
      </c>
      <c r="AU486" s="167" t="s">
        <v>82</v>
      </c>
      <c r="AV486" s="14" t="s">
        <v>82</v>
      </c>
      <c r="AW486" s="14" t="s">
        <v>29</v>
      </c>
      <c r="AX486" s="14" t="s">
        <v>30</v>
      </c>
      <c r="AY486" s="167" t="s">
        <v>122</v>
      </c>
    </row>
    <row r="487" spans="1:65" s="2" customFormat="1" ht="16.5" customHeight="1">
      <c r="A487" s="33"/>
      <c r="B487" s="144"/>
      <c r="C487" s="182" t="s">
        <v>629</v>
      </c>
      <c r="D487" s="182" t="s">
        <v>333</v>
      </c>
      <c r="E487" s="183" t="s">
        <v>630</v>
      </c>
      <c r="F487" s="184" t="s">
        <v>631</v>
      </c>
      <c r="G487" s="185" t="s">
        <v>197</v>
      </c>
      <c r="H487" s="186">
        <v>35.35</v>
      </c>
      <c r="I487" s="187"/>
      <c r="J487" s="188">
        <f>ROUND(I487*H487,2)</f>
        <v>0</v>
      </c>
      <c r="K487" s="184" t="s">
        <v>128</v>
      </c>
      <c r="L487" s="189"/>
      <c r="M487" s="190" t="s">
        <v>1</v>
      </c>
      <c r="N487" s="191" t="s">
        <v>38</v>
      </c>
      <c r="O487" s="59"/>
      <c r="P487" s="154">
        <f>O487*H487</f>
        <v>0</v>
      </c>
      <c r="Q487" s="154">
        <v>0.08</v>
      </c>
      <c r="R487" s="154">
        <f>Q487*H487</f>
        <v>2.8280000000000003</v>
      </c>
      <c r="S487" s="154">
        <v>0</v>
      </c>
      <c r="T487" s="155">
        <f>S487*H487</f>
        <v>0</v>
      </c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R487" s="156" t="s">
        <v>170</v>
      </c>
      <c r="AT487" s="156" t="s">
        <v>333</v>
      </c>
      <c r="AU487" s="156" t="s">
        <v>82</v>
      </c>
      <c r="AY487" s="18" t="s">
        <v>122</v>
      </c>
      <c r="BE487" s="157">
        <f>IF(N487="základní",J487,0)</f>
        <v>0</v>
      </c>
      <c r="BF487" s="157">
        <f>IF(N487="snížená",J487,0)</f>
        <v>0</v>
      </c>
      <c r="BG487" s="157">
        <f>IF(N487="zákl. přenesená",J487,0)</f>
        <v>0</v>
      </c>
      <c r="BH487" s="157">
        <f>IF(N487="sníž. přenesená",J487,0)</f>
        <v>0</v>
      </c>
      <c r="BI487" s="157">
        <f>IF(N487="nulová",J487,0)</f>
        <v>0</v>
      </c>
      <c r="BJ487" s="18" t="s">
        <v>30</v>
      </c>
      <c r="BK487" s="157">
        <f>ROUND(I487*H487,2)</f>
        <v>0</v>
      </c>
      <c r="BL487" s="18" t="s">
        <v>129</v>
      </c>
      <c r="BM487" s="156" t="s">
        <v>632</v>
      </c>
    </row>
    <row r="488" spans="1:65" s="14" customFormat="1">
      <c r="B488" s="166"/>
      <c r="D488" s="159" t="s">
        <v>131</v>
      </c>
      <c r="E488" s="167" t="s">
        <v>1</v>
      </c>
      <c r="F488" s="168" t="s">
        <v>633</v>
      </c>
      <c r="H488" s="169">
        <v>35.35</v>
      </c>
      <c r="I488" s="170"/>
      <c r="L488" s="166"/>
      <c r="M488" s="171"/>
      <c r="N488" s="172"/>
      <c r="O488" s="172"/>
      <c r="P488" s="172"/>
      <c r="Q488" s="172"/>
      <c r="R488" s="172"/>
      <c r="S488" s="172"/>
      <c r="T488" s="173"/>
      <c r="AT488" s="167" t="s">
        <v>131</v>
      </c>
      <c r="AU488" s="167" t="s">
        <v>82</v>
      </c>
      <c r="AV488" s="14" t="s">
        <v>82</v>
      </c>
      <c r="AW488" s="14" t="s">
        <v>29</v>
      </c>
      <c r="AX488" s="14" t="s">
        <v>73</v>
      </c>
      <c r="AY488" s="167" t="s">
        <v>122</v>
      </c>
    </row>
    <row r="489" spans="1:65" s="15" customFormat="1">
      <c r="B489" s="174"/>
      <c r="D489" s="159" t="s">
        <v>131</v>
      </c>
      <c r="E489" s="175" t="s">
        <v>1</v>
      </c>
      <c r="F489" s="176" t="s">
        <v>139</v>
      </c>
      <c r="H489" s="177">
        <v>35.35</v>
      </c>
      <c r="I489" s="178"/>
      <c r="L489" s="174"/>
      <c r="M489" s="179"/>
      <c r="N489" s="180"/>
      <c r="O489" s="180"/>
      <c r="P489" s="180"/>
      <c r="Q489" s="180"/>
      <c r="R489" s="180"/>
      <c r="S489" s="180"/>
      <c r="T489" s="181"/>
      <c r="AT489" s="175" t="s">
        <v>131</v>
      </c>
      <c r="AU489" s="175" t="s">
        <v>82</v>
      </c>
      <c r="AV489" s="15" t="s">
        <v>129</v>
      </c>
      <c r="AW489" s="15" t="s">
        <v>29</v>
      </c>
      <c r="AX489" s="15" t="s">
        <v>30</v>
      </c>
      <c r="AY489" s="175" t="s">
        <v>122</v>
      </c>
    </row>
    <row r="490" spans="1:65" s="2" customFormat="1" ht="24.2" customHeight="1">
      <c r="A490" s="33"/>
      <c r="B490" s="144"/>
      <c r="C490" s="145" t="s">
        <v>634</v>
      </c>
      <c r="D490" s="145" t="s">
        <v>124</v>
      </c>
      <c r="E490" s="146" t="s">
        <v>635</v>
      </c>
      <c r="F490" s="147" t="s">
        <v>636</v>
      </c>
      <c r="G490" s="148" t="s">
        <v>197</v>
      </c>
      <c r="H490" s="149">
        <v>92</v>
      </c>
      <c r="I490" s="150"/>
      <c r="J490" s="151">
        <f>ROUND(I490*H490,2)</f>
        <v>0</v>
      </c>
      <c r="K490" s="147" t="s">
        <v>1</v>
      </c>
      <c r="L490" s="34"/>
      <c r="M490" s="152" t="s">
        <v>1</v>
      </c>
      <c r="N490" s="153" t="s">
        <v>38</v>
      </c>
      <c r="O490" s="59"/>
      <c r="P490" s="154">
        <f>O490*H490</f>
        <v>0</v>
      </c>
      <c r="Q490" s="154">
        <v>0.1295</v>
      </c>
      <c r="R490" s="154">
        <f>Q490*H490</f>
        <v>11.914</v>
      </c>
      <c r="S490" s="154">
        <v>0</v>
      </c>
      <c r="T490" s="155">
        <f>S490*H490</f>
        <v>0</v>
      </c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R490" s="156" t="s">
        <v>129</v>
      </c>
      <c r="AT490" s="156" t="s">
        <v>124</v>
      </c>
      <c r="AU490" s="156" t="s">
        <v>82</v>
      </c>
      <c r="AY490" s="18" t="s">
        <v>122</v>
      </c>
      <c r="BE490" s="157">
        <f>IF(N490="základní",J490,0)</f>
        <v>0</v>
      </c>
      <c r="BF490" s="157">
        <f>IF(N490="snížená",J490,0)</f>
        <v>0</v>
      </c>
      <c r="BG490" s="157">
        <f>IF(N490="zákl. přenesená",J490,0)</f>
        <v>0</v>
      </c>
      <c r="BH490" s="157">
        <f>IF(N490="sníž. přenesená",J490,0)</f>
        <v>0</v>
      </c>
      <c r="BI490" s="157">
        <f>IF(N490="nulová",J490,0)</f>
        <v>0</v>
      </c>
      <c r="BJ490" s="18" t="s">
        <v>30</v>
      </c>
      <c r="BK490" s="157">
        <f>ROUND(I490*H490,2)</f>
        <v>0</v>
      </c>
      <c r="BL490" s="18" t="s">
        <v>129</v>
      </c>
      <c r="BM490" s="156" t="s">
        <v>637</v>
      </c>
    </row>
    <row r="491" spans="1:65" s="13" customFormat="1">
      <c r="B491" s="158"/>
      <c r="D491" s="159" t="s">
        <v>131</v>
      </c>
      <c r="E491" s="160" t="s">
        <v>1</v>
      </c>
      <c r="F491" s="161" t="s">
        <v>638</v>
      </c>
      <c r="H491" s="160" t="s">
        <v>1</v>
      </c>
      <c r="I491" s="162"/>
      <c r="L491" s="158"/>
      <c r="M491" s="163"/>
      <c r="N491" s="164"/>
      <c r="O491" s="164"/>
      <c r="P491" s="164"/>
      <c r="Q491" s="164"/>
      <c r="R491" s="164"/>
      <c r="S491" s="164"/>
      <c r="T491" s="165"/>
      <c r="AT491" s="160" t="s">
        <v>131</v>
      </c>
      <c r="AU491" s="160" t="s">
        <v>82</v>
      </c>
      <c r="AV491" s="13" t="s">
        <v>30</v>
      </c>
      <c r="AW491" s="13" t="s">
        <v>29</v>
      </c>
      <c r="AX491" s="13" t="s">
        <v>73</v>
      </c>
      <c r="AY491" s="160" t="s">
        <v>122</v>
      </c>
    </row>
    <row r="492" spans="1:65" s="14" customFormat="1">
      <c r="B492" s="166"/>
      <c r="D492" s="159" t="s">
        <v>131</v>
      </c>
      <c r="E492" s="167" t="s">
        <v>1</v>
      </c>
      <c r="F492" s="168" t="s">
        <v>639</v>
      </c>
      <c r="H492" s="169">
        <v>92</v>
      </c>
      <c r="I492" s="170"/>
      <c r="L492" s="166"/>
      <c r="M492" s="171"/>
      <c r="N492" s="172"/>
      <c r="O492" s="172"/>
      <c r="P492" s="172"/>
      <c r="Q492" s="172"/>
      <c r="R492" s="172"/>
      <c r="S492" s="172"/>
      <c r="T492" s="173"/>
      <c r="AT492" s="167" t="s">
        <v>131</v>
      </c>
      <c r="AU492" s="167" t="s">
        <v>82</v>
      </c>
      <c r="AV492" s="14" t="s">
        <v>82</v>
      </c>
      <c r="AW492" s="14" t="s">
        <v>29</v>
      </c>
      <c r="AX492" s="14" t="s">
        <v>30</v>
      </c>
      <c r="AY492" s="167" t="s">
        <v>122</v>
      </c>
    </row>
    <row r="493" spans="1:65" s="2" customFormat="1" ht="16.5" customHeight="1">
      <c r="A493" s="33"/>
      <c r="B493" s="144"/>
      <c r="C493" s="182" t="s">
        <v>639</v>
      </c>
      <c r="D493" s="182" t="s">
        <v>333</v>
      </c>
      <c r="E493" s="183" t="s">
        <v>640</v>
      </c>
      <c r="F493" s="184" t="s">
        <v>641</v>
      </c>
      <c r="G493" s="185" t="s">
        <v>197</v>
      </c>
      <c r="H493" s="186">
        <v>92.92</v>
      </c>
      <c r="I493" s="187"/>
      <c r="J493" s="188">
        <f>ROUND(I493*H493,2)</f>
        <v>0</v>
      </c>
      <c r="K493" s="184" t="s">
        <v>128</v>
      </c>
      <c r="L493" s="189"/>
      <c r="M493" s="190" t="s">
        <v>1</v>
      </c>
      <c r="N493" s="191" t="s">
        <v>38</v>
      </c>
      <c r="O493" s="59"/>
      <c r="P493" s="154">
        <f>O493*H493</f>
        <v>0</v>
      </c>
      <c r="Q493" s="154">
        <v>5.6120000000000003E-2</v>
      </c>
      <c r="R493" s="154">
        <f>Q493*H493</f>
        <v>5.2146704000000001</v>
      </c>
      <c r="S493" s="154">
        <v>0</v>
      </c>
      <c r="T493" s="155">
        <f>S493*H493</f>
        <v>0</v>
      </c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R493" s="156" t="s">
        <v>170</v>
      </c>
      <c r="AT493" s="156" t="s">
        <v>333</v>
      </c>
      <c r="AU493" s="156" t="s">
        <v>82</v>
      </c>
      <c r="AY493" s="18" t="s">
        <v>122</v>
      </c>
      <c r="BE493" s="157">
        <f>IF(N493="základní",J493,0)</f>
        <v>0</v>
      </c>
      <c r="BF493" s="157">
        <f>IF(N493="snížená",J493,0)</f>
        <v>0</v>
      </c>
      <c r="BG493" s="157">
        <f>IF(N493="zákl. přenesená",J493,0)</f>
        <v>0</v>
      </c>
      <c r="BH493" s="157">
        <f>IF(N493="sníž. přenesená",J493,0)</f>
        <v>0</v>
      </c>
      <c r="BI493" s="157">
        <f>IF(N493="nulová",J493,0)</f>
        <v>0</v>
      </c>
      <c r="BJ493" s="18" t="s">
        <v>30</v>
      </c>
      <c r="BK493" s="157">
        <f>ROUND(I493*H493,2)</f>
        <v>0</v>
      </c>
      <c r="BL493" s="18" t="s">
        <v>129</v>
      </c>
      <c r="BM493" s="156" t="s">
        <v>642</v>
      </c>
    </row>
    <row r="494" spans="1:65" s="14" customFormat="1">
      <c r="B494" s="166"/>
      <c r="D494" s="159" t="s">
        <v>131</v>
      </c>
      <c r="E494" s="167" t="s">
        <v>1</v>
      </c>
      <c r="F494" s="168" t="s">
        <v>643</v>
      </c>
      <c r="H494" s="169">
        <v>92.92</v>
      </c>
      <c r="I494" s="170"/>
      <c r="L494" s="166"/>
      <c r="M494" s="171"/>
      <c r="N494" s="172"/>
      <c r="O494" s="172"/>
      <c r="P494" s="172"/>
      <c r="Q494" s="172"/>
      <c r="R494" s="172"/>
      <c r="S494" s="172"/>
      <c r="T494" s="173"/>
      <c r="AT494" s="167" t="s">
        <v>131</v>
      </c>
      <c r="AU494" s="167" t="s">
        <v>82</v>
      </c>
      <c r="AV494" s="14" t="s">
        <v>82</v>
      </c>
      <c r="AW494" s="14" t="s">
        <v>29</v>
      </c>
      <c r="AX494" s="14" t="s">
        <v>73</v>
      </c>
      <c r="AY494" s="167" t="s">
        <v>122</v>
      </c>
    </row>
    <row r="495" spans="1:65" s="15" customFormat="1">
      <c r="B495" s="174"/>
      <c r="D495" s="159" t="s">
        <v>131</v>
      </c>
      <c r="E495" s="175" t="s">
        <v>1</v>
      </c>
      <c r="F495" s="176" t="s">
        <v>139</v>
      </c>
      <c r="H495" s="177">
        <v>92.92</v>
      </c>
      <c r="I495" s="178"/>
      <c r="L495" s="174"/>
      <c r="M495" s="179"/>
      <c r="N495" s="180"/>
      <c r="O495" s="180"/>
      <c r="P495" s="180"/>
      <c r="Q495" s="180"/>
      <c r="R495" s="180"/>
      <c r="S495" s="180"/>
      <c r="T495" s="181"/>
      <c r="AT495" s="175" t="s">
        <v>131</v>
      </c>
      <c r="AU495" s="175" t="s">
        <v>82</v>
      </c>
      <c r="AV495" s="15" t="s">
        <v>129</v>
      </c>
      <c r="AW495" s="15" t="s">
        <v>29</v>
      </c>
      <c r="AX495" s="15" t="s">
        <v>30</v>
      </c>
      <c r="AY495" s="175" t="s">
        <v>122</v>
      </c>
    </row>
    <row r="496" spans="1:65" s="2" customFormat="1" ht="16.5" customHeight="1">
      <c r="A496" s="33"/>
      <c r="B496" s="144"/>
      <c r="C496" s="145" t="s">
        <v>644</v>
      </c>
      <c r="D496" s="145" t="s">
        <v>124</v>
      </c>
      <c r="E496" s="146" t="s">
        <v>645</v>
      </c>
      <c r="F496" s="147" t="s">
        <v>646</v>
      </c>
      <c r="G496" s="148" t="s">
        <v>647</v>
      </c>
      <c r="H496" s="149">
        <v>1</v>
      </c>
      <c r="I496" s="150"/>
      <c r="J496" s="151">
        <f>ROUND(I496*H496,2)</f>
        <v>0</v>
      </c>
      <c r="K496" s="147" t="s">
        <v>128</v>
      </c>
      <c r="L496" s="34"/>
      <c r="M496" s="152" t="s">
        <v>1</v>
      </c>
      <c r="N496" s="153" t="s">
        <v>38</v>
      </c>
      <c r="O496" s="59"/>
      <c r="P496" s="154">
        <f>O496*H496</f>
        <v>0</v>
      </c>
      <c r="Q496" s="154">
        <v>0</v>
      </c>
      <c r="R496" s="154">
        <f>Q496*H496</f>
        <v>0</v>
      </c>
      <c r="S496" s="154">
        <v>0</v>
      </c>
      <c r="T496" s="155">
        <f>S496*H496</f>
        <v>0</v>
      </c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R496" s="156" t="s">
        <v>129</v>
      </c>
      <c r="AT496" s="156" t="s">
        <v>124</v>
      </c>
      <c r="AU496" s="156" t="s">
        <v>82</v>
      </c>
      <c r="AY496" s="18" t="s">
        <v>122</v>
      </c>
      <c r="BE496" s="157">
        <f>IF(N496="základní",J496,0)</f>
        <v>0</v>
      </c>
      <c r="BF496" s="157">
        <f>IF(N496="snížená",J496,0)</f>
        <v>0</v>
      </c>
      <c r="BG496" s="157">
        <f>IF(N496="zákl. přenesená",J496,0)</f>
        <v>0</v>
      </c>
      <c r="BH496" s="157">
        <f>IF(N496="sníž. přenesená",J496,0)</f>
        <v>0</v>
      </c>
      <c r="BI496" s="157">
        <f>IF(N496="nulová",J496,0)</f>
        <v>0</v>
      </c>
      <c r="BJ496" s="18" t="s">
        <v>30</v>
      </c>
      <c r="BK496" s="157">
        <f>ROUND(I496*H496,2)</f>
        <v>0</v>
      </c>
      <c r="BL496" s="18" t="s">
        <v>129</v>
      </c>
      <c r="BM496" s="156" t="s">
        <v>648</v>
      </c>
    </row>
    <row r="497" spans="1:65" s="14" customFormat="1">
      <c r="B497" s="166"/>
      <c r="D497" s="159" t="s">
        <v>131</v>
      </c>
      <c r="E497" s="167" t="s">
        <v>1</v>
      </c>
      <c r="F497" s="168" t="s">
        <v>30</v>
      </c>
      <c r="H497" s="169">
        <v>1</v>
      </c>
      <c r="I497" s="170"/>
      <c r="L497" s="166"/>
      <c r="M497" s="171"/>
      <c r="N497" s="172"/>
      <c r="O497" s="172"/>
      <c r="P497" s="172"/>
      <c r="Q497" s="172"/>
      <c r="R497" s="172"/>
      <c r="S497" s="172"/>
      <c r="T497" s="173"/>
      <c r="AT497" s="167" t="s">
        <v>131</v>
      </c>
      <c r="AU497" s="167" t="s">
        <v>82</v>
      </c>
      <c r="AV497" s="14" t="s">
        <v>82</v>
      </c>
      <c r="AW497" s="14" t="s">
        <v>29</v>
      </c>
      <c r="AX497" s="14" t="s">
        <v>30</v>
      </c>
      <c r="AY497" s="167" t="s">
        <v>122</v>
      </c>
    </row>
    <row r="498" spans="1:65" s="2" customFormat="1" ht="16.5" customHeight="1">
      <c r="A498" s="33"/>
      <c r="B498" s="144"/>
      <c r="C498" s="145" t="s">
        <v>649</v>
      </c>
      <c r="D498" s="145" t="s">
        <v>124</v>
      </c>
      <c r="E498" s="146" t="s">
        <v>650</v>
      </c>
      <c r="F498" s="147" t="s">
        <v>651</v>
      </c>
      <c r="G498" s="148" t="s">
        <v>647</v>
      </c>
      <c r="H498" s="149">
        <v>1</v>
      </c>
      <c r="I498" s="150"/>
      <c r="J498" s="151">
        <f>ROUND(I498*H498,2)</f>
        <v>0</v>
      </c>
      <c r="K498" s="147" t="s">
        <v>128</v>
      </c>
      <c r="L498" s="34"/>
      <c r="M498" s="152" t="s">
        <v>1</v>
      </c>
      <c r="N498" s="153" t="s">
        <v>38</v>
      </c>
      <c r="O498" s="59"/>
      <c r="P498" s="154">
        <f>O498*H498</f>
        <v>0</v>
      </c>
      <c r="Q498" s="154">
        <v>0</v>
      </c>
      <c r="R498" s="154">
        <f>Q498*H498</f>
        <v>0</v>
      </c>
      <c r="S498" s="154">
        <v>0</v>
      </c>
      <c r="T498" s="155">
        <f>S498*H498</f>
        <v>0</v>
      </c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R498" s="156" t="s">
        <v>129</v>
      </c>
      <c r="AT498" s="156" t="s">
        <v>124</v>
      </c>
      <c r="AU498" s="156" t="s">
        <v>82</v>
      </c>
      <c r="AY498" s="18" t="s">
        <v>122</v>
      </c>
      <c r="BE498" s="157">
        <f>IF(N498="základní",J498,0)</f>
        <v>0</v>
      </c>
      <c r="BF498" s="157">
        <f>IF(N498="snížená",J498,0)</f>
        <v>0</v>
      </c>
      <c r="BG498" s="157">
        <f>IF(N498="zákl. přenesená",J498,0)</f>
        <v>0</v>
      </c>
      <c r="BH498" s="157">
        <f>IF(N498="sníž. přenesená",J498,0)</f>
        <v>0</v>
      </c>
      <c r="BI498" s="157">
        <f>IF(N498="nulová",J498,0)</f>
        <v>0</v>
      </c>
      <c r="BJ498" s="18" t="s">
        <v>30</v>
      </c>
      <c r="BK498" s="157">
        <f>ROUND(I498*H498,2)</f>
        <v>0</v>
      </c>
      <c r="BL498" s="18" t="s">
        <v>129</v>
      </c>
      <c r="BM498" s="156" t="s">
        <v>652</v>
      </c>
    </row>
    <row r="499" spans="1:65" s="14" customFormat="1">
      <c r="B499" s="166"/>
      <c r="D499" s="159" t="s">
        <v>131</v>
      </c>
      <c r="E499" s="167" t="s">
        <v>1</v>
      </c>
      <c r="F499" s="168" t="s">
        <v>30</v>
      </c>
      <c r="H499" s="169">
        <v>1</v>
      </c>
      <c r="I499" s="170"/>
      <c r="L499" s="166"/>
      <c r="M499" s="171"/>
      <c r="N499" s="172"/>
      <c r="O499" s="172"/>
      <c r="P499" s="172"/>
      <c r="Q499" s="172"/>
      <c r="R499" s="172"/>
      <c r="S499" s="172"/>
      <c r="T499" s="173"/>
      <c r="AT499" s="167" t="s">
        <v>131</v>
      </c>
      <c r="AU499" s="167" t="s">
        <v>82</v>
      </c>
      <c r="AV499" s="14" t="s">
        <v>82</v>
      </c>
      <c r="AW499" s="14" t="s">
        <v>29</v>
      </c>
      <c r="AX499" s="14" t="s">
        <v>30</v>
      </c>
      <c r="AY499" s="167" t="s">
        <v>122</v>
      </c>
    </row>
    <row r="500" spans="1:65" s="2" customFormat="1" ht="21.75" customHeight="1">
      <c r="A500" s="33"/>
      <c r="B500" s="144"/>
      <c r="C500" s="145" t="s">
        <v>653</v>
      </c>
      <c r="D500" s="145" t="s">
        <v>124</v>
      </c>
      <c r="E500" s="146" t="s">
        <v>654</v>
      </c>
      <c r="F500" s="147" t="s">
        <v>655</v>
      </c>
      <c r="G500" s="148" t="s">
        <v>197</v>
      </c>
      <c r="H500" s="149">
        <v>5</v>
      </c>
      <c r="I500" s="150"/>
      <c r="J500" s="151">
        <f>ROUND(I500*H500,2)</f>
        <v>0</v>
      </c>
      <c r="K500" s="147" t="s">
        <v>1</v>
      </c>
      <c r="L500" s="34"/>
      <c r="M500" s="152" t="s">
        <v>1</v>
      </c>
      <c r="N500" s="153" t="s">
        <v>38</v>
      </c>
      <c r="O500" s="59"/>
      <c r="P500" s="154">
        <f>O500*H500</f>
        <v>0</v>
      </c>
      <c r="Q500" s="154">
        <v>0.16849</v>
      </c>
      <c r="R500" s="154">
        <f>Q500*H500</f>
        <v>0.84245000000000003</v>
      </c>
      <c r="S500" s="154">
        <v>0</v>
      </c>
      <c r="T500" s="155">
        <f>S500*H500</f>
        <v>0</v>
      </c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R500" s="156" t="s">
        <v>129</v>
      </c>
      <c r="AT500" s="156" t="s">
        <v>124</v>
      </c>
      <c r="AU500" s="156" t="s">
        <v>82</v>
      </c>
      <c r="AY500" s="18" t="s">
        <v>122</v>
      </c>
      <c r="BE500" s="157">
        <f>IF(N500="základní",J500,0)</f>
        <v>0</v>
      </c>
      <c r="BF500" s="157">
        <f>IF(N500="snížená",J500,0)</f>
        <v>0</v>
      </c>
      <c r="BG500" s="157">
        <f>IF(N500="zákl. přenesená",J500,0)</f>
        <v>0</v>
      </c>
      <c r="BH500" s="157">
        <f>IF(N500="sníž. přenesená",J500,0)</f>
        <v>0</v>
      </c>
      <c r="BI500" s="157">
        <f>IF(N500="nulová",J500,0)</f>
        <v>0</v>
      </c>
      <c r="BJ500" s="18" t="s">
        <v>30</v>
      </c>
      <c r="BK500" s="157">
        <f>ROUND(I500*H500,2)</f>
        <v>0</v>
      </c>
      <c r="BL500" s="18" t="s">
        <v>129</v>
      </c>
      <c r="BM500" s="156" t="s">
        <v>656</v>
      </c>
    </row>
    <row r="501" spans="1:65" s="13" customFormat="1">
      <c r="B501" s="158"/>
      <c r="D501" s="159" t="s">
        <v>131</v>
      </c>
      <c r="E501" s="160" t="s">
        <v>1</v>
      </c>
      <c r="F501" s="161" t="s">
        <v>657</v>
      </c>
      <c r="H501" s="160" t="s">
        <v>1</v>
      </c>
      <c r="I501" s="162"/>
      <c r="L501" s="158"/>
      <c r="M501" s="163"/>
      <c r="N501" s="164"/>
      <c r="O501" s="164"/>
      <c r="P501" s="164"/>
      <c r="Q501" s="164"/>
      <c r="R501" s="164"/>
      <c r="S501" s="164"/>
      <c r="T501" s="165"/>
      <c r="AT501" s="160" t="s">
        <v>131</v>
      </c>
      <c r="AU501" s="160" t="s">
        <v>82</v>
      </c>
      <c r="AV501" s="13" t="s">
        <v>30</v>
      </c>
      <c r="AW501" s="13" t="s">
        <v>29</v>
      </c>
      <c r="AX501" s="13" t="s">
        <v>73</v>
      </c>
      <c r="AY501" s="160" t="s">
        <v>122</v>
      </c>
    </row>
    <row r="502" spans="1:65" s="14" customFormat="1">
      <c r="B502" s="166"/>
      <c r="D502" s="159" t="s">
        <v>131</v>
      </c>
      <c r="E502" s="167" t="s">
        <v>1</v>
      </c>
      <c r="F502" s="168" t="s">
        <v>154</v>
      </c>
      <c r="H502" s="169">
        <v>5</v>
      </c>
      <c r="I502" s="170"/>
      <c r="L502" s="166"/>
      <c r="M502" s="171"/>
      <c r="N502" s="172"/>
      <c r="O502" s="172"/>
      <c r="P502" s="172"/>
      <c r="Q502" s="172"/>
      <c r="R502" s="172"/>
      <c r="S502" s="172"/>
      <c r="T502" s="173"/>
      <c r="AT502" s="167" t="s">
        <v>131</v>
      </c>
      <c r="AU502" s="167" t="s">
        <v>82</v>
      </c>
      <c r="AV502" s="14" t="s">
        <v>82</v>
      </c>
      <c r="AW502" s="14" t="s">
        <v>29</v>
      </c>
      <c r="AX502" s="14" t="s">
        <v>30</v>
      </c>
      <c r="AY502" s="167" t="s">
        <v>122</v>
      </c>
    </row>
    <row r="503" spans="1:65" s="2" customFormat="1" ht="16.5" customHeight="1">
      <c r="A503" s="33"/>
      <c r="B503" s="144"/>
      <c r="C503" s="182" t="s">
        <v>658</v>
      </c>
      <c r="D503" s="182" t="s">
        <v>333</v>
      </c>
      <c r="E503" s="183" t="s">
        <v>659</v>
      </c>
      <c r="F503" s="184" t="s">
        <v>660</v>
      </c>
      <c r="G503" s="185" t="s">
        <v>197</v>
      </c>
      <c r="H503" s="186">
        <v>5.1509999999999998</v>
      </c>
      <c r="I503" s="187"/>
      <c r="J503" s="188">
        <f>ROUND(I503*H503,2)</f>
        <v>0</v>
      </c>
      <c r="K503" s="184" t="s">
        <v>128</v>
      </c>
      <c r="L503" s="189"/>
      <c r="M503" s="190" t="s">
        <v>1</v>
      </c>
      <c r="N503" s="191" t="s">
        <v>38</v>
      </c>
      <c r="O503" s="59"/>
      <c r="P503" s="154">
        <f>O503*H503</f>
        <v>0</v>
      </c>
      <c r="Q503" s="154">
        <v>0.15</v>
      </c>
      <c r="R503" s="154">
        <f>Q503*H503</f>
        <v>0.77264999999999995</v>
      </c>
      <c r="S503" s="154">
        <v>0</v>
      </c>
      <c r="T503" s="155">
        <f>S503*H503</f>
        <v>0</v>
      </c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R503" s="156" t="s">
        <v>170</v>
      </c>
      <c r="AT503" s="156" t="s">
        <v>333</v>
      </c>
      <c r="AU503" s="156" t="s">
        <v>82</v>
      </c>
      <c r="AY503" s="18" t="s">
        <v>122</v>
      </c>
      <c r="BE503" s="157">
        <f>IF(N503="základní",J503,0)</f>
        <v>0</v>
      </c>
      <c r="BF503" s="157">
        <f>IF(N503="snížená",J503,0)</f>
        <v>0</v>
      </c>
      <c r="BG503" s="157">
        <f>IF(N503="zákl. přenesená",J503,0)</f>
        <v>0</v>
      </c>
      <c r="BH503" s="157">
        <f>IF(N503="sníž. přenesená",J503,0)</f>
        <v>0</v>
      </c>
      <c r="BI503" s="157">
        <f>IF(N503="nulová",J503,0)</f>
        <v>0</v>
      </c>
      <c r="BJ503" s="18" t="s">
        <v>30</v>
      </c>
      <c r="BK503" s="157">
        <f>ROUND(I503*H503,2)</f>
        <v>0</v>
      </c>
      <c r="BL503" s="18" t="s">
        <v>129</v>
      </c>
      <c r="BM503" s="156" t="s">
        <v>661</v>
      </c>
    </row>
    <row r="504" spans="1:65" s="14" customFormat="1">
      <c r="B504" s="166"/>
      <c r="D504" s="159" t="s">
        <v>131</v>
      </c>
      <c r="E504" s="167" t="s">
        <v>1</v>
      </c>
      <c r="F504" s="168" t="s">
        <v>662</v>
      </c>
      <c r="H504" s="169">
        <v>5.05</v>
      </c>
      <c r="I504" s="170"/>
      <c r="L504" s="166"/>
      <c r="M504" s="171"/>
      <c r="N504" s="172"/>
      <c r="O504" s="172"/>
      <c r="P504" s="172"/>
      <c r="Q504" s="172"/>
      <c r="R504" s="172"/>
      <c r="S504" s="172"/>
      <c r="T504" s="173"/>
      <c r="AT504" s="167" t="s">
        <v>131</v>
      </c>
      <c r="AU504" s="167" t="s">
        <v>82</v>
      </c>
      <c r="AV504" s="14" t="s">
        <v>82</v>
      </c>
      <c r="AW504" s="14" t="s">
        <v>29</v>
      </c>
      <c r="AX504" s="14" t="s">
        <v>73</v>
      </c>
      <c r="AY504" s="167" t="s">
        <v>122</v>
      </c>
    </row>
    <row r="505" spans="1:65" s="15" customFormat="1">
      <c r="B505" s="174"/>
      <c r="D505" s="159" t="s">
        <v>131</v>
      </c>
      <c r="E505" s="175" t="s">
        <v>1</v>
      </c>
      <c r="F505" s="176" t="s">
        <v>139</v>
      </c>
      <c r="H505" s="177">
        <v>5.05</v>
      </c>
      <c r="I505" s="178"/>
      <c r="L505" s="174"/>
      <c r="M505" s="179"/>
      <c r="N505" s="180"/>
      <c r="O505" s="180"/>
      <c r="P505" s="180"/>
      <c r="Q505" s="180"/>
      <c r="R505" s="180"/>
      <c r="S505" s="180"/>
      <c r="T505" s="181"/>
      <c r="AT505" s="175" t="s">
        <v>131</v>
      </c>
      <c r="AU505" s="175" t="s">
        <v>82</v>
      </c>
      <c r="AV505" s="15" t="s">
        <v>129</v>
      </c>
      <c r="AW505" s="15" t="s">
        <v>29</v>
      </c>
      <c r="AX505" s="15" t="s">
        <v>30</v>
      </c>
      <c r="AY505" s="175" t="s">
        <v>122</v>
      </c>
    </row>
    <row r="506" spans="1:65" s="14" customFormat="1">
      <c r="B506" s="166"/>
      <c r="D506" s="159" t="s">
        <v>131</v>
      </c>
      <c r="F506" s="168" t="s">
        <v>663</v>
      </c>
      <c r="H506" s="169">
        <v>5.1509999999999998</v>
      </c>
      <c r="I506" s="170"/>
      <c r="L506" s="166"/>
      <c r="M506" s="171"/>
      <c r="N506" s="172"/>
      <c r="O506" s="172"/>
      <c r="P506" s="172"/>
      <c r="Q506" s="172"/>
      <c r="R506" s="172"/>
      <c r="S506" s="172"/>
      <c r="T506" s="173"/>
      <c r="AT506" s="167" t="s">
        <v>131</v>
      </c>
      <c r="AU506" s="167" t="s">
        <v>82</v>
      </c>
      <c r="AV506" s="14" t="s">
        <v>82</v>
      </c>
      <c r="AW506" s="14" t="s">
        <v>3</v>
      </c>
      <c r="AX506" s="14" t="s">
        <v>30</v>
      </c>
      <c r="AY506" s="167" t="s">
        <v>122</v>
      </c>
    </row>
    <row r="507" spans="1:65" s="2" customFormat="1" ht="16.5" customHeight="1">
      <c r="A507" s="33"/>
      <c r="B507" s="144"/>
      <c r="C507" s="145" t="s">
        <v>664</v>
      </c>
      <c r="D507" s="145" t="s">
        <v>124</v>
      </c>
      <c r="E507" s="146" t="s">
        <v>665</v>
      </c>
      <c r="F507" s="147" t="s">
        <v>666</v>
      </c>
      <c r="G507" s="148" t="s">
        <v>197</v>
      </c>
      <c r="H507" s="149">
        <v>185</v>
      </c>
      <c r="I507" s="150"/>
      <c r="J507" s="151">
        <f>ROUND(I507*H507,2)</f>
        <v>0</v>
      </c>
      <c r="K507" s="147" t="s">
        <v>128</v>
      </c>
      <c r="L507" s="34"/>
      <c r="M507" s="152" t="s">
        <v>1</v>
      </c>
      <c r="N507" s="153" t="s">
        <v>38</v>
      </c>
      <c r="O507" s="59"/>
      <c r="P507" s="154">
        <f>O507*H507</f>
        <v>0</v>
      </c>
      <c r="Q507" s="154">
        <v>0</v>
      </c>
      <c r="R507" s="154">
        <f>Q507*H507</f>
        <v>0</v>
      </c>
      <c r="S507" s="154">
        <v>0</v>
      </c>
      <c r="T507" s="155">
        <f>S507*H507</f>
        <v>0</v>
      </c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R507" s="156" t="s">
        <v>129</v>
      </c>
      <c r="AT507" s="156" t="s">
        <v>124</v>
      </c>
      <c r="AU507" s="156" t="s">
        <v>82</v>
      </c>
      <c r="AY507" s="18" t="s">
        <v>122</v>
      </c>
      <c r="BE507" s="157">
        <f>IF(N507="základní",J507,0)</f>
        <v>0</v>
      </c>
      <c r="BF507" s="157">
        <f>IF(N507="snížená",J507,0)</f>
        <v>0</v>
      </c>
      <c r="BG507" s="157">
        <f>IF(N507="zákl. přenesená",J507,0)</f>
        <v>0</v>
      </c>
      <c r="BH507" s="157">
        <f>IF(N507="sníž. přenesená",J507,0)</f>
        <v>0</v>
      </c>
      <c r="BI507" s="157">
        <f>IF(N507="nulová",J507,0)</f>
        <v>0</v>
      </c>
      <c r="BJ507" s="18" t="s">
        <v>30</v>
      </c>
      <c r="BK507" s="157">
        <f>ROUND(I507*H507,2)</f>
        <v>0</v>
      </c>
      <c r="BL507" s="18" t="s">
        <v>129</v>
      </c>
      <c r="BM507" s="156" t="s">
        <v>667</v>
      </c>
    </row>
    <row r="508" spans="1:65" s="13" customFormat="1">
      <c r="B508" s="158"/>
      <c r="D508" s="159" t="s">
        <v>131</v>
      </c>
      <c r="E508" s="160" t="s">
        <v>1</v>
      </c>
      <c r="F508" s="161" t="s">
        <v>567</v>
      </c>
      <c r="H508" s="160" t="s">
        <v>1</v>
      </c>
      <c r="I508" s="162"/>
      <c r="L508" s="158"/>
      <c r="M508" s="163"/>
      <c r="N508" s="164"/>
      <c r="O508" s="164"/>
      <c r="P508" s="164"/>
      <c r="Q508" s="164"/>
      <c r="R508" s="164"/>
      <c r="S508" s="164"/>
      <c r="T508" s="165"/>
      <c r="AT508" s="160" t="s">
        <v>131</v>
      </c>
      <c r="AU508" s="160" t="s">
        <v>82</v>
      </c>
      <c r="AV508" s="13" t="s">
        <v>30</v>
      </c>
      <c r="AW508" s="13" t="s">
        <v>29</v>
      </c>
      <c r="AX508" s="13" t="s">
        <v>73</v>
      </c>
      <c r="AY508" s="160" t="s">
        <v>122</v>
      </c>
    </row>
    <row r="509" spans="1:65" s="13" customFormat="1">
      <c r="B509" s="158"/>
      <c r="D509" s="159" t="s">
        <v>131</v>
      </c>
      <c r="E509" s="160" t="s">
        <v>1</v>
      </c>
      <c r="F509" s="161" t="s">
        <v>668</v>
      </c>
      <c r="H509" s="160" t="s">
        <v>1</v>
      </c>
      <c r="I509" s="162"/>
      <c r="L509" s="158"/>
      <c r="M509" s="163"/>
      <c r="N509" s="164"/>
      <c r="O509" s="164"/>
      <c r="P509" s="164"/>
      <c r="Q509" s="164"/>
      <c r="R509" s="164"/>
      <c r="S509" s="164"/>
      <c r="T509" s="165"/>
      <c r="AT509" s="160" t="s">
        <v>131</v>
      </c>
      <c r="AU509" s="160" t="s">
        <v>82</v>
      </c>
      <c r="AV509" s="13" t="s">
        <v>30</v>
      </c>
      <c r="AW509" s="13" t="s">
        <v>29</v>
      </c>
      <c r="AX509" s="13" t="s">
        <v>73</v>
      </c>
      <c r="AY509" s="160" t="s">
        <v>122</v>
      </c>
    </row>
    <row r="510" spans="1:65" s="14" customFormat="1">
      <c r="B510" s="166"/>
      <c r="D510" s="159" t="s">
        <v>131</v>
      </c>
      <c r="E510" s="167" t="s">
        <v>1</v>
      </c>
      <c r="F510" s="168" t="s">
        <v>568</v>
      </c>
      <c r="H510" s="169">
        <v>185</v>
      </c>
      <c r="I510" s="170"/>
      <c r="L510" s="166"/>
      <c r="M510" s="171"/>
      <c r="N510" s="172"/>
      <c r="O510" s="172"/>
      <c r="P510" s="172"/>
      <c r="Q510" s="172"/>
      <c r="R510" s="172"/>
      <c r="S510" s="172"/>
      <c r="T510" s="173"/>
      <c r="AT510" s="167" t="s">
        <v>131</v>
      </c>
      <c r="AU510" s="167" t="s">
        <v>82</v>
      </c>
      <c r="AV510" s="14" t="s">
        <v>82</v>
      </c>
      <c r="AW510" s="14" t="s">
        <v>29</v>
      </c>
      <c r="AX510" s="14" t="s">
        <v>30</v>
      </c>
      <c r="AY510" s="167" t="s">
        <v>122</v>
      </c>
    </row>
    <row r="511" spans="1:65" s="2" customFormat="1" ht="16.5" customHeight="1">
      <c r="A511" s="33"/>
      <c r="B511" s="144"/>
      <c r="C511" s="145" t="s">
        <v>669</v>
      </c>
      <c r="D511" s="145" t="s">
        <v>124</v>
      </c>
      <c r="E511" s="146" t="s">
        <v>670</v>
      </c>
      <c r="F511" s="147" t="s">
        <v>671</v>
      </c>
      <c r="G511" s="148" t="s">
        <v>197</v>
      </c>
      <c r="H511" s="149">
        <v>825</v>
      </c>
      <c r="I511" s="150"/>
      <c r="J511" s="151">
        <f>ROUND(I511*H511,2)</f>
        <v>0</v>
      </c>
      <c r="K511" s="147" t="s">
        <v>128</v>
      </c>
      <c r="L511" s="34"/>
      <c r="M511" s="152" t="s">
        <v>1</v>
      </c>
      <c r="N511" s="153" t="s">
        <v>38</v>
      </c>
      <c r="O511" s="59"/>
      <c r="P511" s="154">
        <f>O511*H511</f>
        <v>0</v>
      </c>
      <c r="Q511" s="154">
        <v>0</v>
      </c>
      <c r="R511" s="154">
        <f>Q511*H511</f>
        <v>0</v>
      </c>
      <c r="S511" s="154">
        <v>0</v>
      </c>
      <c r="T511" s="155">
        <f>S511*H511</f>
        <v>0</v>
      </c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R511" s="156" t="s">
        <v>129</v>
      </c>
      <c r="AT511" s="156" t="s">
        <v>124</v>
      </c>
      <c r="AU511" s="156" t="s">
        <v>82</v>
      </c>
      <c r="AY511" s="18" t="s">
        <v>122</v>
      </c>
      <c r="BE511" s="157">
        <f>IF(N511="základní",J511,0)</f>
        <v>0</v>
      </c>
      <c r="BF511" s="157">
        <f>IF(N511="snížená",J511,0)</f>
        <v>0</v>
      </c>
      <c r="BG511" s="157">
        <f>IF(N511="zákl. přenesená",J511,0)</f>
        <v>0</v>
      </c>
      <c r="BH511" s="157">
        <f>IF(N511="sníž. přenesená",J511,0)</f>
        <v>0</v>
      </c>
      <c r="BI511" s="157">
        <f>IF(N511="nulová",J511,0)</f>
        <v>0</v>
      </c>
      <c r="BJ511" s="18" t="s">
        <v>30</v>
      </c>
      <c r="BK511" s="157">
        <f>ROUND(I511*H511,2)</f>
        <v>0</v>
      </c>
      <c r="BL511" s="18" t="s">
        <v>129</v>
      </c>
      <c r="BM511" s="156" t="s">
        <v>672</v>
      </c>
    </row>
    <row r="512" spans="1:65" s="13" customFormat="1">
      <c r="B512" s="158"/>
      <c r="D512" s="159" t="s">
        <v>131</v>
      </c>
      <c r="E512" s="160" t="s">
        <v>1</v>
      </c>
      <c r="F512" s="161" t="s">
        <v>673</v>
      </c>
      <c r="H512" s="160" t="s">
        <v>1</v>
      </c>
      <c r="I512" s="162"/>
      <c r="L512" s="158"/>
      <c r="M512" s="163"/>
      <c r="N512" s="164"/>
      <c r="O512" s="164"/>
      <c r="P512" s="164"/>
      <c r="Q512" s="164"/>
      <c r="R512" s="164"/>
      <c r="S512" s="164"/>
      <c r="T512" s="165"/>
      <c r="AT512" s="160" t="s">
        <v>131</v>
      </c>
      <c r="AU512" s="160" t="s">
        <v>82</v>
      </c>
      <c r="AV512" s="13" t="s">
        <v>30</v>
      </c>
      <c r="AW512" s="13" t="s">
        <v>29</v>
      </c>
      <c r="AX512" s="13" t="s">
        <v>73</v>
      </c>
      <c r="AY512" s="160" t="s">
        <v>122</v>
      </c>
    </row>
    <row r="513" spans="1:65" s="14" customFormat="1">
      <c r="B513" s="166"/>
      <c r="D513" s="159" t="s">
        <v>131</v>
      </c>
      <c r="E513" s="167" t="s">
        <v>1</v>
      </c>
      <c r="F513" s="168" t="s">
        <v>674</v>
      </c>
      <c r="H513" s="169">
        <v>825</v>
      </c>
      <c r="I513" s="170"/>
      <c r="L513" s="166"/>
      <c r="M513" s="171"/>
      <c r="N513" s="172"/>
      <c r="O513" s="172"/>
      <c r="P513" s="172"/>
      <c r="Q513" s="172"/>
      <c r="R513" s="172"/>
      <c r="S513" s="172"/>
      <c r="T513" s="173"/>
      <c r="AT513" s="167" t="s">
        <v>131</v>
      </c>
      <c r="AU513" s="167" t="s">
        <v>82</v>
      </c>
      <c r="AV513" s="14" t="s">
        <v>82</v>
      </c>
      <c r="AW513" s="14" t="s">
        <v>29</v>
      </c>
      <c r="AX513" s="14" t="s">
        <v>30</v>
      </c>
      <c r="AY513" s="167" t="s">
        <v>122</v>
      </c>
    </row>
    <row r="514" spans="1:65" s="2" customFormat="1" ht="16.5" customHeight="1">
      <c r="A514" s="33"/>
      <c r="B514" s="144"/>
      <c r="C514" s="145" t="s">
        <v>675</v>
      </c>
      <c r="D514" s="145" t="s">
        <v>124</v>
      </c>
      <c r="E514" s="146" t="s">
        <v>676</v>
      </c>
      <c r="F514" s="147" t="s">
        <v>677</v>
      </c>
      <c r="G514" s="148" t="s">
        <v>322</v>
      </c>
      <c r="H514" s="149">
        <v>2382.7559999999999</v>
      </c>
      <c r="I514" s="150"/>
      <c r="J514" s="151">
        <f>ROUND(I514*H514,2)</f>
        <v>0</v>
      </c>
      <c r="K514" s="147" t="s">
        <v>128</v>
      </c>
      <c r="L514" s="34"/>
      <c r="M514" s="152" t="s">
        <v>1</v>
      </c>
      <c r="N514" s="153" t="s">
        <v>38</v>
      </c>
      <c r="O514" s="59"/>
      <c r="P514" s="154">
        <f>O514*H514</f>
        <v>0</v>
      </c>
      <c r="Q514" s="154">
        <v>0</v>
      </c>
      <c r="R514" s="154">
        <f>Q514*H514</f>
        <v>0</v>
      </c>
      <c r="S514" s="154">
        <v>0</v>
      </c>
      <c r="T514" s="155">
        <f>S514*H514</f>
        <v>0</v>
      </c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R514" s="156" t="s">
        <v>129</v>
      </c>
      <c r="AT514" s="156" t="s">
        <v>124</v>
      </c>
      <c r="AU514" s="156" t="s">
        <v>82</v>
      </c>
      <c r="AY514" s="18" t="s">
        <v>122</v>
      </c>
      <c r="BE514" s="157">
        <f>IF(N514="základní",J514,0)</f>
        <v>0</v>
      </c>
      <c r="BF514" s="157">
        <f>IF(N514="snížená",J514,0)</f>
        <v>0</v>
      </c>
      <c r="BG514" s="157">
        <f>IF(N514="zákl. přenesená",J514,0)</f>
        <v>0</v>
      </c>
      <c r="BH514" s="157">
        <f>IF(N514="sníž. přenesená",J514,0)</f>
        <v>0</v>
      </c>
      <c r="BI514" s="157">
        <f>IF(N514="nulová",J514,0)</f>
        <v>0</v>
      </c>
      <c r="BJ514" s="18" t="s">
        <v>30</v>
      </c>
      <c r="BK514" s="157">
        <f>ROUND(I514*H514,2)</f>
        <v>0</v>
      </c>
      <c r="BL514" s="18" t="s">
        <v>129</v>
      </c>
      <c r="BM514" s="156" t="s">
        <v>678</v>
      </c>
    </row>
    <row r="515" spans="1:65" s="2" customFormat="1" ht="16.5" customHeight="1">
      <c r="A515" s="33"/>
      <c r="B515" s="144"/>
      <c r="C515" s="145" t="s">
        <v>679</v>
      </c>
      <c r="D515" s="145" t="s">
        <v>124</v>
      </c>
      <c r="E515" s="146" t="s">
        <v>680</v>
      </c>
      <c r="F515" s="147" t="s">
        <v>681</v>
      </c>
      <c r="G515" s="148" t="s">
        <v>322</v>
      </c>
      <c r="H515" s="149">
        <v>9531.0239999999994</v>
      </c>
      <c r="I515" s="150"/>
      <c r="J515" s="151">
        <f>ROUND(I515*H515,2)</f>
        <v>0</v>
      </c>
      <c r="K515" s="147" t="s">
        <v>128</v>
      </c>
      <c r="L515" s="34"/>
      <c r="M515" s="152" t="s">
        <v>1</v>
      </c>
      <c r="N515" s="153" t="s">
        <v>38</v>
      </c>
      <c r="O515" s="59"/>
      <c r="P515" s="154">
        <f>O515*H515</f>
        <v>0</v>
      </c>
      <c r="Q515" s="154">
        <v>0</v>
      </c>
      <c r="R515" s="154">
        <f>Q515*H515</f>
        <v>0</v>
      </c>
      <c r="S515" s="154">
        <v>0</v>
      </c>
      <c r="T515" s="155">
        <f>S515*H515</f>
        <v>0</v>
      </c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R515" s="156" t="s">
        <v>129</v>
      </c>
      <c r="AT515" s="156" t="s">
        <v>124</v>
      </c>
      <c r="AU515" s="156" t="s">
        <v>82</v>
      </c>
      <c r="AY515" s="18" t="s">
        <v>122</v>
      </c>
      <c r="BE515" s="157">
        <f>IF(N515="základní",J515,0)</f>
        <v>0</v>
      </c>
      <c r="BF515" s="157">
        <f>IF(N515="snížená",J515,0)</f>
        <v>0</v>
      </c>
      <c r="BG515" s="157">
        <f>IF(N515="zákl. přenesená",J515,0)</f>
        <v>0</v>
      </c>
      <c r="BH515" s="157">
        <f>IF(N515="sníž. přenesená",J515,0)</f>
        <v>0</v>
      </c>
      <c r="BI515" s="157">
        <f>IF(N515="nulová",J515,0)</f>
        <v>0</v>
      </c>
      <c r="BJ515" s="18" t="s">
        <v>30</v>
      </c>
      <c r="BK515" s="157">
        <f>ROUND(I515*H515,2)</f>
        <v>0</v>
      </c>
      <c r="BL515" s="18" t="s">
        <v>129</v>
      </c>
      <c r="BM515" s="156" t="s">
        <v>682</v>
      </c>
    </row>
    <row r="516" spans="1:65" s="14" customFormat="1">
      <c r="B516" s="166"/>
      <c r="D516" s="159" t="s">
        <v>131</v>
      </c>
      <c r="E516" s="167" t="s">
        <v>1</v>
      </c>
      <c r="F516" s="168" t="s">
        <v>683</v>
      </c>
      <c r="H516" s="169">
        <v>9531.0239999999994</v>
      </c>
      <c r="I516" s="170"/>
      <c r="L516" s="166"/>
      <c r="M516" s="171"/>
      <c r="N516" s="172"/>
      <c r="O516" s="172"/>
      <c r="P516" s="172"/>
      <c r="Q516" s="172"/>
      <c r="R516" s="172"/>
      <c r="S516" s="172"/>
      <c r="T516" s="173"/>
      <c r="AT516" s="167" t="s">
        <v>131</v>
      </c>
      <c r="AU516" s="167" t="s">
        <v>82</v>
      </c>
      <c r="AV516" s="14" t="s">
        <v>82</v>
      </c>
      <c r="AW516" s="14" t="s">
        <v>29</v>
      </c>
      <c r="AX516" s="14" t="s">
        <v>73</v>
      </c>
      <c r="AY516" s="167" t="s">
        <v>122</v>
      </c>
    </row>
    <row r="517" spans="1:65" s="15" customFormat="1">
      <c r="B517" s="174"/>
      <c r="D517" s="159" t="s">
        <v>131</v>
      </c>
      <c r="E517" s="175" t="s">
        <v>1</v>
      </c>
      <c r="F517" s="176" t="s">
        <v>139</v>
      </c>
      <c r="H517" s="177">
        <v>9531.0239999999994</v>
      </c>
      <c r="I517" s="178"/>
      <c r="L517" s="174"/>
      <c r="M517" s="179"/>
      <c r="N517" s="180"/>
      <c r="O517" s="180"/>
      <c r="P517" s="180"/>
      <c r="Q517" s="180"/>
      <c r="R517" s="180"/>
      <c r="S517" s="180"/>
      <c r="T517" s="181"/>
      <c r="AT517" s="175" t="s">
        <v>131</v>
      </c>
      <c r="AU517" s="175" t="s">
        <v>82</v>
      </c>
      <c r="AV517" s="15" t="s">
        <v>129</v>
      </c>
      <c r="AW517" s="15" t="s">
        <v>29</v>
      </c>
      <c r="AX517" s="15" t="s">
        <v>30</v>
      </c>
      <c r="AY517" s="175" t="s">
        <v>122</v>
      </c>
    </row>
    <row r="518" spans="1:65" s="2" customFormat="1" ht="16.5" customHeight="1">
      <c r="A518" s="33"/>
      <c r="B518" s="144"/>
      <c r="C518" s="145" t="s">
        <v>684</v>
      </c>
      <c r="D518" s="145" t="s">
        <v>124</v>
      </c>
      <c r="E518" s="146" t="s">
        <v>685</v>
      </c>
      <c r="F518" s="147" t="s">
        <v>321</v>
      </c>
      <c r="G518" s="148" t="s">
        <v>322</v>
      </c>
      <c r="H518" s="149">
        <v>1519.7260000000001</v>
      </c>
      <c r="I518" s="150"/>
      <c r="J518" s="151">
        <f>ROUND(I518*H518,2)</f>
        <v>0</v>
      </c>
      <c r="K518" s="147" t="s">
        <v>1</v>
      </c>
      <c r="L518" s="34"/>
      <c r="M518" s="152" t="s">
        <v>1</v>
      </c>
      <c r="N518" s="153" t="s">
        <v>38</v>
      </c>
      <c r="O518" s="59"/>
      <c r="P518" s="154">
        <f>O518*H518</f>
        <v>0</v>
      </c>
      <c r="Q518" s="154">
        <v>0</v>
      </c>
      <c r="R518" s="154">
        <f>Q518*H518</f>
        <v>0</v>
      </c>
      <c r="S518" s="154">
        <v>0</v>
      </c>
      <c r="T518" s="155">
        <f>S518*H518</f>
        <v>0</v>
      </c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R518" s="156" t="s">
        <v>129</v>
      </c>
      <c r="AT518" s="156" t="s">
        <v>124</v>
      </c>
      <c r="AU518" s="156" t="s">
        <v>82</v>
      </c>
      <c r="AY518" s="18" t="s">
        <v>122</v>
      </c>
      <c r="BE518" s="157">
        <f>IF(N518="základní",J518,0)</f>
        <v>0</v>
      </c>
      <c r="BF518" s="157">
        <f>IF(N518="snížená",J518,0)</f>
        <v>0</v>
      </c>
      <c r="BG518" s="157">
        <f>IF(N518="zákl. přenesená",J518,0)</f>
        <v>0</v>
      </c>
      <c r="BH518" s="157">
        <f>IF(N518="sníž. přenesená",J518,0)</f>
        <v>0</v>
      </c>
      <c r="BI518" s="157">
        <f>IF(N518="nulová",J518,0)</f>
        <v>0</v>
      </c>
      <c r="BJ518" s="18" t="s">
        <v>30</v>
      </c>
      <c r="BK518" s="157">
        <f>ROUND(I518*H518,2)</f>
        <v>0</v>
      </c>
      <c r="BL518" s="18" t="s">
        <v>129</v>
      </c>
      <c r="BM518" s="156" t="s">
        <v>686</v>
      </c>
    </row>
    <row r="519" spans="1:65" s="14" customFormat="1">
      <c r="B519" s="166"/>
      <c r="D519" s="159" t="s">
        <v>131</v>
      </c>
      <c r="E519" s="167" t="s">
        <v>1</v>
      </c>
      <c r="F519" s="168" t="s">
        <v>687</v>
      </c>
      <c r="H519" s="169">
        <v>1519.7260000000001</v>
      </c>
      <c r="I519" s="170"/>
      <c r="L519" s="166"/>
      <c r="M519" s="171"/>
      <c r="N519" s="172"/>
      <c r="O519" s="172"/>
      <c r="P519" s="172"/>
      <c r="Q519" s="172"/>
      <c r="R519" s="172"/>
      <c r="S519" s="172"/>
      <c r="T519" s="173"/>
      <c r="AT519" s="167" t="s">
        <v>131</v>
      </c>
      <c r="AU519" s="167" t="s">
        <v>82</v>
      </c>
      <c r="AV519" s="14" t="s">
        <v>82</v>
      </c>
      <c r="AW519" s="14" t="s">
        <v>29</v>
      </c>
      <c r="AX519" s="14" t="s">
        <v>73</v>
      </c>
      <c r="AY519" s="167" t="s">
        <v>122</v>
      </c>
    </row>
    <row r="520" spans="1:65" s="15" customFormat="1">
      <c r="B520" s="174"/>
      <c r="D520" s="159" t="s">
        <v>131</v>
      </c>
      <c r="E520" s="175" t="s">
        <v>1</v>
      </c>
      <c r="F520" s="176" t="s">
        <v>139</v>
      </c>
      <c r="H520" s="177">
        <v>1519.7260000000001</v>
      </c>
      <c r="I520" s="178"/>
      <c r="L520" s="174"/>
      <c r="M520" s="179"/>
      <c r="N520" s="180"/>
      <c r="O520" s="180"/>
      <c r="P520" s="180"/>
      <c r="Q520" s="180"/>
      <c r="R520" s="180"/>
      <c r="S520" s="180"/>
      <c r="T520" s="181"/>
      <c r="AT520" s="175" t="s">
        <v>131</v>
      </c>
      <c r="AU520" s="175" t="s">
        <v>82</v>
      </c>
      <c r="AV520" s="15" t="s">
        <v>129</v>
      </c>
      <c r="AW520" s="15" t="s">
        <v>29</v>
      </c>
      <c r="AX520" s="15" t="s">
        <v>30</v>
      </c>
      <c r="AY520" s="175" t="s">
        <v>122</v>
      </c>
    </row>
    <row r="521" spans="1:65" s="2" customFormat="1" ht="16.5" customHeight="1">
      <c r="A521" s="33"/>
      <c r="B521" s="144"/>
      <c r="C521" s="145" t="s">
        <v>688</v>
      </c>
      <c r="D521" s="145" t="s">
        <v>124</v>
      </c>
      <c r="E521" s="146" t="s">
        <v>689</v>
      </c>
      <c r="F521" s="147" t="s">
        <v>690</v>
      </c>
      <c r="G521" s="148" t="s">
        <v>322</v>
      </c>
      <c r="H521" s="149">
        <v>863.03</v>
      </c>
      <c r="I521" s="150"/>
      <c r="J521" s="151">
        <f>ROUND(I521*H521,2)</f>
        <v>0</v>
      </c>
      <c r="K521" s="147" t="s">
        <v>1</v>
      </c>
      <c r="L521" s="34"/>
      <c r="M521" s="152" t="s">
        <v>1</v>
      </c>
      <c r="N521" s="153" t="s">
        <v>38</v>
      </c>
      <c r="O521" s="59"/>
      <c r="P521" s="154">
        <f>O521*H521</f>
        <v>0</v>
      </c>
      <c r="Q521" s="154">
        <v>0</v>
      </c>
      <c r="R521" s="154">
        <f>Q521*H521</f>
        <v>0</v>
      </c>
      <c r="S521" s="154">
        <v>0</v>
      </c>
      <c r="T521" s="155">
        <f>S521*H521</f>
        <v>0</v>
      </c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R521" s="156" t="s">
        <v>129</v>
      </c>
      <c r="AT521" s="156" t="s">
        <v>124</v>
      </c>
      <c r="AU521" s="156" t="s">
        <v>82</v>
      </c>
      <c r="AY521" s="18" t="s">
        <v>122</v>
      </c>
      <c r="BE521" s="157">
        <f>IF(N521="základní",J521,0)</f>
        <v>0</v>
      </c>
      <c r="BF521" s="157">
        <f>IF(N521="snížená",J521,0)</f>
        <v>0</v>
      </c>
      <c r="BG521" s="157">
        <f>IF(N521="zákl. přenesená",J521,0)</f>
        <v>0</v>
      </c>
      <c r="BH521" s="157">
        <f>IF(N521="sníž. přenesená",J521,0)</f>
        <v>0</v>
      </c>
      <c r="BI521" s="157">
        <f>IF(N521="nulová",J521,0)</f>
        <v>0</v>
      </c>
      <c r="BJ521" s="18" t="s">
        <v>30</v>
      </c>
      <c r="BK521" s="157">
        <f>ROUND(I521*H521,2)</f>
        <v>0</v>
      </c>
      <c r="BL521" s="18" t="s">
        <v>129</v>
      </c>
      <c r="BM521" s="156" t="s">
        <v>691</v>
      </c>
    </row>
    <row r="522" spans="1:65" s="14" customFormat="1">
      <c r="B522" s="166"/>
      <c r="D522" s="159" t="s">
        <v>131</v>
      </c>
      <c r="E522" s="167" t="s">
        <v>1</v>
      </c>
      <c r="F522" s="168" t="s">
        <v>692</v>
      </c>
      <c r="H522" s="169">
        <v>863.03</v>
      </c>
      <c r="I522" s="170"/>
      <c r="L522" s="166"/>
      <c r="M522" s="171"/>
      <c r="N522" s="172"/>
      <c r="O522" s="172"/>
      <c r="P522" s="172"/>
      <c r="Q522" s="172"/>
      <c r="R522" s="172"/>
      <c r="S522" s="172"/>
      <c r="T522" s="173"/>
      <c r="AT522" s="167" t="s">
        <v>131</v>
      </c>
      <c r="AU522" s="167" t="s">
        <v>82</v>
      </c>
      <c r="AV522" s="14" t="s">
        <v>82</v>
      </c>
      <c r="AW522" s="14" t="s">
        <v>29</v>
      </c>
      <c r="AX522" s="14" t="s">
        <v>73</v>
      </c>
      <c r="AY522" s="167" t="s">
        <v>122</v>
      </c>
    </row>
    <row r="523" spans="1:65" s="15" customFormat="1">
      <c r="B523" s="174"/>
      <c r="D523" s="159" t="s">
        <v>131</v>
      </c>
      <c r="E523" s="175" t="s">
        <v>1</v>
      </c>
      <c r="F523" s="176" t="s">
        <v>139</v>
      </c>
      <c r="H523" s="177">
        <v>863.03</v>
      </c>
      <c r="I523" s="178"/>
      <c r="L523" s="174"/>
      <c r="M523" s="179"/>
      <c r="N523" s="180"/>
      <c r="O523" s="180"/>
      <c r="P523" s="180"/>
      <c r="Q523" s="180"/>
      <c r="R523" s="180"/>
      <c r="S523" s="180"/>
      <c r="T523" s="181"/>
      <c r="AT523" s="175" t="s">
        <v>131</v>
      </c>
      <c r="AU523" s="175" t="s">
        <v>82</v>
      </c>
      <c r="AV523" s="15" t="s">
        <v>129</v>
      </c>
      <c r="AW523" s="15" t="s">
        <v>29</v>
      </c>
      <c r="AX523" s="15" t="s">
        <v>30</v>
      </c>
      <c r="AY523" s="175" t="s">
        <v>122</v>
      </c>
    </row>
    <row r="524" spans="1:65" s="2" customFormat="1" ht="21.75" customHeight="1">
      <c r="A524" s="33"/>
      <c r="B524" s="144"/>
      <c r="C524" s="145" t="s">
        <v>693</v>
      </c>
      <c r="D524" s="145" t="s">
        <v>124</v>
      </c>
      <c r="E524" s="146" t="s">
        <v>694</v>
      </c>
      <c r="F524" s="147" t="s">
        <v>695</v>
      </c>
      <c r="G524" s="148" t="s">
        <v>322</v>
      </c>
      <c r="H524" s="149">
        <v>217.934</v>
      </c>
      <c r="I524" s="150"/>
      <c r="J524" s="151">
        <f>ROUND(I524*H524,2)</f>
        <v>0</v>
      </c>
      <c r="K524" s="147" t="s">
        <v>128</v>
      </c>
      <c r="L524" s="34"/>
      <c r="M524" s="200" t="s">
        <v>1</v>
      </c>
      <c r="N524" s="201" t="s">
        <v>38</v>
      </c>
      <c r="O524" s="202"/>
      <c r="P524" s="203">
        <f>O524*H524</f>
        <v>0</v>
      </c>
      <c r="Q524" s="203">
        <v>0</v>
      </c>
      <c r="R524" s="203">
        <f>Q524*H524</f>
        <v>0</v>
      </c>
      <c r="S524" s="203">
        <v>0</v>
      </c>
      <c r="T524" s="204">
        <f>S524*H524</f>
        <v>0</v>
      </c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R524" s="156" t="s">
        <v>129</v>
      </c>
      <c r="AT524" s="156" t="s">
        <v>124</v>
      </c>
      <c r="AU524" s="156" t="s">
        <v>82</v>
      </c>
      <c r="AY524" s="18" t="s">
        <v>122</v>
      </c>
      <c r="BE524" s="157">
        <f>IF(N524="základní",J524,0)</f>
        <v>0</v>
      </c>
      <c r="BF524" s="157">
        <f>IF(N524="snížená",J524,0)</f>
        <v>0</v>
      </c>
      <c r="BG524" s="157">
        <f>IF(N524="zákl. přenesená",J524,0)</f>
        <v>0</v>
      </c>
      <c r="BH524" s="157">
        <f>IF(N524="sníž. přenesená",J524,0)</f>
        <v>0</v>
      </c>
      <c r="BI524" s="157">
        <f>IF(N524="nulová",J524,0)</f>
        <v>0</v>
      </c>
      <c r="BJ524" s="18" t="s">
        <v>30</v>
      </c>
      <c r="BK524" s="157">
        <f>ROUND(I524*H524,2)</f>
        <v>0</v>
      </c>
      <c r="BL524" s="18" t="s">
        <v>129</v>
      </c>
      <c r="BM524" s="156" t="s">
        <v>696</v>
      </c>
    </row>
    <row r="525" spans="1:65" s="2" customFormat="1" ht="6.95" customHeight="1">
      <c r="A525" s="33"/>
      <c r="B525" s="48"/>
      <c r="C525" s="49"/>
      <c r="D525" s="49"/>
      <c r="E525" s="49"/>
      <c r="F525" s="49"/>
      <c r="G525" s="49"/>
      <c r="H525" s="49"/>
      <c r="I525" s="49"/>
      <c r="J525" s="49"/>
      <c r="K525" s="49"/>
      <c r="L525" s="34"/>
      <c r="M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</row>
  </sheetData>
  <autoFilter ref="C122:K524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56"/>
  <sheetViews>
    <sheetView showGridLines="0" workbookViewId="0">
      <selection activeCell="J12" sqref="J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8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8" t="s">
        <v>85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92</v>
      </c>
      <c r="L4" s="21"/>
      <c r="M4" s="94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48" t="str">
        <f>'Rekapitulace stavby'!K6</f>
        <v>Brno, Olomoucká II - rekonstrukce vodovodu</v>
      </c>
      <c r="F7" s="249"/>
      <c r="G7" s="249"/>
      <c r="H7" s="249"/>
      <c r="L7" s="21"/>
    </row>
    <row r="8" spans="1:46" s="2" customFormat="1" ht="12" customHeight="1">
      <c r="A8" s="33"/>
      <c r="B8" s="34"/>
      <c r="C8" s="33"/>
      <c r="D8" s="28" t="s">
        <v>93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38" t="s">
        <v>697</v>
      </c>
      <c r="F9" s="247"/>
      <c r="G9" s="247"/>
      <c r="H9" s="24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28" t="s">
        <v>25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0" t="str">
        <f>'Rekapitulace stavby'!E14</f>
        <v>Vyplň údaj</v>
      </c>
      <c r="F18" s="220"/>
      <c r="G18" s="220"/>
      <c r="H18" s="220"/>
      <c r="I18" s="28" t="s">
        <v>25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24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28" t="s">
        <v>25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2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25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32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224" t="s">
        <v>1</v>
      </c>
      <c r="F27" s="224"/>
      <c r="G27" s="224"/>
      <c r="H27" s="224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33</v>
      </c>
      <c r="E30" s="33"/>
      <c r="F30" s="33"/>
      <c r="G30" s="33"/>
      <c r="H30" s="33"/>
      <c r="I30" s="33"/>
      <c r="J30" s="72">
        <f>ROUND(J123, 0)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35</v>
      </c>
      <c r="G32" s="33"/>
      <c r="H32" s="33"/>
      <c r="I32" s="37" t="s">
        <v>34</v>
      </c>
      <c r="J32" s="37" t="s">
        <v>36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37</v>
      </c>
      <c r="E33" s="28" t="s">
        <v>38</v>
      </c>
      <c r="F33" s="100">
        <f>ROUND((SUM(BE123:BE1355)),  0)</f>
        <v>0</v>
      </c>
      <c r="G33" s="33"/>
      <c r="H33" s="33"/>
      <c r="I33" s="101">
        <v>0.21</v>
      </c>
      <c r="J33" s="100">
        <f>ROUND(((SUM(BE123:BE1355))*I33),  0)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39</v>
      </c>
      <c r="F34" s="100">
        <f>ROUND((SUM(BF123:BF1355)),  0)</f>
        <v>0</v>
      </c>
      <c r="G34" s="33"/>
      <c r="H34" s="33"/>
      <c r="I34" s="101">
        <v>0.15</v>
      </c>
      <c r="J34" s="100">
        <f>ROUND(((SUM(BF123:BF1355))*I34), 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40</v>
      </c>
      <c r="F35" s="100">
        <f>ROUND((SUM(BG123:BG1355)),  0)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41</v>
      </c>
      <c r="F36" s="100">
        <f>ROUND((SUM(BH123:BH1355)),  0)</f>
        <v>0</v>
      </c>
      <c r="G36" s="33"/>
      <c r="H36" s="33"/>
      <c r="I36" s="101">
        <v>0.15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00">
        <f>ROUND((SUM(BI123:BI1355)),  0)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43</v>
      </c>
      <c r="E39" s="61"/>
      <c r="F39" s="61"/>
      <c r="G39" s="104" t="s">
        <v>44</v>
      </c>
      <c r="H39" s="105" t="s">
        <v>45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08" t="s">
        <v>49</v>
      </c>
      <c r="G61" s="46" t="s">
        <v>48</v>
      </c>
      <c r="H61" s="36"/>
      <c r="I61" s="36"/>
      <c r="J61" s="109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08" t="s">
        <v>49</v>
      </c>
      <c r="G76" s="46" t="s">
        <v>48</v>
      </c>
      <c r="H76" s="36"/>
      <c r="I76" s="36"/>
      <c r="J76" s="109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95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48" t="str">
        <f>E7</f>
        <v>Brno, Olomoucká II - rekonstrukce vodovodu</v>
      </c>
      <c r="F85" s="249"/>
      <c r="G85" s="249"/>
      <c r="H85" s="24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93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8" t="str">
        <f>E9</f>
        <v>SO330 - Vodovodní řady</v>
      </c>
      <c r="F87" s="247"/>
      <c r="G87" s="247"/>
      <c r="H87" s="24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28" t="s">
        <v>22</v>
      </c>
      <c r="J89" s="56" t="str">
        <f>IF(J12="","",J12)</f>
        <v/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3"/>
      <c r="E91" s="33"/>
      <c r="F91" s="26" t="str">
        <f>E15</f>
        <v xml:space="preserve"> </v>
      </c>
      <c r="G91" s="33"/>
      <c r="H91" s="33"/>
      <c r="I91" s="28" t="s">
        <v>28</v>
      </c>
      <c r="J91" s="31" t="str">
        <f>E21</f>
        <v xml:space="preserve">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31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96</v>
      </c>
      <c r="D94" s="102"/>
      <c r="E94" s="102"/>
      <c r="F94" s="102"/>
      <c r="G94" s="102"/>
      <c r="H94" s="102"/>
      <c r="I94" s="102"/>
      <c r="J94" s="111" t="s">
        <v>97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98</v>
      </c>
      <c r="D96" s="33"/>
      <c r="E96" s="33"/>
      <c r="F96" s="33"/>
      <c r="G96" s="33"/>
      <c r="H96" s="33"/>
      <c r="I96" s="33"/>
      <c r="J96" s="72">
        <f>J123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99</v>
      </c>
    </row>
    <row r="97" spans="1:31" s="9" customFormat="1" ht="24.95" customHeight="1">
      <c r="B97" s="113"/>
      <c r="D97" s="114" t="s">
        <v>100</v>
      </c>
      <c r="E97" s="115"/>
      <c r="F97" s="115"/>
      <c r="G97" s="115"/>
      <c r="H97" s="115"/>
      <c r="I97" s="115"/>
      <c r="J97" s="116">
        <f>J124</f>
        <v>0</v>
      </c>
      <c r="L97" s="113"/>
    </row>
    <row r="98" spans="1:31" s="10" customFormat="1" ht="19.899999999999999" customHeight="1">
      <c r="B98" s="117"/>
      <c r="D98" s="118" t="s">
        <v>101</v>
      </c>
      <c r="E98" s="119"/>
      <c r="F98" s="119"/>
      <c r="G98" s="119"/>
      <c r="H98" s="119"/>
      <c r="I98" s="119"/>
      <c r="J98" s="120">
        <f>J125</f>
        <v>0</v>
      </c>
      <c r="L98" s="117"/>
    </row>
    <row r="99" spans="1:31" s="10" customFormat="1" ht="19.899999999999999" customHeight="1">
      <c r="B99" s="117"/>
      <c r="D99" s="118" t="s">
        <v>698</v>
      </c>
      <c r="E99" s="119"/>
      <c r="F99" s="119"/>
      <c r="G99" s="119"/>
      <c r="H99" s="119"/>
      <c r="I99" s="119"/>
      <c r="J99" s="120">
        <f>J464</f>
        <v>0</v>
      </c>
      <c r="L99" s="117"/>
    </row>
    <row r="100" spans="1:31" s="10" customFormat="1" ht="19.899999999999999" customHeight="1">
      <c r="B100" s="117"/>
      <c r="D100" s="118" t="s">
        <v>103</v>
      </c>
      <c r="E100" s="119"/>
      <c r="F100" s="119"/>
      <c r="G100" s="119"/>
      <c r="H100" s="119"/>
      <c r="I100" s="119"/>
      <c r="J100" s="120">
        <f>J535</f>
        <v>0</v>
      </c>
      <c r="L100" s="117"/>
    </row>
    <row r="101" spans="1:31" s="10" customFormat="1" ht="19.899999999999999" customHeight="1">
      <c r="B101" s="117"/>
      <c r="D101" s="118" t="s">
        <v>104</v>
      </c>
      <c r="E101" s="119"/>
      <c r="F101" s="119"/>
      <c r="G101" s="119"/>
      <c r="H101" s="119"/>
      <c r="I101" s="119"/>
      <c r="J101" s="120">
        <f>J580</f>
        <v>0</v>
      </c>
      <c r="L101" s="117"/>
    </row>
    <row r="102" spans="1:31" s="10" customFormat="1" ht="19.899999999999999" customHeight="1">
      <c r="B102" s="117"/>
      <c r="D102" s="118" t="s">
        <v>105</v>
      </c>
      <c r="E102" s="119"/>
      <c r="F102" s="119"/>
      <c r="G102" s="119"/>
      <c r="H102" s="119"/>
      <c r="I102" s="119"/>
      <c r="J102" s="120">
        <f>J605</f>
        <v>0</v>
      </c>
      <c r="L102" s="117"/>
    </row>
    <row r="103" spans="1:31" s="10" customFormat="1" ht="19.899999999999999" customHeight="1">
      <c r="B103" s="117"/>
      <c r="D103" s="118" t="s">
        <v>699</v>
      </c>
      <c r="E103" s="119"/>
      <c r="F103" s="119"/>
      <c r="G103" s="119"/>
      <c r="H103" s="119"/>
      <c r="I103" s="119"/>
      <c r="J103" s="120">
        <f>J1306</f>
        <v>0</v>
      </c>
      <c r="L103" s="117"/>
    </row>
    <row r="104" spans="1:31" s="2" customFormat="1" ht="21.75" customHeight="1">
      <c r="A104" s="33"/>
      <c r="B104" s="34"/>
      <c r="C104" s="33"/>
      <c r="D104" s="33"/>
      <c r="E104" s="33"/>
      <c r="F104" s="33"/>
      <c r="G104" s="33"/>
      <c r="H104" s="33"/>
      <c r="I104" s="33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6.95" customHeight="1">
      <c r="A105" s="33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pans="1:31" s="2" customFormat="1" ht="6.95" customHeight="1">
      <c r="A109" s="33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4.95" customHeight="1">
      <c r="A110" s="33"/>
      <c r="B110" s="34"/>
      <c r="C110" s="22" t="s">
        <v>107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16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3"/>
      <c r="D113" s="33"/>
      <c r="E113" s="248" t="str">
        <f>E7</f>
        <v>Brno, Olomoucká II - rekonstrukce vodovodu</v>
      </c>
      <c r="F113" s="249"/>
      <c r="G113" s="249"/>
      <c r="H113" s="249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93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238" t="str">
        <f>E9</f>
        <v>SO330 - Vodovodní řady</v>
      </c>
      <c r="F115" s="247"/>
      <c r="G115" s="247"/>
      <c r="H115" s="247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8" t="s">
        <v>20</v>
      </c>
      <c r="D117" s="33"/>
      <c r="E117" s="33"/>
      <c r="F117" s="26" t="str">
        <f>F12</f>
        <v xml:space="preserve"> </v>
      </c>
      <c r="G117" s="33"/>
      <c r="H117" s="33"/>
      <c r="I117" s="28" t="s">
        <v>22</v>
      </c>
      <c r="J117" s="56" t="str">
        <f>IF(J12="","",J12)</f>
        <v/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23</v>
      </c>
      <c r="D119" s="33"/>
      <c r="E119" s="33"/>
      <c r="F119" s="26" t="str">
        <f>E15</f>
        <v xml:space="preserve"> </v>
      </c>
      <c r="G119" s="33"/>
      <c r="H119" s="33"/>
      <c r="I119" s="28" t="s">
        <v>28</v>
      </c>
      <c r="J119" s="31" t="str">
        <f>E21</f>
        <v xml:space="preserve"> 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" customHeight="1">
      <c r="A120" s="33"/>
      <c r="B120" s="34"/>
      <c r="C120" s="28" t="s">
        <v>26</v>
      </c>
      <c r="D120" s="33"/>
      <c r="E120" s="33"/>
      <c r="F120" s="26" t="str">
        <f>IF(E18="","",E18)</f>
        <v>Vyplň údaj</v>
      </c>
      <c r="G120" s="33"/>
      <c r="H120" s="33"/>
      <c r="I120" s="28" t="s">
        <v>31</v>
      </c>
      <c r="J120" s="31" t="str">
        <f>E24</f>
        <v xml:space="preserve"> 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0.3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1" customFormat="1" ht="29.25" customHeight="1">
      <c r="A122" s="121"/>
      <c r="B122" s="122"/>
      <c r="C122" s="123" t="s">
        <v>108</v>
      </c>
      <c r="D122" s="124" t="s">
        <v>58</v>
      </c>
      <c r="E122" s="124" t="s">
        <v>54</v>
      </c>
      <c r="F122" s="124" t="s">
        <v>55</v>
      </c>
      <c r="G122" s="124" t="s">
        <v>109</v>
      </c>
      <c r="H122" s="124" t="s">
        <v>110</v>
      </c>
      <c r="I122" s="124" t="s">
        <v>111</v>
      </c>
      <c r="J122" s="124" t="s">
        <v>97</v>
      </c>
      <c r="K122" s="125" t="s">
        <v>112</v>
      </c>
      <c r="L122" s="126"/>
      <c r="M122" s="63" t="s">
        <v>1</v>
      </c>
      <c r="N122" s="64" t="s">
        <v>37</v>
      </c>
      <c r="O122" s="64" t="s">
        <v>113</v>
      </c>
      <c r="P122" s="64" t="s">
        <v>114</v>
      </c>
      <c r="Q122" s="64" t="s">
        <v>115</v>
      </c>
      <c r="R122" s="64" t="s">
        <v>116</v>
      </c>
      <c r="S122" s="64" t="s">
        <v>117</v>
      </c>
      <c r="T122" s="65" t="s">
        <v>118</v>
      </c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</row>
    <row r="123" spans="1:65" s="2" customFormat="1" ht="22.9" customHeight="1">
      <c r="A123" s="33"/>
      <c r="B123" s="34"/>
      <c r="C123" s="70" t="s">
        <v>119</v>
      </c>
      <c r="D123" s="33"/>
      <c r="E123" s="33"/>
      <c r="F123" s="33"/>
      <c r="G123" s="33"/>
      <c r="H123" s="33"/>
      <c r="I123" s="33"/>
      <c r="J123" s="127">
        <f>BK123</f>
        <v>0</v>
      </c>
      <c r="K123" s="33"/>
      <c r="L123" s="34"/>
      <c r="M123" s="66"/>
      <c r="N123" s="57"/>
      <c r="O123" s="67"/>
      <c r="P123" s="128">
        <f>P124</f>
        <v>0</v>
      </c>
      <c r="Q123" s="67"/>
      <c r="R123" s="128">
        <f>R124</f>
        <v>81.190135950000013</v>
      </c>
      <c r="S123" s="67"/>
      <c r="T123" s="129">
        <f>T124</f>
        <v>864.25945999999999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8" t="s">
        <v>72</v>
      </c>
      <c r="AU123" s="18" t="s">
        <v>99</v>
      </c>
      <c r="BK123" s="130">
        <f>BK124</f>
        <v>0</v>
      </c>
    </row>
    <row r="124" spans="1:65" s="12" customFormat="1" ht="25.9" customHeight="1">
      <c r="B124" s="131"/>
      <c r="D124" s="132" t="s">
        <v>72</v>
      </c>
      <c r="E124" s="133" t="s">
        <v>120</v>
      </c>
      <c r="F124" s="133" t="s">
        <v>121</v>
      </c>
      <c r="I124" s="134"/>
      <c r="J124" s="135">
        <f>BK124</f>
        <v>0</v>
      </c>
      <c r="L124" s="131"/>
      <c r="M124" s="136"/>
      <c r="N124" s="137"/>
      <c r="O124" s="137"/>
      <c r="P124" s="138">
        <f>P125+P464+P535+P580+P605+P1306</f>
        <v>0</v>
      </c>
      <c r="Q124" s="137"/>
      <c r="R124" s="138">
        <f>R125+R464+R535+R580+R605+R1306</f>
        <v>81.190135950000013</v>
      </c>
      <c r="S124" s="137"/>
      <c r="T124" s="139">
        <f>T125+T464+T535+T580+T605+T1306</f>
        <v>864.25945999999999</v>
      </c>
      <c r="AR124" s="132" t="s">
        <v>30</v>
      </c>
      <c r="AT124" s="140" t="s">
        <v>72</v>
      </c>
      <c r="AU124" s="140" t="s">
        <v>73</v>
      </c>
      <c r="AY124" s="132" t="s">
        <v>122</v>
      </c>
      <c r="BK124" s="141">
        <f>BK125+BK464+BK535+BK580+BK605+BK1306</f>
        <v>0</v>
      </c>
    </row>
    <row r="125" spans="1:65" s="12" customFormat="1" ht="22.9" customHeight="1">
      <c r="B125" s="131"/>
      <c r="D125" s="132" t="s">
        <v>72</v>
      </c>
      <c r="E125" s="142" t="s">
        <v>30</v>
      </c>
      <c r="F125" s="142" t="s">
        <v>123</v>
      </c>
      <c r="I125" s="134"/>
      <c r="J125" s="143">
        <f>BK125</f>
        <v>0</v>
      </c>
      <c r="L125" s="131"/>
      <c r="M125" s="136"/>
      <c r="N125" s="137"/>
      <c r="O125" s="137"/>
      <c r="P125" s="138">
        <f>SUM(P126:P463)</f>
        <v>0</v>
      </c>
      <c r="Q125" s="137"/>
      <c r="R125" s="138">
        <f>SUM(R126:R463)</f>
        <v>9.1718602000000011</v>
      </c>
      <c r="S125" s="137"/>
      <c r="T125" s="139">
        <f>SUM(T126:T463)</f>
        <v>864.25945999999999</v>
      </c>
      <c r="AR125" s="132" t="s">
        <v>30</v>
      </c>
      <c r="AT125" s="140" t="s">
        <v>72</v>
      </c>
      <c r="AU125" s="140" t="s">
        <v>30</v>
      </c>
      <c r="AY125" s="132" t="s">
        <v>122</v>
      </c>
      <c r="BK125" s="141">
        <f>SUM(BK126:BK463)</f>
        <v>0</v>
      </c>
    </row>
    <row r="126" spans="1:65" s="2" customFormat="1" ht="16.5" customHeight="1">
      <c r="A126" s="33"/>
      <c r="B126" s="144"/>
      <c r="C126" s="145" t="s">
        <v>30</v>
      </c>
      <c r="D126" s="145" t="s">
        <v>124</v>
      </c>
      <c r="E126" s="146" t="s">
        <v>141</v>
      </c>
      <c r="F126" s="147" t="s">
        <v>142</v>
      </c>
      <c r="G126" s="148" t="s">
        <v>127</v>
      </c>
      <c r="H126" s="149">
        <v>25.74</v>
      </c>
      <c r="I126" s="150"/>
      <c r="J126" s="151">
        <f>ROUND(I126*H126,2)</f>
        <v>0</v>
      </c>
      <c r="K126" s="147" t="s">
        <v>128</v>
      </c>
      <c r="L126" s="34"/>
      <c r="M126" s="152" t="s">
        <v>1</v>
      </c>
      <c r="N126" s="153" t="s">
        <v>38</v>
      </c>
      <c r="O126" s="59"/>
      <c r="P126" s="154">
        <f>O126*H126</f>
        <v>0</v>
      </c>
      <c r="Q126" s="154">
        <v>0</v>
      </c>
      <c r="R126" s="154">
        <f>Q126*H126</f>
        <v>0</v>
      </c>
      <c r="S126" s="154">
        <v>0.26</v>
      </c>
      <c r="T126" s="155">
        <f>S126*H126</f>
        <v>6.6924000000000001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56" t="s">
        <v>129</v>
      </c>
      <c r="AT126" s="156" t="s">
        <v>124</v>
      </c>
      <c r="AU126" s="156" t="s">
        <v>82</v>
      </c>
      <c r="AY126" s="18" t="s">
        <v>122</v>
      </c>
      <c r="BE126" s="157">
        <f>IF(N126="základní",J126,0)</f>
        <v>0</v>
      </c>
      <c r="BF126" s="157">
        <f>IF(N126="snížená",J126,0)</f>
        <v>0</v>
      </c>
      <c r="BG126" s="157">
        <f>IF(N126="zákl. přenesená",J126,0)</f>
        <v>0</v>
      </c>
      <c r="BH126" s="157">
        <f>IF(N126="sníž. přenesená",J126,0)</f>
        <v>0</v>
      </c>
      <c r="BI126" s="157">
        <f>IF(N126="nulová",J126,0)</f>
        <v>0</v>
      </c>
      <c r="BJ126" s="18" t="s">
        <v>30</v>
      </c>
      <c r="BK126" s="157">
        <f>ROUND(I126*H126,2)</f>
        <v>0</v>
      </c>
      <c r="BL126" s="18" t="s">
        <v>129</v>
      </c>
      <c r="BM126" s="156" t="s">
        <v>700</v>
      </c>
    </row>
    <row r="127" spans="1:65" s="13" customFormat="1">
      <c r="B127" s="158"/>
      <c r="D127" s="159" t="s">
        <v>131</v>
      </c>
      <c r="E127" s="160" t="s">
        <v>1</v>
      </c>
      <c r="F127" s="161" t="s">
        <v>701</v>
      </c>
      <c r="H127" s="160" t="s">
        <v>1</v>
      </c>
      <c r="I127" s="162"/>
      <c r="L127" s="158"/>
      <c r="M127" s="163"/>
      <c r="N127" s="164"/>
      <c r="O127" s="164"/>
      <c r="P127" s="164"/>
      <c r="Q127" s="164"/>
      <c r="R127" s="164"/>
      <c r="S127" s="164"/>
      <c r="T127" s="165"/>
      <c r="AT127" s="160" t="s">
        <v>131</v>
      </c>
      <c r="AU127" s="160" t="s">
        <v>82</v>
      </c>
      <c r="AV127" s="13" t="s">
        <v>30</v>
      </c>
      <c r="AW127" s="13" t="s">
        <v>29</v>
      </c>
      <c r="AX127" s="13" t="s">
        <v>73</v>
      </c>
      <c r="AY127" s="160" t="s">
        <v>122</v>
      </c>
    </row>
    <row r="128" spans="1:65" s="14" customFormat="1">
      <c r="B128" s="166"/>
      <c r="D128" s="159" t="s">
        <v>131</v>
      </c>
      <c r="E128" s="167" t="s">
        <v>1</v>
      </c>
      <c r="F128" s="168" t="s">
        <v>702</v>
      </c>
      <c r="H128" s="169">
        <v>2.52</v>
      </c>
      <c r="I128" s="170"/>
      <c r="L128" s="166"/>
      <c r="M128" s="171"/>
      <c r="N128" s="172"/>
      <c r="O128" s="172"/>
      <c r="P128" s="172"/>
      <c r="Q128" s="172"/>
      <c r="R128" s="172"/>
      <c r="S128" s="172"/>
      <c r="T128" s="173"/>
      <c r="AT128" s="167" t="s">
        <v>131</v>
      </c>
      <c r="AU128" s="167" t="s">
        <v>82</v>
      </c>
      <c r="AV128" s="14" t="s">
        <v>82</v>
      </c>
      <c r="AW128" s="14" t="s">
        <v>29</v>
      </c>
      <c r="AX128" s="14" t="s">
        <v>73</v>
      </c>
      <c r="AY128" s="167" t="s">
        <v>122</v>
      </c>
    </row>
    <row r="129" spans="1:65" s="13" customFormat="1">
      <c r="B129" s="158"/>
      <c r="D129" s="159" t="s">
        <v>131</v>
      </c>
      <c r="E129" s="160" t="s">
        <v>1</v>
      </c>
      <c r="F129" s="161" t="s">
        <v>703</v>
      </c>
      <c r="H129" s="160" t="s">
        <v>1</v>
      </c>
      <c r="I129" s="162"/>
      <c r="L129" s="158"/>
      <c r="M129" s="163"/>
      <c r="N129" s="164"/>
      <c r="O129" s="164"/>
      <c r="P129" s="164"/>
      <c r="Q129" s="164"/>
      <c r="R129" s="164"/>
      <c r="S129" s="164"/>
      <c r="T129" s="165"/>
      <c r="AT129" s="160" t="s">
        <v>131</v>
      </c>
      <c r="AU129" s="160" t="s">
        <v>82</v>
      </c>
      <c r="AV129" s="13" t="s">
        <v>30</v>
      </c>
      <c r="AW129" s="13" t="s">
        <v>29</v>
      </c>
      <c r="AX129" s="13" t="s">
        <v>73</v>
      </c>
      <c r="AY129" s="160" t="s">
        <v>122</v>
      </c>
    </row>
    <row r="130" spans="1:65" s="14" customFormat="1">
      <c r="B130" s="166"/>
      <c r="D130" s="159" t="s">
        <v>131</v>
      </c>
      <c r="E130" s="167" t="s">
        <v>1</v>
      </c>
      <c r="F130" s="168" t="s">
        <v>704</v>
      </c>
      <c r="H130" s="169">
        <v>3.72</v>
      </c>
      <c r="I130" s="170"/>
      <c r="L130" s="166"/>
      <c r="M130" s="171"/>
      <c r="N130" s="172"/>
      <c r="O130" s="172"/>
      <c r="P130" s="172"/>
      <c r="Q130" s="172"/>
      <c r="R130" s="172"/>
      <c r="S130" s="172"/>
      <c r="T130" s="173"/>
      <c r="AT130" s="167" t="s">
        <v>131</v>
      </c>
      <c r="AU130" s="167" t="s">
        <v>82</v>
      </c>
      <c r="AV130" s="14" t="s">
        <v>82</v>
      </c>
      <c r="AW130" s="14" t="s">
        <v>29</v>
      </c>
      <c r="AX130" s="14" t="s">
        <v>73</v>
      </c>
      <c r="AY130" s="167" t="s">
        <v>122</v>
      </c>
    </row>
    <row r="131" spans="1:65" s="13" customFormat="1">
      <c r="B131" s="158"/>
      <c r="D131" s="159" t="s">
        <v>131</v>
      </c>
      <c r="E131" s="160" t="s">
        <v>1</v>
      </c>
      <c r="F131" s="161" t="s">
        <v>705</v>
      </c>
      <c r="H131" s="160" t="s">
        <v>1</v>
      </c>
      <c r="I131" s="162"/>
      <c r="L131" s="158"/>
      <c r="M131" s="163"/>
      <c r="N131" s="164"/>
      <c r="O131" s="164"/>
      <c r="P131" s="164"/>
      <c r="Q131" s="164"/>
      <c r="R131" s="164"/>
      <c r="S131" s="164"/>
      <c r="T131" s="165"/>
      <c r="AT131" s="160" t="s">
        <v>131</v>
      </c>
      <c r="AU131" s="160" t="s">
        <v>82</v>
      </c>
      <c r="AV131" s="13" t="s">
        <v>30</v>
      </c>
      <c r="AW131" s="13" t="s">
        <v>29</v>
      </c>
      <c r="AX131" s="13" t="s">
        <v>73</v>
      </c>
      <c r="AY131" s="160" t="s">
        <v>122</v>
      </c>
    </row>
    <row r="132" spans="1:65" s="14" customFormat="1">
      <c r="B132" s="166"/>
      <c r="D132" s="159" t="s">
        <v>131</v>
      </c>
      <c r="E132" s="167" t="s">
        <v>1</v>
      </c>
      <c r="F132" s="168" t="s">
        <v>706</v>
      </c>
      <c r="H132" s="169">
        <v>19.5</v>
      </c>
      <c r="I132" s="170"/>
      <c r="L132" s="166"/>
      <c r="M132" s="171"/>
      <c r="N132" s="172"/>
      <c r="O132" s="172"/>
      <c r="P132" s="172"/>
      <c r="Q132" s="172"/>
      <c r="R132" s="172"/>
      <c r="S132" s="172"/>
      <c r="T132" s="173"/>
      <c r="AT132" s="167" t="s">
        <v>131</v>
      </c>
      <c r="AU132" s="167" t="s">
        <v>82</v>
      </c>
      <c r="AV132" s="14" t="s">
        <v>82</v>
      </c>
      <c r="AW132" s="14" t="s">
        <v>29</v>
      </c>
      <c r="AX132" s="14" t="s">
        <v>73</v>
      </c>
      <c r="AY132" s="167" t="s">
        <v>122</v>
      </c>
    </row>
    <row r="133" spans="1:65" s="15" customFormat="1">
      <c r="B133" s="174"/>
      <c r="D133" s="159" t="s">
        <v>131</v>
      </c>
      <c r="E133" s="175" t="s">
        <v>1</v>
      </c>
      <c r="F133" s="176" t="s">
        <v>139</v>
      </c>
      <c r="H133" s="177">
        <v>25.74</v>
      </c>
      <c r="I133" s="178"/>
      <c r="L133" s="174"/>
      <c r="M133" s="179"/>
      <c r="N133" s="180"/>
      <c r="O133" s="180"/>
      <c r="P133" s="180"/>
      <c r="Q133" s="180"/>
      <c r="R133" s="180"/>
      <c r="S133" s="180"/>
      <c r="T133" s="181"/>
      <c r="AT133" s="175" t="s">
        <v>131</v>
      </c>
      <c r="AU133" s="175" t="s">
        <v>82</v>
      </c>
      <c r="AV133" s="15" t="s">
        <v>129</v>
      </c>
      <c r="AW133" s="15" t="s">
        <v>29</v>
      </c>
      <c r="AX133" s="15" t="s">
        <v>30</v>
      </c>
      <c r="AY133" s="175" t="s">
        <v>122</v>
      </c>
    </row>
    <row r="134" spans="1:65" s="2" customFormat="1" ht="16.5" customHeight="1">
      <c r="A134" s="33"/>
      <c r="B134" s="144"/>
      <c r="C134" s="145" t="s">
        <v>82</v>
      </c>
      <c r="D134" s="145" t="s">
        <v>124</v>
      </c>
      <c r="E134" s="146" t="s">
        <v>134</v>
      </c>
      <c r="F134" s="147" t="s">
        <v>135</v>
      </c>
      <c r="G134" s="148" t="s">
        <v>127</v>
      </c>
      <c r="H134" s="149">
        <v>25.74</v>
      </c>
      <c r="I134" s="150"/>
      <c r="J134" s="151">
        <f>ROUND(I134*H134,2)</f>
        <v>0</v>
      </c>
      <c r="K134" s="147" t="s">
        <v>128</v>
      </c>
      <c r="L134" s="34"/>
      <c r="M134" s="152" t="s">
        <v>1</v>
      </c>
      <c r="N134" s="153" t="s">
        <v>38</v>
      </c>
      <c r="O134" s="59"/>
      <c r="P134" s="154">
        <f>O134*H134</f>
        <v>0</v>
      </c>
      <c r="Q134" s="154">
        <v>0</v>
      </c>
      <c r="R134" s="154">
        <f>Q134*H134</f>
        <v>0</v>
      </c>
      <c r="S134" s="154">
        <v>0.28999999999999998</v>
      </c>
      <c r="T134" s="155">
        <f>S134*H134</f>
        <v>7.464599999999999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56" t="s">
        <v>129</v>
      </c>
      <c r="AT134" s="156" t="s">
        <v>124</v>
      </c>
      <c r="AU134" s="156" t="s">
        <v>82</v>
      </c>
      <c r="AY134" s="18" t="s">
        <v>122</v>
      </c>
      <c r="BE134" s="157">
        <f>IF(N134="základní",J134,0)</f>
        <v>0</v>
      </c>
      <c r="BF134" s="157">
        <f>IF(N134="snížená",J134,0)</f>
        <v>0</v>
      </c>
      <c r="BG134" s="157">
        <f>IF(N134="zákl. přenesená",J134,0)</f>
        <v>0</v>
      </c>
      <c r="BH134" s="157">
        <f>IF(N134="sníž. přenesená",J134,0)</f>
        <v>0</v>
      </c>
      <c r="BI134" s="157">
        <f>IF(N134="nulová",J134,0)</f>
        <v>0</v>
      </c>
      <c r="BJ134" s="18" t="s">
        <v>30</v>
      </c>
      <c r="BK134" s="157">
        <f>ROUND(I134*H134,2)</f>
        <v>0</v>
      </c>
      <c r="BL134" s="18" t="s">
        <v>129</v>
      </c>
      <c r="BM134" s="156" t="s">
        <v>707</v>
      </c>
    </row>
    <row r="135" spans="1:65" s="14" customFormat="1">
      <c r="B135" s="166"/>
      <c r="D135" s="159" t="s">
        <v>131</v>
      </c>
      <c r="E135" s="167" t="s">
        <v>1</v>
      </c>
      <c r="F135" s="168" t="s">
        <v>708</v>
      </c>
      <c r="H135" s="169">
        <v>25.74</v>
      </c>
      <c r="I135" s="170"/>
      <c r="L135" s="166"/>
      <c r="M135" s="171"/>
      <c r="N135" s="172"/>
      <c r="O135" s="172"/>
      <c r="P135" s="172"/>
      <c r="Q135" s="172"/>
      <c r="R135" s="172"/>
      <c r="S135" s="172"/>
      <c r="T135" s="173"/>
      <c r="AT135" s="167" t="s">
        <v>131</v>
      </c>
      <c r="AU135" s="167" t="s">
        <v>82</v>
      </c>
      <c r="AV135" s="14" t="s">
        <v>82</v>
      </c>
      <c r="AW135" s="14" t="s">
        <v>29</v>
      </c>
      <c r="AX135" s="14" t="s">
        <v>30</v>
      </c>
      <c r="AY135" s="167" t="s">
        <v>122</v>
      </c>
    </row>
    <row r="136" spans="1:65" s="2" customFormat="1" ht="16.5" customHeight="1">
      <c r="A136" s="33"/>
      <c r="B136" s="144"/>
      <c r="C136" s="145" t="s">
        <v>140</v>
      </c>
      <c r="D136" s="145" t="s">
        <v>124</v>
      </c>
      <c r="E136" s="146" t="s">
        <v>145</v>
      </c>
      <c r="F136" s="147" t="s">
        <v>146</v>
      </c>
      <c r="G136" s="148" t="s">
        <v>127</v>
      </c>
      <c r="H136" s="149">
        <v>550.05999999999995</v>
      </c>
      <c r="I136" s="150"/>
      <c r="J136" s="151">
        <f>ROUND(I136*H136,2)</f>
        <v>0</v>
      </c>
      <c r="K136" s="147" t="s">
        <v>128</v>
      </c>
      <c r="L136" s="34"/>
      <c r="M136" s="152" t="s">
        <v>1</v>
      </c>
      <c r="N136" s="153" t="s">
        <v>38</v>
      </c>
      <c r="O136" s="59"/>
      <c r="P136" s="154">
        <f>O136*H136</f>
        <v>0</v>
      </c>
      <c r="Q136" s="154">
        <v>0</v>
      </c>
      <c r="R136" s="154">
        <f>Q136*H136</f>
        <v>0</v>
      </c>
      <c r="S136" s="154">
        <v>0.316</v>
      </c>
      <c r="T136" s="155">
        <f>S136*H136</f>
        <v>173.81895999999998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56" t="s">
        <v>129</v>
      </c>
      <c r="AT136" s="156" t="s">
        <v>124</v>
      </c>
      <c r="AU136" s="156" t="s">
        <v>82</v>
      </c>
      <c r="AY136" s="18" t="s">
        <v>122</v>
      </c>
      <c r="BE136" s="157">
        <f>IF(N136="základní",J136,0)</f>
        <v>0</v>
      </c>
      <c r="BF136" s="157">
        <f>IF(N136="snížená",J136,0)</f>
        <v>0</v>
      </c>
      <c r="BG136" s="157">
        <f>IF(N136="zákl. přenesená",J136,0)</f>
        <v>0</v>
      </c>
      <c r="BH136" s="157">
        <f>IF(N136="sníž. přenesená",J136,0)</f>
        <v>0</v>
      </c>
      <c r="BI136" s="157">
        <f>IF(N136="nulová",J136,0)</f>
        <v>0</v>
      </c>
      <c r="BJ136" s="18" t="s">
        <v>30</v>
      </c>
      <c r="BK136" s="157">
        <f>ROUND(I136*H136,2)</f>
        <v>0</v>
      </c>
      <c r="BL136" s="18" t="s">
        <v>129</v>
      </c>
      <c r="BM136" s="156" t="s">
        <v>709</v>
      </c>
    </row>
    <row r="137" spans="1:65" s="13" customFormat="1">
      <c r="B137" s="158"/>
      <c r="D137" s="159" t="s">
        <v>131</v>
      </c>
      <c r="E137" s="160" t="s">
        <v>1</v>
      </c>
      <c r="F137" s="161" t="s">
        <v>701</v>
      </c>
      <c r="H137" s="160" t="s">
        <v>1</v>
      </c>
      <c r="I137" s="162"/>
      <c r="L137" s="158"/>
      <c r="M137" s="163"/>
      <c r="N137" s="164"/>
      <c r="O137" s="164"/>
      <c r="P137" s="164"/>
      <c r="Q137" s="164"/>
      <c r="R137" s="164"/>
      <c r="S137" s="164"/>
      <c r="T137" s="165"/>
      <c r="AT137" s="160" t="s">
        <v>131</v>
      </c>
      <c r="AU137" s="160" t="s">
        <v>82</v>
      </c>
      <c r="AV137" s="13" t="s">
        <v>30</v>
      </c>
      <c r="AW137" s="13" t="s">
        <v>29</v>
      </c>
      <c r="AX137" s="13" t="s">
        <v>73</v>
      </c>
      <c r="AY137" s="160" t="s">
        <v>122</v>
      </c>
    </row>
    <row r="138" spans="1:65" s="14" customFormat="1">
      <c r="B138" s="166"/>
      <c r="D138" s="159" t="s">
        <v>131</v>
      </c>
      <c r="E138" s="167" t="s">
        <v>1</v>
      </c>
      <c r="F138" s="168" t="s">
        <v>710</v>
      </c>
      <c r="H138" s="169">
        <v>11.5</v>
      </c>
      <c r="I138" s="170"/>
      <c r="L138" s="166"/>
      <c r="M138" s="171"/>
      <c r="N138" s="172"/>
      <c r="O138" s="172"/>
      <c r="P138" s="172"/>
      <c r="Q138" s="172"/>
      <c r="R138" s="172"/>
      <c r="S138" s="172"/>
      <c r="T138" s="173"/>
      <c r="AT138" s="167" t="s">
        <v>131</v>
      </c>
      <c r="AU138" s="167" t="s">
        <v>82</v>
      </c>
      <c r="AV138" s="14" t="s">
        <v>82</v>
      </c>
      <c r="AW138" s="14" t="s">
        <v>29</v>
      </c>
      <c r="AX138" s="14" t="s">
        <v>73</v>
      </c>
      <c r="AY138" s="167" t="s">
        <v>122</v>
      </c>
    </row>
    <row r="139" spans="1:65" s="14" customFormat="1">
      <c r="B139" s="166"/>
      <c r="D139" s="159" t="s">
        <v>131</v>
      </c>
      <c r="E139" s="167" t="s">
        <v>1</v>
      </c>
      <c r="F139" s="168" t="s">
        <v>711</v>
      </c>
      <c r="H139" s="169">
        <v>225.4</v>
      </c>
      <c r="I139" s="170"/>
      <c r="L139" s="166"/>
      <c r="M139" s="171"/>
      <c r="N139" s="172"/>
      <c r="O139" s="172"/>
      <c r="P139" s="172"/>
      <c r="Q139" s="172"/>
      <c r="R139" s="172"/>
      <c r="S139" s="172"/>
      <c r="T139" s="173"/>
      <c r="AT139" s="167" t="s">
        <v>131</v>
      </c>
      <c r="AU139" s="167" t="s">
        <v>82</v>
      </c>
      <c r="AV139" s="14" t="s">
        <v>82</v>
      </c>
      <c r="AW139" s="14" t="s">
        <v>29</v>
      </c>
      <c r="AX139" s="14" t="s">
        <v>73</v>
      </c>
      <c r="AY139" s="167" t="s">
        <v>122</v>
      </c>
    </row>
    <row r="140" spans="1:65" s="14" customFormat="1">
      <c r="B140" s="166"/>
      <c r="D140" s="159" t="s">
        <v>131</v>
      </c>
      <c r="E140" s="167" t="s">
        <v>1</v>
      </c>
      <c r="F140" s="168" t="s">
        <v>712</v>
      </c>
      <c r="H140" s="169">
        <v>15</v>
      </c>
      <c r="I140" s="170"/>
      <c r="L140" s="166"/>
      <c r="M140" s="171"/>
      <c r="N140" s="172"/>
      <c r="O140" s="172"/>
      <c r="P140" s="172"/>
      <c r="Q140" s="172"/>
      <c r="R140" s="172"/>
      <c r="S140" s="172"/>
      <c r="T140" s="173"/>
      <c r="AT140" s="167" t="s">
        <v>131</v>
      </c>
      <c r="AU140" s="167" t="s">
        <v>82</v>
      </c>
      <c r="AV140" s="14" t="s">
        <v>82</v>
      </c>
      <c r="AW140" s="14" t="s">
        <v>29</v>
      </c>
      <c r="AX140" s="14" t="s">
        <v>73</v>
      </c>
      <c r="AY140" s="167" t="s">
        <v>122</v>
      </c>
    </row>
    <row r="141" spans="1:65" s="14" customFormat="1">
      <c r="B141" s="166"/>
      <c r="D141" s="159" t="s">
        <v>131</v>
      </c>
      <c r="E141" s="167" t="s">
        <v>1</v>
      </c>
      <c r="F141" s="168" t="s">
        <v>713</v>
      </c>
      <c r="H141" s="169">
        <v>4.8</v>
      </c>
      <c r="I141" s="170"/>
      <c r="L141" s="166"/>
      <c r="M141" s="171"/>
      <c r="N141" s="172"/>
      <c r="O141" s="172"/>
      <c r="P141" s="172"/>
      <c r="Q141" s="172"/>
      <c r="R141" s="172"/>
      <c r="S141" s="172"/>
      <c r="T141" s="173"/>
      <c r="AT141" s="167" t="s">
        <v>131</v>
      </c>
      <c r="AU141" s="167" t="s">
        <v>82</v>
      </c>
      <c r="AV141" s="14" t="s">
        <v>82</v>
      </c>
      <c r="AW141" s="14" t="s">
        <v>29</v>
      </c>
      <c r="AX141" s="14" t="s">
        <v>73</v>
      </c>
      <c r="AY141" s="167" t="s">
        <v>122</v>
      </c>
    </row>
    <row r="142" spans="1:65" s="13" customFormat="1">
      <c r="B142" s="158"/>
      <c r="D142" s="159" t="s">
        <v>131</v>
      </c>
      <c r="E142" s="160" t="s">
        <v>1</v>
      </c>
      <c r="F142" s="161" t="s">
        <v>714</v>
      </c>
      <c r="H142" s="160" t="s">
        <v>1</v>
      </c>
      <c r="I142" s="162"/>
      <c r="L142" s="158"/>
      <c r="M142" s="163"/>
      <c r="N142" s="164"/>
      <c r="O142" s="164"/>
      <c r="P142" s="164"/>
      <c r="Q142" s="164"/>
      <c r="R142" s="164"/>
      <c r="S142" s="164"/>
      <c r="T142" s="165"/>
      <c r="AT142" s="160" t="s">
        <v>131</v>
      </c>
      <c r="AU142" s="160" t="s">
        <v>82</v>
      </c>
      <c r="AV142" s="13" t="s">
        <v>30</v>
      </c>
      <c r="AW142" s="13" t="s">
        <v>29</v>
      </c>
      <c r="AX142" s="13" t="s">
        <v>73</v>
      </c>
      <c r="AY142" s="160" t="s">
        <v>122</v>
      </c>
    </row>
    <row r="143" spans="1:65" s="14" customFormat="1">
      <c r="B143" s="166"/>
      <c r="D143" s="159" t="s">
        <v>131</v>
      </c>
      <c r="E143" s="167" t="s">
        <v>1</v>
      </c>
      <c r="F143" s="168" t="s">
        <v>715</v>
      </c>
      <c r="H143" s="169">
        <v>185.4</v>
      </c>
      <c r="I143" s="170"/>
      <c r="L143" s="166"/>
      <c r="M143" s="171"/>
      <c r="N143" s="172"/>
      <c r="O143" s="172"/>
      <c r="P143" s="172"/>
      <c r="Q143" s="172"/>
      <c r="R143" s="172"/>
      <c r="S143" s="172"/>
      <c r="T143" s="173"/>
      <c r="AT143" s="167" t="s">
        <v>131</v>
      </c>
      <c r="AU143" s="167" t="s">
        <v>82</v>
      </c>
      <c r="AV143" s="14" t="s">
        <v>82</v>
      </c>
      <c r="AW143" s="14" t="s">
        <v>29</v>
      </c>
      <c r="AX143" s="14" t="s">
        <v>73</v>
      </c>
      <c r="AY143" s="167" t="s">
        <v>122</v>
      </c>
    </row>
    <row r="144" spans="1:65" s="14" customFormat="1">
      <c r="B144" s="166"/>
      <c r="D144" s="159" t="s">
        <v>131</v>
      </c>
      <c r="E144" s="167" t="s">
        <v>1</v>
      </c>
      <c r="F144" s="168" t="s">
        <v>716</v>
      </c>
      <c r="H144" s="169">
        <v>73.7</v>
      </c>
      <c r="I144" s="170"/>
      <c r="L144" s="166"/>
      <c r="M144" s="171"/>
      <c r="N144" s="172"/>
      <c r="O144" s="172"/>
      <c r="P144" s="172"/>
      <c r="Q144" s="172"/>
      <c r="R144" s="172"/>
      <c r="S144" s="172"/>
      <c r="T144" s="173"/>
      <c r="AT144" s="167" t="s">
        <v>131</v>
      </c>
      <c r="AU144" s="167" t="s">
        <v>82</v>
      </c>
      <c r="AV144" s="14" t="s">
        <v>82</v>
      </c>
      <c r="AW144" s="14" t="s">
        <v>29</v>
      </c>
      <c r="AX144" s="14" t="s">
        <v>73</v>
      </c>
      <c r="AY144" s="167" t="s">
        <v>122</v>
      </c>
    </row>
    <row r="145" spans="1:65" s="13" customFormat="1">
      <c r="B145" s="158"/>
      <c r="D145" s="159" t="s">
        <v>131</v>
      </c>
      <c r="E145" s="160" t="s">
        <v>1</v>
      </c>
      <c r="F145" s="161" t="s">
        <v>717</v>
      </c>
      <c r="H145" s="160" t="s">
        <v>1</v>
      </c>
      <c r="I145" s="162"/>
      <c r="L145" s="158"/>
      <c r="M145" s="163"/>
      <c r="N145" s="164"/>
      <c r="O145" s="164"/>
      <c r="P145" s="164"/>
      <c r="Q145" s="164"/>
      <c r="R145" s="164"/>
      <c r="S145" s="164"/>
      <c r="T145" s="165"/>
      <c r="AT145" s="160" t="s">
        <v>131</v>
      </c>
      <c r="AU145" s="160" t="s">
        <v>82</v>
      </c>
      <c r="AV145" s="13" t="s">
        <v>30</v>
      </c>
      <c r="AW145" s="13" t="s">
        <v>29</v>
      </c>
      <c r="AX145" s="13" t="s">
        <v>73</v>
      </c>
      <c r="AY145" s="160" t="s">
        <v>122</v>
      </c>
    </row>
    <row r="146" spans="1:65" s="14" customFormat="1">
      <c r="B146" s="166"/>
      <c r="D146" s="159" t="s">
        <v>131</v>
      </c>
      <c r="E146" s="167" t="s">
        <v>1</v>
      </c>
      <c r="F146" s="168" t="s">
        <v>718</v>
      </c>
      <c r="H146" s="169">
        <v>29.7</v>
      </c>
      <c r="I146" s="170"/>
      <c r="L146" s="166"/>
      <c r="M146" s="171"/>
      <c r="N146" s="172"/>
      <c r="O146" s="172"/>
      <c r="P146" s="172"/>
      <c r="Q146" s="172"/>
      <c r="R146" s="172"/>
      <c r="S146" s="172"/>
      <c r="T146" s="173"/>
      <c r="AT146" s="167" t="s">
        <v>131</v>
      </c>
      <c r="AU146" s="167" t="s">
        <v>82</v>
      </c>
      <c r="AV146" s="14" t="s">
        <v>82</v>
      </c>
      <c r="AW146" s="14" t="s">
        <v>29</v>
      </c>
      <c r="AX146" s="14" t="s">
        <v>73</v>
      </c>
      <c r="AY146" s="167" t="s">
        <v>122</v>
      </c>
    </row>
    <row r="147" spans="1:65" s="13" customFormat="1">
      <c r="B147" s="158"/>
      <c r="D147" s="159" t="s">
        <v>131</v>
      </c>
      <c r="E147" s="160" t="s">
        <v>1</v>
      </c>
      <c r="F147" s="161" t="s">
        <v>719</v>
      </c>
      <c r="H147" s="160" t="s">
        <v>1</v>
      </c>
      <c r="I147" s="162"/>
      <c r="L147" s="158"/>
      <c r="M147" s="163"/>
      <c r="N147" s="164"/>
      <c r="O147" s="164"/>
      <c r="P147" s="164"/>
      <c r="Q147" s="164"/>
      <c r="R147" s="164"/>
      <c r="S147" s="164"/>
      <c r="T147" s="165"/>
      <c r="AT147" s="160" t="s">
        <v>131</v>
      </c>
      <c r="AU147" s="160" t="s">
        <v>82</v>
      </c>
      <c r="AV147" s="13" t="s">
        <v>30</v>
      </c>
      <c r="AW147" s="13" t="s">
        <v>29</v>
      </c>
      <c r="AX147" s="13" t="s">
        <v>73</v>
      </c>
      <c r="AY147" s="160" t="s">
        <v>122</v>
      </c>
    </row>
    <row r="148" spans="1:65" s="14" customFormat="1">
      <c r="B148" s="166"/>
      <c r="D148" s="159" t="s">
        <v>131</v>
      </c>
      <c r="E148" s="167" t="s">
        <v>1</v>
      </c>
      <c r="F148" s="168" t="s">
        <v>720</v>
      </c>
      <c r="H148" s="169">
        <v>2.2799999999999998</v>
      </c>
      <c r="I148" s="170"/>
      <c r="L148" s="166"/>
      <c r="M148" s="171"/>
      <c r="N148" s="172"/>
      <c r="O148" s="172"/>
      <c r="P148" s="172"/>
      <c r="Q148" s="172"/>
      <c r="R148" s="172"/>
      <c r="S148" s="172"/>
      <c r="T148" s="173"/>
      <c r="AT148" s="167" t="s">
        <v>131</v>
      </c>
      <c r="AU148" s="167" t="s">
        <v>82</v>
      </c>
      <c r="AV148" s="14" t="s">
        <v>82</v>
      </c>
      <c r="AW148" s="14" t="s">
        <v>29</v>
      </c>
      <c r="AX148" s="14" t="s">
        <v>73</v>
      </c>
      <c r="AY148" s="167" t="s">
        <v>122</v>
      </c>
    </row>
    <row r="149" spans="1:65" s="13" customFormat="1">
      <c r="B149" s="158"/>
      <c r="D149" s="159" t="s">
        <v>131</v>
      </c>
      <c r="E149" s="160" t="s">
        <v>1</v>
      </c>
      <c r="F149" s="161" t="s">
        <v>703</v>
      </c>
      <c r="H149" s="160" t="s">
        <v>1</v>
      </c>
      <c r="I149" s="162"/>
      <c r="L149" s="158"/>
      <c r="M149" s="163"/>
      <c r="N149" s="164"/>
      <c r="O149" s="164"/>
      <c r="P149" s="164"/>
      <c r="Q149" s="164"/>
      <c r="R149" s="164"/>
      <c r="S149" s="164"/>
      <c r="T149" s="165"/>
      <c r="AT149" s="160" t="s">
        <v>131</v>
      </c>
      <c r="AU149" s="160" t="s">
        <v>82</v>
      </c>
      <c r="AV149" s="13" t="s">
        <v>30</v>
      </c>
      <c r="AW149" s="13" t="s">
        <v>29</v>
      </c>
      <c r="AX149" s="13" t="s">
        <v>73</v>
      </c>
      <c r="AY149" s="160" t="s">
        <v>122</v>
      </c>
    </row>
    <row r="150" spans="1:65" s="14" customFormat="1">
      <c r="B150" s="166"/>
      <c r="D150" s="159" t="s">
        <v>131</v>
      </c>
      <c r="E150" s="167" t="s">
        <v>1</v>
      </c>
      <c r="F150" s="168" t="s">
        <v>720</v>
      </c>
      <c r="H150" s="169">
        <v>2.2799999999999998</v>
      </c>
      <c r="I150" s="170"/>
      <c r="L150" s="166"/>
      <c r="M150" s="171"/>
      <c r="N150" s="172"/>
      <c r="O150" s="172"/>
      <c r="P150" s="172"/>
      <c r="Q150" s="172"/>
      <c r="R150" s="172"/>
      <c r="S150" s="172"/>
      <c r="T150" s="173"/>
      <c r="AT150" s="167" t="s">
        <v>131</v>
      </c>
      <c r="AU150" s="167" t="s">
        <v>82</v>
      </c>
      <c r="AV150" s="14" t="s">
        <v>82</v>
      </c>
      <c r="AW150" s="14" t="s">
        <v>29</v>
      </c>
      <c r="AX150" s="14" t="s">
        <v>73</v>
      </c>
      <c r="AY150" s="167" t="s">
        <v>122</v>
      </c>
    </row>
    <row r="151" spans="1:65" s="15" customFormat="1">
      <c r="B151" s="174"/>
      <c r="D151" s="159" t="s">
        <v>131</v>
      </c>
      <c r="E151" s="175" t="s">
        <v>1</v>
      </c>
      <c r="F151" s="176" t="s">
        <v>139</v>
      </c>
      <c r="H151" s="177">
        <v>550.05999999999995</v>
      </c>
      <c r="I151" s="178"/>
      <c r="L151" s="174"/>
      <c r="M151" s="179"/>
      <c r="N151" s="180"/>
      <c r="O151" s="180"/>
      <c r="P151" s="180"/>
      <c r="Q151" s="180"/>
      <c r="R151" s="180"/>
      <c r="S151" s="180"/>
      <c r="T151" s="181"/>
      <c r="AT151" s="175" t="s">
        <v>131</v>
      </c>
      <c r="AU151" s="175" t="s">
        <v>82</v>
      </c>
      <c r="AV151" s="15" t="s">
        <v>129</v>
      </c>
      <c r="AW151" s="15" t="s">
        <v>29</v>
      </c>
      <c r="AX151" s="15" t="s">
        <v>30</v>
      </c>
      <c r="AY151" s="175" t="s">
        <v>122</v>
      </c>
    </row>
    <row r="152" spans="1:65" s="2" customFormat="1" ht="16.5" customHeight="1">
      <c r="A152" s="33"/>
      <c r="B152" s="144"/>
      <c r="C152" s="145" t="s">
        <v>129</v>
      </c>
      <c r="D152" s="145" t="s">
        <v>124</v>
      </c>
      <c r="E152" s="146" t="s">
        <v>155</v>
      </c>
      <c r="F152" s="147" t="s">
        <v>156</v>
      </c>
      <c r="G152" s="148" t="s">
        <v>127</v>
      </c>
      <c r="H152" s="149">
        <v>550.05999999999995</v>
      </c>
      <c r="I152" s="150"/>
      <c r="J152" s="151">
        <f>ROUND(I152*H152,2)</f>
        <v>0</v>
      </c>
      <c r="K152" s="147" t="s">
        <v>128</v>
      </c>
      <c r="L152" s="34"/>
      <c r="M152" s="152" t="s">
        <v>1</v>
      </c>
      <c r="N152" s="153" t="s">
        <v>38</v>
      </c>
      <c r="O152" s="59"/>
      <c r="P152" s="154">
        <f>O152*H152</f>
        <v>0</v>
      </c>
      <c r="Q152" s="154">
        <v>0</v>
      </c>
      <c r="R152" s="154">
        <f>Q152*H152</f>
        <v>0</v>
      </c>
      <c r="S152" s="154">
        <v>0.32</v>
      </c>
      <c r="T152" s="155">
        <f>S152*H152</f>
        <v>176.01919999999998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56" t="s">
        <v>129</v>
      </c>
      <c r="AT152" s="156" t="s">
        <v>124</v>
      </c>
      <c r="AU152" s="156" t="s">
        <v>82</v>
      </c>
      <c r="AY152" s="18" t="s">
        <v>122</v>
      </c>
      <c r="BE152" s="157">
        <f>IF(N152="základní",J152,0)</f>
        <v>0</v>
      </c>
      <c r="BF152" s="157">
        <f>IF(N152="snížená",J152,0)</f>
        <v>0</v>
      </c>
      <c r="BG152" s="157">
        <f>IF(N152="zákl. přenesená",J152,0)</f>
        <v>0</v>
      </c>
      <c r="BH152" s="157">
        <f>IF(N152="sníž. přenesená",J152,0)</f>
        <v>0</v>
      </c>
      <c r="BI152" s="157">
        <f>IF(N152="nulová",J152,0)</f>
        <v>0</v>
      </c>
      <c r="BJ152" s="18" t="s">
        <v>30</v>
      </c>
      <c r="BK152" s="157">
        <f>ROUND(I152*H152,2)</f>
        <v>0</v>
      </c>
      <c r="BL152" s="18" t="s">
        <v>129</v>
      </c>
      <c r="BM152" s="156" t="s">
        <v>721</v>
      </c>
    </row>
    <row r="153" spans="1:65" s="13" customFormat="1">
      <c r="B153" s="158"/>
      <c r="D153" s="159" t="s">
        <v>131</v>
      </c>
      <c r="E153" s="160" t="s">
        <v>1</v>
      </c>
      <c r="F153" s="161" t="s">
        <v>158</v>
      </c>
      <c r="H153" s="160" t="s">
        <v>1</v>
      </c>
      <c r="I153" s="162"/>
      <c r="L153" s="158"/>
      <c r="M153" s="163"/>
      <c r="N153" s="164"/>
      <c r="O153" s="164"/>
      <c r="P153" s="164"/>
      <c r="Q153" s="164"/>
      <c r="R153" s="164"/>
      <c r="S153" s="164"/>
      <c r="T153" s="165"/>
      <c r="AT153" s="160" t="s">
        <v>131</v>
      </c>
      <c r="AU153" s="160" t="s">
        <v>82</v>
      </c>
      <c r="AV153" s="13" t="s">
        <v>30</v>
      </c>
      <c r="AW153" s="13" t="s">
        <v>29</v>
      </c>
      <c r="AX153" s="13" t="s">
        <v>73</v>
      </c>
      <c r="AY153" s="160" t="s">
        <v>122</v>
      </c>
    </row>
    <row r="154" spans="1:65" s="14" customFormat="1">
      <c r="B154" s="166"/>
      <c r="D154" s="159" t="s">
        <v>131</v>
      </c>
      <c r="E154" s="167" t="s">
        <v>1</v>
      </c>
      <c r="F154" s="168" t="s">
        <v>176</v>
      </c>
      <c r="H154" s="169">
        <v>550.05999999999995</v>
      </c>
      <c r="I154" s="170"/>
      <c r="L154" s="166"/>
      <c r="M154" s="171"/>
      <c r="N154" s="172"/>
      <c r="O154" s="172"/>
      <c r="P154" s="172"/>
      <c r="Q154" s="172"/>
      <c r="R154" s="172"/>
      <c r="S154" s="172"/>
      <c r="T154" s="173"/>
      <c r="AT154" s="167" t="s">
        <v>131</v>
      </c>
      <c r="AU154" s="167" t="s">
        <v>82</v>
      </c>
      <c r="AV154" s="14" t="s">
        <v>82</v>
      </c>
      <c r="AW154" s="14" t="s">
        <v>29</v>
      </c>
      <c r="AX154" s="14" t="s">
        <v>30</v>
      </c>
      <c r="AY154" s="167" t="s">
        <v>122</v>
      </c>
    </row>
    <row r="155" spans="1:65" s="2" customFormat="1" ht="16.5" customHeight="1">
      <c r="A155" s="33"/>
      <c r="B155" s="144"/>
      <c r="C155" s="145" t="s">
        <v>154</v>
      </c>
      <c r="D155" s="145" t="s">
        <v>124</v>
      </c>
      <c r="E155" s="146" t="s">
        <v>162</v>
      </c>
      <c r="F155" s="147" t="s">
        <v>163</v>
      </c>
      <c r="G155" s="148" t="s">
        <v>127</v>
      </c>
      <c r="H155" s="149">
        <v>550.05999999999995</v>
      </c>
      <c r="I155" s="150"/>
      <c r="J155" s="151">
        <f>ROUND(I155*H155,2)</f>
        <v>0</v>
      </c>
      <c r="K155" s="147" t="s">
        <v>128</v>
      </c>
      <c r="L155" s="34"/>
      <c r="M155" s="152" t="s">
        <v>1</v>
      </c>
      <c r="N155" s="153" t="s">
        <v>38</v>
      </c>
      <c r="O155" s="59"/>
      <c r="P155" s="154">
        <f>O155*H155</f>
        <v>0</v>
      </c>
      <c r="Q155" s="154">
        <v>0</v>
      </c>
      <c r="R155" s="154">
        <f>Q155*H155</f>
        <v>0</v>
      </c>
      <c r="S155" s="154">
        <v>0.32500000000000001</v>
      </c>
      <c r="T155" s="155">
        <f>S155*H155</f>
        <v>178.76949999999999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56" t="s">
        <v>129</v>
      </c>
      <c r="AT155" s="156" t="s">
        <v>124</v>
      </c>
      <c r="AU155" s="156" t="s">
        <v>82</v>
      </c>
      <c r="AY155" s="18" t="s">
        <v>122</v>
      </c>
      <c r="BE155" s="157">
        <f>IF(N155="základní",J155,0)</f>
        <v>0</v>
      </c>
      <c r="BF155" s="157">
        <f>IF(N155="snížená",J155,0)</f>
        <v>0</v>
      </c>
      <c r="BG155" s="157">
        <f>IF(N155="zákl. přenesená",J155,0)</f>
        <v>0</v>
      </c>
      <c r="BH155" s="157">
        <f>IF(N155="sníž. přenesená",J155,0)</f>
        <v>0</v>
      </c>
      <c r="BI155" s="157">
        <f>IF(N155="nulová",J155,0)</f>
        <v>0</v>
      </c>
      <c r="BJ155" s="18" t="s">
        <v>30</v>
      </c>
      <c r="BK155" s="157">
        <f>ROUND(I155*H155,2)</f>
        <v>0</v>
      </c>
      <c r="BL155" s="18" t="s">
        <v>129</v>
      </c>
      <c r="BM155" s="156" t="s">
        <v>722</v>
      </c>
    </row>
    <row r="156" spans="1:65" s="14" customFormat="1">
      <c r="B156" s="166"/>
      <c r="D156" s="159" t="s">
        <v>131</v>
      </c>
      <c r="E156" s="167" t="s">
        <v>1</v>
      </c>
      <c r="F156" s="168" t="s">
        <v>176</v>
      </c>
      <c r="H156" s="169">
        <v>550.05999999999995</v>
      </c>
      <c r="I156" s="170"/>
      <c r="L156" s="166"/>
      <c r="M156" s="171"/>
      <c r="N156" s="172"/>
      <c r="O156" s="172"/>
      <c r="P156" s="172"/>
      <c r="Q156" s="172"/>
      <c r="R156" s="172"/>
      <c r="S156" s="172"/>
      <c r="T156" s="173"/>
      <c r="AT156" s="167" t="s">
        <v>131</v>
      </c>
      <c r="AU156" s="167" t="s">
        <v>82</v>
      </c>
      <c r="AV156" s="14" t="s">
        <v>82</v>
      </c>
      <c r="AW156" s="14" t="s">
        <v>29</v>
      </c>
      <c r="AX156" s="14" t="s">
        <v>30</v>
      </c>
      <c r="AY156" s="167" t="s">
        <v>122</v>
      </c>
    </row>
    <row r="157" spans="1:65" s="2" customFormat="1" ht="16.5" customHeight="1">
      <c r="A157" s="33"/>
      <c r="B157" s="144"/>
      <c r="C157" s="145" t="s">
        <v>161</v>
      </c>
      <c r="D157" s="145" t="s">
        <v>124</v>
      </c>
      <c r="E157" s="146" t="s">
        <v>167</v>
      </c>
      <c r="F157" s="147" t="s">
        <v>168</v>
      </c>
      <c r="G157" s="148" t="s">
        <v>127</v>
      </c>
      <c r="H157" s="149">
        <v>550.05999999999995</v>
      </c>
      <c r="I157" s="150"/>
      <c r="J157" s="151">
        <f>ROUND(I157*H157,2)</f>
        <v>0</v>
      </c>
      <c r="K157" s="147" t="s">
        <v>128</v>
      </c>
      <c r="L157" s="34"/>
      <c r="M157" s="152" t="s">
        <v>1</v>
      </c>
      <c r="N157" s="153" t="s">
        <v>38</v>
      </c>
      <c r="O157" s="59"/>
      <c r="P157" s="154">
        <f>O157*H157</f>
        <v>0</v>
      </c>
      <c r="Q157" s="154">
        <v>0</v>
      </c>
      <c r="R157" s="154">
        <f>Q157*H157</f>
        <v>0</v>
      </c>
      <c r="S157" s="154">
        <v>0.57999999999999996</v>
      </c>
      <c r="T157" s="155">
        <f>S157*H157</f>
        <v>319.03479999999996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56" t="s">
        <v>129</v>
      </c>
      <c r="AT157" s="156" t="s">
        <v>124</v>
      </c>
      <c r="AU157" s="156" t="s">
        <v>82</v>
      </c>
      <c r="AY157" s="18" t="s">
        <v>122</v>
      </c>
      <c r="BE157" s="157">
        <f>IF(N157="základní",J157,0)</f>
        <v>0</v>
      </c>
      <c r="BF157" s="157">
        <f>IF(N157="snížená",J157,0)</f>
        <v>0</v>
      </c>
      <c r="BG157" s="157">
        <f>IF(N157="zákl. přenesená",J157,0)</f>
        <v>0</v>
      </c>
      <c r="BH157" s="157">
        <f>IF(N157="sníž. přenesená",J157,0)</f>
        <v>0</v>
      </c>
      <c r="BI157" s="157">
        <f>IF(N157="nulová",J157,0)</f>
        <v>0</v>
      </c>
      <c r="BJ157" s="18" t="s">
        <v>30</v>
      </c>
      <c r="BK157" s="157">
        <f>ROUND(I157*H157,2)</f>
        <v>0</v>
      </c>
      <c r="BL157" s="18" t="s">
        <v>129</v>
      </c>
      <c r="BM157" s="156" t="s">
        <v>723</v>
      </c>
    </row>
    <row r="158" spans="1:65" s="14" customFormat="1">
      <c r="B158" s="166"/>
      <c r="D158" s="159" t="s">
        <v>131</v>
      </c>
      <c r="E158" s="167" t="s">
        <v>1</v>
      </c>
      <c r="F158" s="168" t="s">
        <v>176</v>
      </c>
      <c r="H158" s="169">
        <v>550.05999999999995</v>
      </c>
      <c r="I158" s="170"/>
      <c r="L158" s="166"/>
      <c r="M158" s="171"/>
      <c r="N158" s="172"/>
      <c r="O158" s="172"/>
      <c r="P158" s="172"/>
      <c r="Q158" s="172"/>
      <c r="R158" s="172"/>
      <c r="S158" s="172"/>
      <c r="T158" s="173"/>
      <c r="AT158" s="167" t="s">
        <v>131</v>
      </c>
      <c r="AU158" s="167" t="s">
        <v>82</v>
      </c>
      <c r="AV158" s="14" t="s">
        <v>82</v>
      </c>
      <c r="AW158" s="14" t="s">
        <v>29</v>
      </c>
      <c r="AX158" s="14" t="s">
        <v>30</v>
      </c>
      <c r="AY158" s="167" t="s">
        <v>122</v>
      </c>
    </row>
    <row r="159" spans="1:65" s="2" customFormat="1" ht="16.5" customHeight="1">
      <c r="A159" s="33"/>
      <c r="B159" s="144"/>
      <c r="C159" s="145" t="s">
        <v>166</v>
      </c>
      <c r="D159" s="145" t="s">
        <v>124</v>
      </c>
      <c r="E159" s="146" t="s">
        <v>724</v>
      </c>
      <c r="F159" s="147" t="s">
        <v>725</v>
      </c>
      <c r="G159" s="148" t="s">
        <v>127</v>
      </c>
      <c r="H159" s="149">
        <v>22.2</v>
      </c>
      <c r="I159" s="150"/>
      <c r="J159" s="151">
        <f>ROUND(I159*H159,2)</f>
        <v>0</v>
      </c>
      <c r="K159" s="147" t="s">
        <v>128</v>
      </c>
      <c r="L159" s="34"/>
      <c r="M159" s="152" t="s">
        <v>1</v>
      </c>
      <c r="N159" s="153" t="s">
        <v>38</v>
      </c>
      <c r="O159" s="59"/>
      <c r="P159" s="154">
        <f>O159*H159</f>
        <v>0</v>
      </c>
      <c r="Q159" s="154">
        <v>0</v>
      </c>
      <c r="R159" s="154">
        <f>Q159*H159</f>
        <v>0</v>
      </c>
      <c r="S159" s="154">
        <v>0</v>
      </c>
      <c r="T159" s="155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56" t="s">
        <v>129</v>
      </c>
      <c r="AT159" s="156" t="s">
        <v>124</v>
      </c>
      <c r="AU159" s="156" t="s">
        <v>82</v>
      </c>
      <c r="AY159" s="18" t="s">
        <v>122</v>
      </c>
      <c r="BE159" s="157">
        <f>IF(N159="základní",J159,0)</f>
        <v>0</v>
      </c>
      <c r="BF159" s="157">
        <f>IF(N159="snížená",J159,0)</f>
        <v>0</v>
      </c>
      <c r="BG159" s="157">
        <f>IF(N159="zákl. přenesená",J159,0)</f>
        <v>0</v>
      </c>
      <c r="BH159" s="157">
        <f>IF(N159="sníž. přenesená",J159,0)</f>
        <v>0</v>
      </c>
      <c r="BI159" s="157">
        <f>IF(N159="nulová",J159,0)</f>
        <v>0</v>
      </c>
      <c r="BJ159" s="18" t="s">
        <v>30</v>
      </c>
      <c r="BK159" s="157">
        <f>ROUND(I159*H159,2)</f>
        <v>0</v>
      </c>
      <c r="BL159" s="18" t="s">
        <v>129</v>
      </c>
      <c r="BM159" s="156" t="s">
        <v>726</v>
      </c>
    </row>
    <row r="160" spans="1:65" s="13" customFormat="1">
      <c r="B160" s="158"/>
      <c r="D160" s="159" t="s">
        <v>131</v>
      </c>
      <c r="E160" s="160" t="s">
        <v>1</v>
      </c>
      <c r="F160" s="161" t="s">
        <v>701</v>
      </c>
      <c r="H160" s="160" t="s">
        <v>1</v>
      </c>
      <c r="I160" s="162"/>
      <c r="L160" s="158"/>
      <c r="M160" s="163"/>
      <c r="N160" s="164"/>
      <c r="O160" s="164"/>
      <c r="P160" s="164"/>
      <c r="Q160" s="164"/>
      <c r="R160" s="164"/>
      <c r="S160" s="164"/>
      <c r="T160" s="165"/>
      <c r="AT160" s="160" t="s">
        <v>131</v>
      </c>
      <c r="AU160" s="160" t="s">
        <v>82</v>
      </c>
      <c r="AV160" s="13" t="s">
        <v>30</v>
      </c>
      <c r="AW160" s="13" t="s">
        <v>29</v>
      </c>
      <c r="AX160" s="13" t="s">
        <v>73</v>
      </c>
      <c r="AY160" s="160" t="s">
        <v>122</v>
      </c>
    </row>
    <row r="161" spans="1:65" s="14" customFormat="1">
      <c r="B161" s="166"/>
      <c r="D161" s="159" t="s">
        <v>131</v>
      </c>
      <c r="E161" s="167" t="s">
        <v>1</v>
      </c>
      <c r="F161" s="168" t="s">
        <v>727</v>
      </c>
      <c r="H161" s="169">
        <v>2.88</v>
      </c>
      <c r="I161" s="170"/>
      <c r="L161" s="166"/>
      <c r="M161" s="171"/>
      <c r="N161" s="172"/>
      <c r="O161" s="172"/>
      <c r="P161" s="172"/>
      <c r="Q161" s="172"/>
      <c r="R161" s="172"/>
      <c r="S161" s="172"/>
      <c r="T161" s="173"/>
      <c r="AT161" s="167" t="s">
        <v>131</v>
      </c>
      <c r="AU161" s="167" t="s">
        <v>82</v>
      </c>
      <c r="AV161" s="14" t="s">
        <v>82</v>
      </c>
      <c r="AW161" s="14" t="s">
        <v>29</v>
      </c>
      <c r="AX161" s="14" t="s">
        <v>73</v>
      </c>
      <c r="AY161" s="167" t="s">
        <v>122</v>
      </c>
    </row>
    <row r="162" spans="1:65" s="13" customFormat="1">
      <c r="B162" s="158"/>
      <c r="D162" s="159" t="s">
        <v>131</v>
      </c>
      <c r="E162" s="160" t="s">
        <v>1</v>
      </c>
      <c r="F162" s="161" t="s">
        <v>719</v>
      </c>
      <c r="H162" s="160" t="s">
        <v>1</v>
      </c>
      <c r="I162" s="162"/>
      <c r="L162" s="158"/>
      <c r="M162" s="163"/>
      <c r="N162" s="164"/>
      <c r="O162" s="164"/>
      <c r="P162" s="164"/>
      <c r="Q162" s="164"/>
      <c r="R162" s="164"/>
      <c r="S162" s="164"/>
      <c r="T162" s="165"/>
      <c r="AT162" s="160" t="s">
        <v>131</v>
      </c>
      <c r="AU162" s="160" t="s">
        <v>82</v>
      </c>
      <c r="AV162" s="13" t="s">
        <v>30</v>
      </c>
      <c r="AW162" s="13" t="s">
        <v>29</v>
      </c>
      <c r="AX162" s="13" t="s">
        <v>73</v>
      </c>
      <c r="AY162" s="160" t="s">
        <v>122</v>
      </c>
    </row>
    <row r="163" spans="1:65" s="14" customFormat="1">
      <c r="B163" s="166"/>
      <c r="D163" s="159" t="s">
        <v>131</v>
      </c>
      <c r="E163" s="167" t="s">
        <v>1</v>
      </c>
      <c r="F163" s="168" t="s">
        <v>728</v>
      </c>
      <c r="H163" s="169">
        <v>6.12</v>
      </c>
      <c r="I163" s="170"/>
      <c r="L163" s="166"/>
      <c r="M163" s="171"/>
      <c r="N163" s="172"/>
      <c r="O163" s="172"/>
      <c r="P163" s="172"/>
      <c r="Q163" s="172"/>
      <c r="R163" s="172"/>
      <c r="S163" s="172"/>
      <c r="T163" s="173"/>
      <c r="AT163" s="167" t="s">
        <v>131</v>
      </c>
      <c r="AU163" s="167" t="s">
        <v>82</v>
      </c>
      <c r="AV163" s="14" t="s">
        <v>82</v>
      </c>
      <c r="AW163" s="14" t="s">
        <v>29</v>
      </c>
      <c r="AX163" s="14" t="s">
        <v>73</v>
      </c>
      <c r="AY163" s="167" t="s">
        <v>122</v>
      </c>
    </row>
    <row r="164" spans="1:65" s="13" customFormat="1">
      <c r="B164" s="158"/>
      <c r="D164" s="159" t="s">
        <v>131</v>
      </c>
      <c r="E164" s="160" t="s">
        <v>1</v>
      </c>
      <c r="F164" s="161" t="s">
        <v>703</v>
      </c>
      <c r="H164" s="160" t="s">
        <v>1</v>
      </c>
      <c r="I164" s="162"/>
      <c r="L164" s="158"/>
      <c r="M164" s="163"/>
      <c r="N164" s="164"/>
      <c r="O164" s="164"/>
      <c r="P164" s="164"/>
      <c r="Q164" s="164"/>
      <c r="R164" s="164"/>
      <c r="S164" s="164"/>
      <c r="T164" s="165"/>
      <c r="AT164" s="160" t="s">
        <v>131</v>
      </c>
      <c r="AU164" s="160" t="s">
        <v>82</v>
      </c>
      <c r="AV164" s="13" t="s">
        <v>30</v>
      </c>
      <c r="AW164" s="13" t="s">
        <v>29</v>
      </c>
      <c r="AX164" s="13" t="s">
        <v>73</v>
      </c>
      <c r="AY164" s="160" t="s">
        <v>122</v>
      </c>
    </row>
    <row r="165" spans="1:65" s="14" customFormat="1">
      <c r="B165" s="166"/>
      <c r="D165" s="159" t="s">
        <v>131</v>
      </c>
      <c r="E165" s="167" t="s">
        <v>1</v>
      </c>
      <c r="F165" s="168" t="s">
        <v>729</v>
      </c>
      <c r="H165" s="169">
        <v>13.2</v>
      </c>
      <c r="I165" s="170"/>
      <c r="L165" s="166"/>
      <c r="M165" s="171"/>
      <c r="N165" s="172"/>
      <c r="O165" s="172"/>
      <c r="P165" s="172"/>
      <c r="Q165" s="172"/>
      <c r="R165" s="172"/>
      <c r="S165" s="172"/>
      <c r="T165" s="173"/>
      <c r="AT165" s="167" t="s">
        <v>131</v>
      </c>
      <c r="AU165" s="167" t="s">
        <v>82</v>
      </c>
      <c r="AV165" s="14" t="s">
        <v>82</v>
      </c>
      <c r="AW165" s="14" t="s">
        <v>29</v>
      </c>
      <c r="AX165" s="14" t="s">
        <v>73</v>
      </c>
      <c r="AY165" s="167" t="s">
        <v>122</v>
      </c>
    </row>
    <row r="166" spans="1:65" s="15" customFormat="1">
      <c r="B166" s="174"/>
      <c r="D166" s="159" t="s">
        <v>131</v>
      </c>
      <c r="E166" s="175" t="s">
        <v>1</v>
      </c>
      <c r="F166" s="176" t="s">
        <v>139</v>
      </c>
      <c r="H166" s="177">
        <v>22.2</v>
      </c>
      <c r="I166" s="178"/>
      <c r="L166" s="174"/>
      <c r="M166" s="179"/>
      <c r="N166" s="180"/>
      <c r="O166" s="180"/>
      <c r="P166" s="180"/>
      <c r="Q166" s="180"/>
      <c r="R166" s="180"/>
      <c r="S166" s="180"/>
      <c r="T166" s="181"/>
      <c r="AT166" s="175" t="s">
        <v>131</v>
      </c>
      <c r="AU166" s="175" t="s">
        <v>82</v>
      </c>
      <c r="AV166" s="15" t="s">
        <v>129</v>
      </c>
      <c r="AW166" s="15" t="s">
        <v>29</v>
      </c>
      <c r="AX166" s="15" t="s">
        <v>30</v>
      </c>
      <c r="AY166" s="175" t="s">
        <v>122</v>
      </c>
    </row>
    <row r="167" spans="1:65" s="2" customFormat="1" ht="16.5" customHeight="1">
      <c r="A167" s="33"/>
      <c r="B167" s="144"/>
      <c r="C167" s="145" t="s">
        <v>170</v>
      </c>
      <c r="D167" s="145" t="s">
        <v>124</v>
      </c>
      <c r="E167" s="146" t="s">
        <v>195</v>
      </c>
      <c r="F167" s="147" t="s">
        <v>196</v>
      </c>
      <c r="G167" s="148" t="s">
        <v>197</v>
      </c>
      <c r="H167" s="149">
        <v>12</v>
      </c>
      <c r="I167" s="150"/>
      <c r="J167" s="151">
        <f>ROUND(I167*H167,2)</f>
        <v>0</v>
      </c>
      <c r="K167" s="147" t="s">
        <v>128</v>
      </c>
      <c r="L167" s="34"/>
      <c r="M167" s="152" t="s">
        <v>1</v>
      </c>
      <c r="N167" s="153" t="s">
        <v>38</v>
      </c>
      <c r="O167" s="59"/>
      <c r="P167" s="154">
        <f>O167*H167</f>
        <v>0</v>
      </c>
      <c r="Q167" s="154">
        <v>0</v>
      </c>
      <c r="R167" s="154">
        <f>Q167*H167</f>
        <v>0</v>
      </c>
      <c r="S167" s="154">
        <v>0.20499999999999999</v>
      </c>
      <c r="T167" s="155">
        <f>S167*H167</f>
        <v>2.46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56" t="s">
        <v>129</v>
      </c>
      <c r="AT167" s="156" t="s">
        <v>124</v>
      </c>
      <c r="AU167" s="156" t="s">
        <v>82</v>
      </c>
      <c r="AY167" s="18" t="s">
        <v>122</v>
      </c>
      <c r="BE167" s="157">
        <f>IF(N167="základní",J167,0)</f>
        <v>0</v>
      </c>
      <c r="BF167" s="157">
        <f>IF(N167="snížená",J167,0)</f>
        <v>0</v>
      </c>
      <c r="BG167" s="157">
        <f>IF(N167="zákl. přenesená",J167,0)</f>
        <v>0</v>
      </c>
      <c r="BH167" s="157">
        <f>IF(N167="sníž. přenesená",J167,0)</f>
        <v>0</v>
      </c>
      <c r="BI167" s="157">
        <f>IF(N167="nulová",J167,0)</f>
        <v>0</v>
      </c>
      <c r="BJ167" s="18" t="s">
        <v>30</v>
      </c>
      <c r="BK167" s="157">
        <f>ROUND(I167*H167,2)</f>
        <v>0</v>
      </c>
      <c r="BL167" s="18" t="s">
        <v>129</v>
      </c>
      <c r="BM167" s="156" t="s">
        <v>730</v>
      </c>
    </row>
    <row r="168" spans="1:65" s="13" customFormat="1">
      <c r="B168" s="158"/>
      <c r="D168" s="159" t="s">
        <v>131</v>
      </c>
      <c r="E168" s="160" t="s">
        <v>1</v>
      </c>
      <c r="F168" s="161" t="s">
        <v>701</v>
      </c>
      <c r="H168" s="160" t="s">
        <v>1</v>
      </c>
      <c r="I168" s="162"/>
      <c r="L168" s="158"/>
      <c r="M168" s="163"/>
      <c r="N168" s="164"/>
      <c r="O168" s="164"/>
      <c r="P168" s="164"/>
      <c r="Q168" s="164"/>
      <c r="R168" s="164"/>
      <c r="S168" s="164"/>
      <c r="T168" s="165"/>
      <c r="AT168" s="160" t="s">
        <v>131</v>
      </c>
      <c r="AU168" s="160" t="s">
        <v>82</v>
      </c>
      <c r="AV168" s="13" t="s">
        <v>30</v>
      </c>
      <c r="AW168" s="13" t="s">
        <v>29</v>
      </c>
      <c r="AX168" s="13" t="s">
        <v>73</v>
      </c>
      <c r="AY168" s="160" t="s">
        <v>122</v>
      </c>
    </row>
    <row r="169" spans="1:65" s="14" customFormat="1">
      <c r="B169" s="166"/>
      <c r="D169" s="159" t="s">
        <v>131</v>
      </c>
      <c r="E169" s="167" t="s">
        <v>1</v>
      </c>
      <c r="F169" s="168" t="s">
        <v>731</v>
      </c>
      <c r="H169" s="169">
        <v>4</v>
      </c>
      <c r="I169" s="170"/>
      <c r="L169" s="166"/>
      <c r="M169" s="171"/>
      <c r="N169" s="172"/>
      <c r="O169" s="172"/>
      <c r="P169" s="172"/>
      <c r="Q169" s="172"/>
      <c r="R169" s="172"/>
      <c r="S169" s="172"/>
      <c r="T169" s="173"/>
      <c r="AT169" s="167" t="s">
        <v>131</v>
      </c>
      <c r="AU169" s="167" t="s">
        <v>82</v>
      </c>
      <c r="AV169" s="14" t="s">
        <v>82</v>
      </c>
      <c r="AW169" s="14" t="s">
        <v>29</v>
      </c>
      <c r="AX169" s="14" t="s">
        <v>73</v>
      </c>
      <c r="AY169" s="167" t="s">
        <v>122</v>
      </c>
    </row>
    <row r="170" spans="1:65" s="13" customFormat="1">
      <c r="B170" s="158"/>
      <c r="D170" s="159" t="s">
        <v>131</v>
      </c>
      <c r="E170" s="160" t="s">
        <v>1</v>
      </c>
      <c r="F170" s="161" t="s">
        <v>719</v>
      </c>
      <c r="H170" s="160" t="s">
        <v>1</v>
      </c>
      <c r="I170" s="162"/>
      <c r="L170" s="158"/>
      <c r="M170" s="163"/>
      <c r="N170" s="164"/>
      <c r="O170" s="164"/>
      <c r="P170" s="164"/>
      <c r="Q170" s="164"/>
      <c r="R170" s="164"/>
      <c r="S170" s="164"/>
      <c r="T170" s="165"/>
      <c r="AT170" s="160" t="s">
        <v>131</v>
      </c>
      <c r="AU170" s="160" t="s">
        <v>82</v>
      </c>
      <c r="AV170" s="13" t="s">
        <v>30</v>
      </c>
      <c r="AW170" s="13" t="s">
        <v>29</v>
      </c>
      <c r="AX170" s="13" t="s">
        <v>73</v>
      </c>
      <c r="AY170" s="160" t="s">
        <v>122</v>
      </c>
    </row>
    <row r="171" spans="1:65" s="14" customFormat="1">
      <c r="B171" s="166"/>
      <c r="D171" s="159" t="s">
        <v>131</v>
      </c>
      <c r="E171" s="167" t="s">
        <v>1</v>
      </c>
      <c r="F171" s="168" t="s">
        <v>732</v>
      </c>
      <c r="H171" s="169">
        <v>2</v>
      </c>
      <c r="I171" s="170"/>
      <c r="L171" s="166"/>
      <c r="M171" s="171"/>
      <c r="N171" s="172"/>
      <c r="O171" s="172"/>
      <c r="P171" s="172"/>
      <c r="Q171" s="172"/>
      <c r="R171" s="172"/>
      <c r="S171" s="172"/>
      <c r="T171" s="173"/>
      <c r="AT171" s="167" t="s">
        <v>131</v>
      </c>
      <c r="AU171" s="167" t="s">
        <v>82</v>
      </c>
      <c r="AV171" s="14" t="s">
        <v>82</v>
      </c>
      <c r="AW171" s="14" t="s">
        <v>29</v>
      </c>
      <c r="AX171" s="14" t="s">
        <v>73</v>
      </c>
      <c r="AY171" s="167" t="s">
        <v>122</v>
      </c>
    </row>
    <row r="172" spans="1:65" s="13" customFormat="1">
      <c r="B172" s="158"/>
      <c r="D172" s="159" t="s">
        <v>131</v>
      </c>
      <c r="E172" s="160" t="s">
        <v>1</v>
      </c>
      <c r="F172" s="161" t="s">
        <v>703</v>
      </c>
      <c r="H172" s="160" t="s">
        <v>1</v>
      </c>
      <c r="I172" s="162"/>
      <c r="L172" s="158"/>
      <c r="M172" s="163"/>
      <c r="N172" s="164"/>
      <c r="O172" s="164"/>
      <c r="P172" s="164"/>
      <c r="Q172" s="164"/>
      <c r="R172" s="164"/>
      <c r="S172" s="164"/>
      <c r="T172" s="165"/>
      <c r="AT172" s="160" t="s">
        <v>131</v>
      </c>
      <c r="AU172" s="160" t="s">
        <v>82</v>
      </c>
      <c r="AV172" s="13" t="s">
        <v>30</v>
      </c>
      <c r="AW172" s="13" t="s">
        <v>29</v>
      </c>
      <c r="AX172" s="13" t="s">
        <v>73</v>
      </c>
      <c r="AY172" s="160" t="s">
        <v>122</v>
      </c>
    </row>
    <row r="173" spans="1:65" s="14" customFormat="1">
      <c r="B173" s="166"/>
      <c r="D173" s="159" t="s">
        <v>131</v>
      </c>
      <c r="E173" s="167" t="s">
        <v>1</v>
      </c>
      <c r="F173" s="168" t="s">
        <v>733</v>
      </c>
      <c r="H173" s="169">
        <v>6</v>
      </c>
      <c r="I173" s="170"/>
      <c r="L173" s="166"/>
      <c r="M173" s="171"/>
      <c r="N173" s="172"/>
      <c r="O173" s="172"/>
      <c r="P173" s="172"/>
      <c r="Q173" s="172"/>
      <c r="R173" s="172"/>
      <c r="S173" s="172"/>
      <c r="T173" s="173"/>
      <c r="AT173" s="167" t="s">
        <v>131</v>
      </c>
      <c r="AU173" s="167" t="s">
        <v>82</v>
      </c>
      <c r="AV173" s="14" t="s">
        <v>82</v>
      </c>
      <c r="AW173" s="14" t="s">
        <v>29</v>
      </c>
      <c r="AX173" s="14" t="s">
        <v>73</v>
      </c>
      <c r="AY173" s="167" t="s">
        <v>122</v>
      </c>
    </row>
    <row r="174" spans="1:65" s="15" customFormat="1">
      <c r="B174" s="174"/>
      <c r="D174" s="159" t="s">
        <v>131</v>
      </c>
      <c r="E174" s="175" t="s">
        <v>1</v>
      </c>
      <c r="F174" s="176" t="s">
        <v>139</v>
      </c>
      <c r="H174" s="177">
        <v>12</v>
      </c>
      <c r="I174" s="178"/>
      <c r="L174" s="174"/>
      <c r="M174" s="179"/>
      <c r="N174" s="180"/>
      <c r="O174" s="180"/>
      <c r="P174" s="180"/>
      <c r="Q174" s="180"/>
      <c r="R174" s="180"/>
      <c r="S174" s="180"/>
      <c r="T174" s="181"/>
      <c r="AT174" s="175" t="s">
        <v>131</v>
      </c>
      <c r="AU174" s="175" t="s">
        <v>82</v>
      </c>
      <c r="AV174" s="15" t="s">
        <v>129</v>
      </c>
      <c r="AW174" s="15" t="s">
        <v>29</v>
      </c>
      <c r="AX174" s="15" t="s">
        <v>30</v>
      </c>
      <c r="AY174" s="175" t="s">
        <v>122</v>
      </c>
    </row>
    <row r="175" spans="1:65" s="2" customFormat="1" ht="16.5" customHeight="1">
      <c r="A175" s="33"/>
      <c r="B175" s="144"/>
      <c r="C175" s="145" t="s">
        <v>179</v>
      </c>
      <c r="D175" s="145" t="s">
        <v>124</v>
      </c>
      <c r="E175" s="146" t="s">
        <v>734</v>
      </c>
      <c r="F175" s="147" t="s">
        <v>735</v>
      </c>
      <c r="G175" s="148" t="s">
        <v>736</v>
      </c>
      <c r="H175" s="149">
        <v>216</v>
      </c>
      <c r="I175" s="150"/>
      <c r="J175" s="151">
        <f>ROUND(I175*H175,2)</f>
        <v>0</v>
      </c>
      <c r="K175" s="147" t="s">
        <v>128</v>
      </c>
      <c r="L175" s="34"/>
      <c r="M175" s="152" t="s">
        <v>1</v>
      </c>
      <c r="N175" s="153" t="s">
        <v>38</v>
      </c>
      <c r="O175" s="59"/>
      <c r="P175" s="154">
        <f>O175*H175</f>
        <v>0</v>
      </c>
      <c r="Q175" s="154">
        <v>3.0000000000000001E-5</v>
      </c>
      <c r="R175" s="154">
        <f>Q175*H175</f>
        <v>6.4800000000000005E-3</v>
      </c>
      <c r="S175" s="154">
        <v>0</v>
      </c>
      <c r="T175" s="155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56" t="s">
        <v>129</v>
      </c>
      <c r="AT175" s="156" t="s">
        <v>124</v>
      </c>
      <c r="AU175" s="156" t="s">
        <v>82</v>
      </c>
      <c r="AY175" s="18" t="s">
        <v>122</v>
      </c>
      <c r="BE175" s="157">
        <f>IF(N175="základní",J175,0)</f>
        <v>0</v>
      </c>
      <c r="BF175" s="157">
        <f>IF(N175="snížená",J175,0)</f>
        <v>0</v>
      </c>
      <c r="BG175" s="157">
        <f>IF(N175="zákl. přenesená",J175,0)</f>
        <v>0</v>
      </c>
      <c r="BH175" s="157">
        <f>IF(N175="sníž. přenesená",J175,0)</f>
        <v>0</v>
      </c>
      <c r="BI175" s="157">
        <f>IF(N175="nulová",J175,0)</f>
        <v>0</v>
      </c>
      <c r="BJ175" s="18" t="s">
        <v>30</v>
      </c>
      <c r="BK175" s="157">
        <f>ROUND(I175*H175,2)</f>
        <v>0</v>
      </c>
      <c r="BL175" s="18" t="s">
        <v>129</v>
      </c>
      <c r="BM175" s="156" t="s">
        <v>737</v>
      </c>
    </row>
    <row r="176" spans="1:65" s="13" customFormat="1">
      <c r="B176" s="158"/>
      <c r="D176" s="159" t="s">
        <v>131</v>
      </c>
      <c r="E176" s="160" t="s">
        <v>1</v>
      </c>
      <c r="F176" s="161" t="s">
        <v>738</v>
      </c>
      <c r="H176" s="160" t="s">
        <v>1</v>
      </c>
      <c r="I176" s="162"/>
      <c r="L176" s="158"/>
      <c r="M176" s="163"/>
      <c r="N176" s="164"/>
      <c r="O176" s="164"/>
      <c r="P176" s="164"/>
      <c r="Q176" s="164"/>
      <c r="R176" s="164"/>
      <c r="S176" s="164"/>
      <c r="T176" s="165"/>
      <c r="AT176" s="160" t="s">
        <v>131</v>
      </c>
      <c r="AU176" s="160" t="s">
        <v>82</v>
      </c>
      <c r="AV176" s="13" t="s">
        <v>30</v>
      </c>
      <c r="AW176" s="13" t="s">
        <v>29</v>
      </c>
      <c r="AX176" s="13" t="s">
        <v>73</v>
      </c>
      <c r="AY176" s="160" t="s">
        <v>122</v>
      </c>
    </row>
    <row r="177" spans="1:65" s="13" customFormat="1">
      <c r="B177" s="158"/>
      <c r="D177" s="159" t="s">
        <v>131</v>
      </c>
      <c r="E177" s="160" t="s">
        <v>1</v>
      </c>
      <c r="F177" s="161" t="s">
        <v>739</v>
      </c>
      <c r="H177" s="160" t="s">
        <v>1</v>
      </c>
      <c r="I177" s="162"/>
      <c r="L177" s="158"/>
      <c r="M177" s="163"/>
      <c r="N177" s="164"/>
      <c r="O177" s="164"/>
      <c r="P177" s="164"/>
      <c r="Q177" s="164"/>
      <c r="R177" s="164"/>
      <c r="S177" s="164"/>
      <c r="T177" s="165"/>
      <c r="AT177" s="160" t="s">
        <v>131</v>
      </c>
      <c r="AU177" s="160" t="s">
        <v>82</v>
      </c>
      <c r="AV177" s="13" t="s">
        <v>30</v>
      </c>
      <c r="AW177" s="13" t="s">
        <v>29</v>
      </c>
      <c r="AX177" s="13" t="s">
        <v>73</v>
      </c>
      <c r="AY177" s="160" t="s">
        <v>122</v>
      </c>
    </row>
    <row r="178" spans="1:65" s="14" customFormat="1">
      <c r="B178" s="166"/>
      <c r="D178" s="159" t="s">
        <v>131</v>
      </c>
      <c r="E178" s="167" t="s">
        <v>1</v>
      </c>
      <c r="F178" s="168" t="s">
        <v>740</v>
      </c>
      <c r="H178" s="169">
        <v>216</v>
      </c>
      <c r="I178" s="170"/>
      <c r="L178" s="166"/>
      <c r="M178" s="171"/>
      <c r="N178" s="172"/>
      <c r="O178" s="172"/>
      <c r="P178" s="172"/>
      <c r="Q178" s="172"/>
      <c r="R178" s="172"/>
      <c r="S178" s="172"/>
      <c r="T178" s="173"/>
      <c r="AT178" s="167" t="s">
        <v>131</v>
      </c>
      <c r="AU178" s="167" t="s">
        <v>82</v>
      </c>
      <c r="AV178" s="14" t="s">
        <v>82</v>
      </c>
      <c r="AW178" s="14" t="s">
        <v>29</v>
      </c>
      <c r="AX178" s="14" t="s">
        <v>30</v>
      </c>
      <c r="AY178" s="167" t="s">
        <v>122</v>
      </c>
    </row>
    <row r="179" spans="1:65" s="2" customFormat="1" ht="16.5" customHeight="1">
      <c r="A179" s="33"/>
      <c r="B179" s="144"/>
      <c r="C179" s="145" t="s">
        <v>183</v>
      </c>
      <c r="D179" s="145" t="s">
        <v>124</v>
      </c>
      <c r="E179" s="146" t="s">
        <v>741</v>
      </c>
      <c r="F179" s="147" t="s">
        <v>742</v>
      </c>
      <c r="G179" s="148" t="s">
        <v>743</v>
      </c>
      <c r="H179" s="149">
        <v>150</v>
      </c>
      <c r="I179" s="150"/>
      <c r="J179" s="151">
        <f>ROUND(I179*H179,2)</f>
        <v>0</v>
      </c>
      <c r="K179" s="147" t="s">
        <v>128</v>
      </c>
      <c r="L179" s="34"/>
      <c r="M179" s="152" t="s">
        <v>1</v>
      </c>
      <c r="N179" s="153" t="s">
        <v>38</v>
      </c>
      <c r="O179" s="59"/>
      <c r="P179" s="154">
        <f>O179*H179</f>
        <v>0</v>
      </c>
      <c r="Q179" s="154">
        <v>0</v>
      </c>
      <c r="R179" s="154">
        <f>Q179*H179</f>
        <v>0</v>
      </c>
      <c r="S179" s="154">
        <v>0</v>
      </c>
      <c r="T179" s="155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56" t="s">
        <v>129</v>
      </c>
      <c r="AT179" s="156" t="s">
        <v>124</v>
      </c>
      <c r="AU179" s="156" t="s">
        <v>82</v>
      </c>
      <c r="AY179" s="18" t="s">
        <v>122</v>
      </c>
      <c r="BE179" s="157">
        <f>IF(N179="základní",J179,0)</f>
        <v>0</v>
      </c>
      <c r="BF179" s="157">
        <f>IF(N179="snížená",J179,0)</f>
        <v>0</v>
      </c>
      <c r="BG179" s="157">
        <f>IF(N179="zákl. přenesená",J179,0)</f>
        <v>0</v>
      </c>
      <c r="BH179" s="157">
        <f>IF(N179="sníž. přenesená",J179,0)</f>
        <v>0</v>
      </c>
      <c r="BI179" s="157">
        <f>IF(N179="nulová",J179,0)</f>
        <v>0</v>
      </c>
      <c r="BJ179" s="18" t="s">
        <v>30</v>
      </c>
      <c r="BK179" s="157">
        <f>ROUND(I179*H179,2)</f>
        <v>0</v>
      </c>
      <c r="BL179" s="18" t="s">
        <v>129</v>
      </c>
      <c r="BM179" s="156" t="s">
        <v>744</v>
      </c>
    </row>
    <row r="180" spans="1:65" s="14" customFormat="1">
      <c r="B180" s="166"/>
      <c r="D180" s="159" t="s">
        <v>131</v>
      </c>
      <c r="E180" s="167" t="s">
        <v>1</v>
      </c>
      <c r="F180" s="168" t="s">
        <v>745</v>
      </c>
      <c r="H180" s="169">
        <v>150</v>
      </c>
      <c r="I180" s="170"/>
      <c r="L180" s="166"/>
      <c r="M180" s="171"/>
      <c r="N180" s="172"/>
      <c r="O180" s="172"/>
      <c r="P180" s="172"/>
      <c r="Q180" s="172"/>
      <c r="R180" s="172"/>
      <c r="S180" s="172"/>
      <c r="T180" s="173"/>
      <c r="AT180" s="167" t="s">
        <v>131</v>
      </c>
      <c r="AU180" s="167" t="s">
        <v>82</v>
      </c>
      <c r="AV180" s="14" t="s">
        <v>82</v>
      </c>
      <c r="AW180" s="14" t="s">
        <v>29</v>
      </c>
      <c r="AX180" s="14" t="s">
        <v>30</v>
      </c>
      <c r="AY180" s="167" t="s">
        <v>122</v>
      </c>
    </row>
    <row r="181" spans="1:65" s="2" customFormat="1" ht="16.5" customHeight="1">
      <c r="A181" s="33"/>
      <c r="B181" s="144"/>
      <c r="C181" s="145" t="s">
        <v>189</v>
      </c>
      <c r="D181" s="145" t="s">
        <v>124</v>
      </c>
      <c r="E181" s="146" t="s">
        <v>746</v>
      </c>
      <c r="F181" s="147" t="s">
        <v>747</v>
      </c>
      <c r="G181" s="148" t="s">
        <v>197</v>
      </c>
      <c r="H181" s="149">
        <v>10.199999999999999</v>
      </c>
      <c r="I181" s="150"/>
      <c r="J181" s="151">
        <f>ROUND(I181*H181,2)</f>
        <v>0</v>
      </c>
      <c r="K181" s="147" t="s">
        <v>128</v>
      </c>
      <c r="L181" s="34"/>
      <c r="M181" s="152" t="s">
        <v>1</v>
      </c>
      <c r="N181" s="153" t="s">
        <v>38</v>
      </c>
      <c r="O181" s="59"/>
      <c r="P181" s="154">
        <f>O181*H181</f>
        <v>0</v>
      </c>
      <c r="Q181" s="154">
        <v>8.6800000000000002E-3</v>
      </c>
      <c r="R181" s="154">
        <f>Q181*H181</f>
        <v>8.853599999999999E-2</v>
      </c>
      <c r="S181" s="154">
        <v>0</v>
      </c>
      <c r="T181" s="155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56" t="s">
        <v>129</v>
      </c>
      <c r="AT181" s="156" t="s">
        <v>124</v>
      </c>
      <c r="AU181" s="156" t="s">
        <v>82</v>
      </c>
      <c r="AY181" s="18" t="s">
        <v>122</v>
      </c>
      <c r="BE181" s="157">
        <f>IF(N181="základní",J181,0)</f>
        <v>0</v>
      </c>
      <c r="BF181" s="157">
        <f>IF(N181="snížená",J181,0)</f>
        <v>0</v>
      </c>
      <c r="BG181" s="157">
        <f>IF(N181="zákl. přenesená",J181,0)</f>
        <v>0</v>
      </c>
      <c r="BH181" s="157">
        <f>IF(N181="sníž. přenesená",J181,0)</f>
        <v>0</v>
      </c>
      <c r="BI181" s="157">
        <f>IF(N181="nulová",J181,0)</f>
        <v>0</v>
      </c>
      <c r="BJ181" s="18" t="s">
        <v>30</v>
      </c>
      <c r="BK181" s="157">
        <f>ROUND(I181*H181,2)</f>
        <v>0</v>
      </c>
      <c r="BL181" s="18" t="s">
        <v>129</v>
      </c>
      <c r="BM181" s="156" t="s">
        <v>748</v>
      </c>
    </row>
    <row r="182" spans="1:65" s="13" customFormat="1">
      <c r="B182" s="158"/>
      <c r="D182" s="159" t="s">
        <v>131</v>
      </c>
      <c r="E182" s="160" t="s">
        <v>1</v>
      </c>
      <c r="F182" s="161" t="s">
        <v>701</v>
      </c>
      <c r="H182" s="160" t="s">
        <v>1</v>
      </c>
      <c r="I182" s="162"/>
      <c r="L182" s="158"/>
      <c r="M182" s="163"/>
      <c r="N182" s="164"/>
      <c r="O182" s="164"/>
      <c r="P182" s="164"/>
      <c r="Q182" s="164"/>
      <c r="R182" s="164"/>
      <c r="S182" s="164"/>
      <c r="T182" s="165"/>
      <c r="AT182" s="160" t="s">
        <v>131</v>
      </c>
      <c r="AU182" s="160" t="s">
        <v>82</v>
      </c>
      <c r="AV182" s="13" t="s">
        <v>30</v>
      </c>
      <c r="AW182" s="13" t="s">
        <v>29</v>
      </c>
      <c r="AX182" s="13" t="s">
        <v>73</v>
      </c>
      <c r="AY182" s="160" t="s">
        <v>122</v>
      </c>
    </row>
    <row r="183" spans="1:65" s="14" customFormat="1">
      <c r="B183" s="166"/>
      <c r="D183" s="159" t="s">
        <v>131</v>
      </c>
      <c r="E183" s="167" t="s">
        <v>1</v>
      </c>
      <c r="F183" s="168" t="s">
        <v>749</v>
      </c>
      <c r="H183" s="169">
        <v>1.1499999999999999</v>
      </c>
      <c r="I183" s="170"/>
      <c r="L183" s="166"/>
      <c r="M183" s="171"/>
      <c r="N183" s="172"/>
      <c r="O183" s="172"/>
      <c r="P183" s="172"/>
      <c r="Q183" s="172"/>
      <c r="R183" s="172"/>
      <c r="S183" s="172"/>
      <c r="T183" s="173"/>
      <c r="AT183" s="167" t="s">
        <v>131</v>
      </c>
      <c r="AU183" s="167" t="s">
        <v>82</v>
      </c>
      <c r="AV183" s="14" t="s">
        <v>82</v>
      </c>
      <c r="AW183" s="14" t="s">
        <v>29</v>
      </c>
      <c r="AX183" s="14" t="s">
        <v>73</v>
      </c>
      <c r="AY183" s="167" t="s">
        <v>122</v>
      </c>
    </row>
    <row r="184" spans="1:65" s="14" customFormat="1">
      <c r="B184" s="166"/>
      <c r="D184" s="159" t="s">
        <v>131</v>
      </c>
      <c r="E184" s="167" t="s">
        <v>1</v>
      </c>
      <c r="F184" s="168" t="s">
        <v>749</v>
      </c>
      <c r="H184" s="169">
        <v>1.1499999999999999</v>
      </c>
      <c r="I184" s="170"/>
      <c r="L184" s="166"/>
      <c r="M184" s="171"/>
      <c r="N184" s="172"/>
      <c r="O184" s="172"/>
      <c r="P184" s="172"/>
      <c r="Q184" s="172"/>
      <c r="R184" s="172"/>
      <c r="S184" s="172"/>
      <c r="T184" s="173"/>
      <c r="AT184" s="167" t="s">
        <v>131</v>
      </c>
      <c r="AU184" s="167" t="s">
        <v>82</v>
      </c>
      <c r="AV184" s="14" t="s">
        <v>82</v>
      </c>
      <c r="AW184" s="14" t="s">
        <v>29</v>
      </c>
      <c r="AX184" s="14" t="s">
        <v>73</v>
      </c>
      <c r="AY184" s="167" t="s">
        <v>122</v>
      </c>
    </row>
    <row r="185" spans="1:65" s="13" customFormat="1">
      <c r="B185" s="158"/>
      <c r="D185" s="159" t="s">
        <v>131</v>
      </c>
      <c r="E185" s="160" t="s">
        <v>1</v>
      </c>
      <c r="F185" s="161" t="s">
        <v>714</v>
      </c>
      <c r="H185" s="160" t="s">
        <v>1</v>
      </c>
      <c r="I185" s="162"/>
      <c r="L185" s="158"/>
      <c r="M185" s="163"/>
      <c r="N185" s="164"/>
      <c r="O185" s="164"/>
      <c r="P185" s="164"/>
      <c r="Q185" s="164"/>
      <c r="R185" s="164"/>
      <c r="S185" s="164"/>
      <c r="T185" s="165"/>
      <c r="AT185" s="160" t="s">
        <v>131</v>
      </c>
      <c r="AU185" s="160" t="s">
        <v>82</v>
      </c>
      <c r="AV185" s="13" t="s">
        <v>30</v>
      </c>
      <c r="AW185" s="13" t="s">
        <v>29</v>
      </c>
      <c r="AX185" s="13" t="s">
        <v>73</v>
      </c>
      <c r="AY185" s="160" t="s">
        <v>122</v>
      </c>
    </row>
    <row r="186" spans="1:65" s="14" customFormat="1">
      <c r="B186" s="166"/>
      <c r="D186" s="159" t="s">
        <v>131</v>
      </c>
      <c r="E186" s="167" t="s">
        <v>1</v>
      </c>
      <c r="F186" s="168" t="s">
        <v>750</v>
      </c>
      <c r="H186" s="169">
        <v>0.9</v>
      </c>
      <c r="I186" s="170"/>
      <c r="L186" s="166"/>
      <c r="M186" s="171"/>
      <c r="N186" s="172"/>
      <c r="O186" s="172"/>
      <c r="P186" s="172"/>
      <c r="Q186" s="172"/>
      <c r="R186" s="172"/>
      <c r="S186" s="172"/>
      <c r="T186" s="173"/>
      <c r="AT186" s="167" t="s">
        <v>131</v>
      </c>
      <c r="AU186" s="167" t="s">
        <v>82</v>
      </c>
      <c r="AV186" s="14" t="s">
        <v>82</v>
      </c>
      <c r="AW186" s="14" t="s">
        <v>29</v>
      </c>
      <c r="AX186" s="14" t="s">
        <v>73</v>
      </c>
      <c r="AY186" s="167" t="s">
        <v>122</v>
      </c>
    </row>
    <row r="187" spans="1:65" s="14" customFormat="1">
      <c r="B187" s="166"/>
      <c r="D187" s="159" t="s">
        <v>131</v>
      </c>
      <c r="E187" s="167" t="s">
        <v>1</v>
      </c>
      <c r="F187" s="168" t="s">
        <v>751</v>
      </c>
      <c r="H187" s="169">
        <v>1.1000000000000001</v>
      </c>
      <c r="I187" s="170"/>
      <c r="L187" s="166"/>
      <c r="M187" s="171"/>
      <c r="N187" s="172"/>
      <c r="O187" s="172"/>
      <c r="P187" s="172"/>
      <c r="Q187" s="172"/>
      <c r="R187" s="172"/>
      <c r="S187" s="172"/>
      <c r="T187" s="173"/>
      <c r="AT187" s="167" t="s">
        <v>131</v>
      </c>
      <c r="AU187" s="167" t="s">
        <v>82</v>
      </c>
      <c r="AV187" s="14" t="s">
        <v>82</v>
      </c>
      <c r="AW187" s="14" t="s">
        <v>29</v>
      </c>
      <c r="AX187" s="14" t="s">
        <v>73</v>
      </c>
      <c r="AY187" s="167" t="s">
        <v>122</v>
      </c>
    </row>
    <row r="188" spans="1:65" s="14" customFormat="1">
      <c r="B188" s="166"/>
      <c r="D188" s="159" t="s">
        <v>131</v>
      </c>
      <c r="E188" s="167" t="s">
        <v>1</v>
      </c>
      <c r="F188" s="168" t="s">
        <v>750</v>
      </c>
      <c r="H188" s="169">
        <v>0.9</v>
      </c>
      <c r="I188" s="170"/>
      <c r="L188" s="166"/>
      <c r="M188" s="171"/>
      <c r="N188" s="172"/>
      <c r="O188" s="172"/>
      <c r="P188" s="172"/>
      <c r="Q188" s="172"/>
      <c r="R188" s="172"/>
      <c r="S188" s="172"/>
      <c r="T188" s="173"/>
      <c r="AT188" s="167" t="s">
        <v>131</v>
      </c>
      <c r="AU188" s="167" t="s">
        <v>82</v>
      </c>
      <c r="AV188" s="14" t="s">
        <v>82</v>
      </c>
      <c r="AW188" s="14" t="s">
        <v>29</v>
      </c>
      <c r="AX188" s="14" t="s">
        <v>73</v>
      </c>
      <c r="AY188" s="167" t="s">
        <v>122</v>
      </c>
    </row>
    <row r="189" spans="1:65" s="14" customFormat="1">
      <c r="B189" s="166"/>
      <c r="D189" s="159" t="s">
        <v>131</v>
      </c>
      <c r="E189" s="167" t="s">
        <v>1</v>
      </c>
      <c r="F189" s="168" t="s">
        <v>751</v>
      </c>
      <c r="H189" s="169">
        <v>1.1000000000000001</v>
      </c>
      <c r="I189" s="170"/>
      <c r="L189" s="166"/>
      <c r="M189" s="171"/>
      <c r="N189" s="172"/>
      <c r="O189" s="172"/>
      <c r="P189" s="172"/>
      <c r="Q189" s="172"/>
      <c r="R189" s="172"/>
      <c r="S189" s="172"/>
      <c r="T189" s="173"/>
      <c r="AT189" s="167" t="s">
        <v>131</v>
      </c>
      <c r="AU189" s="167" t="s">
        <v>82</v>
      </c>
      <c r="AV189" s="14" t="s">
        <v>82</v>
      </c>
      <c r="AW189" s="14" t="s">
        <v>29</v>
      </c>
      <c r="AX189" s="14" t="s">
        <v>73</v>
      </c>
      <c r="AY189" s="167" t="s">
        <v>122</v>
      </c>
    </row>
    <row r="190" spans="1:65" s="13" customFormat="1">
      <c r="B190" s="158"/>
      <c r="D190" s="159" t="s">
        <v>131</v>
      </c>
      <c r="E190" s="160" t="s">
        <v>1</v>
      </c>
      <c r="F190" s="161" t="s">
        <v>705</v>
      </c>
      <c r="H190" s="160" t="s">
        <v>1</v>
      </c>
      <c r="I190" s="162"/>
      <c r="L190" s="158"/>
      <c r="M190" s="163"/>
      <c r="N190" s="164"/>
      <c r="O190" s="164"/>
      <c r="P190" s="164"/>
      <c r="Q190" s="164"/>
      <c r="R190" s="164"/>
      <c r="S190" s="164"/>
      <c r="T190" s="165"/>
      <c r="AT190" s="160" t="s">
        <v>131</v>
      </c>
      <c r="AU190" s="160" t="s">
        <v>82</v>
      </c>
      <c r="AV190" s="13" t="s">
        <v>30</v>
      </c>
      <c r="AW190" s="13" t="s">
        <v>29</v>
      </c>
      <c r="AX190" s="13" t="s">
        <v>73</v>
      </c>
      <c r="AY190" s="160" t="s">
        <v>122</v>
      </c>
    </row>
    <row r="191" spans="1:65" s="14" customFormat="1">
      <c r="B191" s="166"/>
      <c r="D191" s="159" t="s">
        <v>131</v>
      </c>
      <c r="E191" s="167" t="s">
        <v>1</v>
      </c>
      <c r="F191" s="168" t="s">
        <v>752</v>
      </c>
      <c r="H191" s="169">
        <v>2.6</v>
      </c>
      <c r="I191" s="170"/>
      <c r="L191" s="166"/>
      <c r="M191" s="171"/>
      <c r="N191" s="172"/>
      <c r="O191" s="172"/>
      <c r="P191" s="172"/>
      <c r="Q191" s="172"/>
      <c r="R191" s="172"/>
      <c r="S191" s="172"/>
      <c r="T191" s="173"/>
      <c r="AT191" s="167" t="s">
        <v>131</v>
      </c>
      <c r="AU191" s="167" t="s">
        <v>82</v>
      </c>
      <c r="AV191" s="14" t="s">
        <v>82</v>
      </c>
      <c r="AW191" s="14" t="s">
        <v>29</v>
      </c>
      <c r="AX191" s="14" t="s">
        <v>73</v>
      </c>
      <c r="AY191" s="167" t="s">
        <v>122</v>
      </c>
    </row>
    <row r="192" spans="1:65" s="14" customFormat="1">
      <c r="B192" s="166"/>
      <c r="D192" s="159" t="s">
        <v>131</v>
      </c>
      <c r="E192" s="167" t="s">
        <v>1</v>
      </c>
      <c r="F192" s="168" t="s">
        <v>753</v>
      </c>
      <c r="H192" s="169">
        <v>1.3</v>
      </c>
      <c r="I192" s="170"/>
      <c r="L192" s="166"/>
      <c r="M192" s="171"/>
      <c r="N192" s="172"/>
      <c r="O192" s="172"/>
      <c r="P192" s="172"/>
      <c r="Q192" s="172"/>
      <c r="R192" s="172"/>
      <c r="S192" s="172"/>
      <c r="T192" s="173"/>
      <c r="AT192" s="167" t="s">
        <v>131</v>
      </c>
      <c r="AU192" s="167" t="s">
        <v>82</v>
      </c>
      <c r="AV192" s="14" t="s">
        <v>82</v>
      </c>
      <c r="AW192" s="14" t="s">
        <v>29</v>
      </c>
      <c r="AX192" s="14" t="s">
        <v>73</v>
      </c>
      <c r="AY192" s="167" t="s">
        <v>122</v>
      </c>
    </row>
    <row r="193" spans="1:65" s="15" customFormat="1">
      <c r="B193" s="174"/>
      <c r="D193" s="159" t="s">
        <v>131</v>
      </c>
      <c r="E193" s="175" t="s">
        <v>1</v>
      </c>
      <c r="F193" s="176" t="s">
        <v>139</v>
      </c>
      <c r="H193" s="177">
        <v>10.199999999999999</v>
      </c>
      <c r="I193" s="178"/>
      <c r="L193" s="174"/>
      <c r="M193" s="179"/>
      <c r="N193" s="180"/>
      <c r="O193" s="180"/>
      <c r="P193" s="180"/>
      <c r="Q193" s="180"/>
      <c r="R193" s="180"/>
      <c r="S193" s="180"/>
      <c r="T193" s="181"/>
      <c r="AT193" s="175" t="s">
        <v>131</v>
      </c>
      <c r="AU193" s="175" t="s">
        <v>82</v>
      </c>
      <c r="AV193" s="15" t="s">
        <v>129</v>
      </c>
      <c r="AW193" s="15" t="s">
        <v>29</v>
      </c>
      <c r="AX193" s="15" t="s">
        <v>30</v>
      </c>
      <c r="AY193" s="175" t="s">
        <v>122</v>
      </c>
    </row>
    <row r="194" spans="1:65" s="2" customFormat="1" ht="16.5" customHeight="1">
      <c r="A194" s="33"/>
      <c r="B194" s="144"/>
      <c r="C194" s="145" t="s">
        <v>133</v>
      </c>
      <c r="D194" s="145" t="s">
        <v>124</v>
      </c>
      <c r="E194" s="146" t="s">
        <v>754</v>
      </c>
      <c r="F194" s="147" t="s">
        <v>755</v>
      </c>
      <c r="G194" s="148" t="s">
        <v>197</v>
      </c>
      <c r="H194" s="149">
        <v>2.2999999999999998</v>
      </c>
      <c r="I194" s="150"/>
      <c r="J194" s="151">
        <f>ROUND(I194*H194,2)</f>
        <v>0</v>
      </c>
      <c r="K194" s="147" t="s">
        <v>128</v>
      </c>
      <c r="L194" s="34"/>
      <c r="M194" s="152" t="s">
        <v>1</v>
      </c>
      <c r="N194" s="153" t="s">
        <v>38</v>
      </c>
      <c r="O194" s="59"/>
      <c r="P194" s="154">
        <f>O194*H194</f>
        <v>0</v>
      </c>
      <c r="Q194" s="154">
        <v>1.269E-2</v>
      </c>
      <c r="R194" s="154">
        <f>Q194*H194</f>
        <v>2.9186999999999998E-2</v>
      </c>
      <c r="S194" s="154">
        <v>0</v>
      </c>
      <c r="T194" s="155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56" t="s">
        <v>129</v>
      </c>
      <c r="AT194" s="156" t="s">
        <v>124</v>
      </c>
      <c r="AU194" s="156" t="s">
        <v>82</v>
      </c>
      <c r="AY194" s="18" t="s">
        <v>122</v>
      </c>
      <c r="BE194" s="157">
        <f>IF(N194="základní",J194,0)</f>
        <v>0</v>
      </c>
      <c r="BF194" s="157">
        <f>IF(N194="snížená",J194,0)</f>
        <v>0</v>
      </c>
      <c r="BG194" s="157">
        <f>IF(N194="zákl. přenesená",J194,0)</f>
        <v>0</v>
      </c>
      <c r="BH194" s="157">
        <f>IF(N194="sníž. přenesená",J194,0)</f>
        <v>0</v>
      </c>
      <c r="BI194" s="157">
        <f>IF(N194="nulová",J194,0)</f>
        <v>0</v>
      </c>
      <c r="BJ194" s="18" t="s">
        <v>30</v>
      </c>
      <c r="BK194" s="157">
        <f>ROUND(I194*H194,2)</f>
        <v>0</v>
      </c>
      <c r="BL194" s="18" t="s">
        <v>129</v>
      </c>
      <c r="BM194" s="156" t="s">
        <v>756</v>
      </c>
    </row>
    <row r="195" spans="1:65" s="13" customFormat="1">
      <c r="B195" s="158"/>
      <c r="D195" s="159" t="s">
        <v>131</v>
      </c>
      <c r="E195" s="160" t="s">
        <v>1</v>
      </c>
      <c r="F195" s="161" t="s">
        <v>701</v>
      </c>
      <c r="H195" s="160" t="s">
        <v>1</v>
      </c>
      <c r="I195" s="162"/>
      <c r="L195" s="158"/>
      <c r="M195" s="163"/>
      <c r="N195" s="164"/>
      <c r="O195" s="164"/>
      <c r="P195" s="164"/>
      <c r="Q195" s="164"/>
      <c r="R195" s="164"/>
      <c r="S195" s="164"/>
      <c r="T195" s="165"/>
      <c r="AT195" s="160" t="s">
        <v>131</v>
      </c>
      <c r="AU195" s="160" t="s">
        <v>82</v>
      </c>
      <c r="AV195" s="13" t="s">
        <v>30</v>
      </c>
      <c r="AW195" s="13" t="s">
        <v>29</v>
      </c>
      <c r="AX195" s="13" t="s">
        <v>73</v>
      </c>
      <c r="AY195" s="160" t="s">
        <v>122</v>
      </c>
    </row>
    <row r="196" spans="1:65" s="14" customFormat="1">
      <c r="B196" s="166"/>
      <c r="D196" s="159" t="s">
        <v>131</v>
      </c>
      <c r="E196" s="167" t="s">
        <v>1</v>
      </c>
      <c r="F196" s="168" t="s">
        <v>749</v>
      </c>
      <c r="H196" s="169">
        <v>1.1499999999999999</v>
      </c>
      <c r="I196" s="170"/>
      <c r="L196" s="166"/>
      <c r="M196" s="171"/>
      <c r="N196" s="172"/>
      <c r="O196" s="172"/>
      <c r="P196" s="172"/>
      <c r="Q196" s="172"/>
      <c r="R196" s="172"/>
      <c r="S196" s="172"/>
      <c r="T196" s="173"/>
      <c r="AT196" s="167" t="s">
        <v>131</v>
      </c>
      <c r="AU196" s="167" t="s">
        <v>82</v>
      </c>
      <c r="AV196" s="14" t="s">
        <v>82</v>
      </c>
      <c r="AW196" s="14" t="s">
        <v>29</v>
      </c>
      <c r="AX196" s="14" t="s">
        <v>73</v>
      </c>
      <c r="AY196" s="167" t="s">
        <v>122</v>
      </c>
    </row>
    <row r="197" spans="1:65" s="13" customFormat="1">
      <c r="B197" s="158"/>
      <c r="D197" s="159" t="s">
        <v>131</v>
      </c>
      <c r="E197" s="160" t="s">
        <v>1</v>
      </c>
      <c r="F197" s="161" t="s">
        <v>714</v>
      </c>
      <c r="H197" s="160" t="s">
        <v>1</v>
      </c>
      <c r="I197" s="162"/>
      <c r="L197" s="158"/>
      <c r="M197" s="163"/>
      <c r="N197" s="164"/>
      <c r="O197" s="164"/>
      <c r="P197" s="164"/>
      <c r="Q197" s="164"/>
      <c r="R197" s="164"/>
      <c r="S197" s="164"/>
      <c r="T197" s="165"/>
      <c r="AT197" s="160" t="s">
        <v>131</v>
      </c>
      <c r="AU197" s="160" t="s">
        <v>82</v>
      </c>
      <c r="AV197" s="13" t="s">
        <v>30</v>
      </c>
      <c r="AW197" s="13" t="s">
        <v>29</v>
      </c>
      <c r="AX197" s="13" t="s">
        <v>73</v>
      </c>
      <c r="AY197" s="160" t="s">
        <v>122</v>
      </c>
    </row>
    <row r="198" spans="1:65" s="14" customFormat="1">
      <c r="B198" s="166"/>
      <c r="D198" s="159" t="s">
        <v>131</v>
      </c>
      <c r="E198" s="167" t="s">
        <v>1</v>
      </c>
      <c r="F198" s="168" t="s">
        <v>749</v>
      </c>
      <c r="H198" s="169">
        <v>1.1499999999999999</v>
      </c>
      <c r="I198" s="170"/>
      <c r="L198" s="166"/>
      <c r="M198" s="171"/>
      <c r="N198" s="172"/>
      <c r="O198" s="172"/>
      <c r="P198" s="172"/>
      <c r="Q198" s="172"/>
      <c r="R198" s="172"/>
      <c r="S198" s="172"/>
      <c r="T198" s="173"/>
      <c r="AT198" s="167" t="s">
        <v>131</v>
      </c>
      <c r="AU198" s="167" t="s">
        <v>82</v>
      </c>
      <c r="AV198" s="14" t="s">
        <v>82</v>
      </c>
      <c r="AW198" s="14" t="s">
        <v>29</v>
      </c>
      <c r="AX198" s="14" t="s">
        <v>73</v>
      </c>
      <c r="AY198" s="167" t="s">
        <v>122</v>
      </c>
    </row>
    <row r="199" spans="1:65" s="15" customFormat="1">
      <c r="B199" s="174"/>
      <c r="D199" s="159" t="s">
        <v>131</v>
      </c>
      <c r="E199" s="175" t="s">
        <v>1</v>
      </c>
      <c r="F199" s="176" t="s">
        <v>139</v>
      </c>
      <c r="H199" s="177">
        <v>2.2999999999999998</v>
      </c>
      <c r="I199" s="178"/>
      <c r="L199" s="174"/>
      <c r="M199" s="179"/>
      <c r="N199" s="180"/>
      <c r="O199" s="180"/>
      <c r="P199" s="180"/>
      <c r="Q199" s="180"/>
      <c r="R199" s="180"/>
      <c r="S199" s="180"/>
      <c r="T199" s="181"/>
      <c r="AT199" s="175" t="s">
        <v>131</v>
      </c>
      <c r="AU199" s="175" t="s">
        <v>82</v>
      </c>
      <c r="AV199" s="15" t="s">
        <v>129</v>
      </c>
      <c r="AW199" s="15" t="s">
        <v>29</v>
      </c>
      <c r="AX199" s="15" t="s">
        <v>30</v>
      </c>
      <c r="AY199" s="175" t="s">
        <v>122</v>
      </c>
    </row>
    <row r="200" spans="1:65" s="2" customFormat="1" ht="16.5" customHeight="1">
      <c r="A200" s="33"/>
      <c r="B200" s="144"/>
      <c r="C200" s="145" t="s">
        <v>202</v>
      </c>
      <c r="D200" s="145" t="s">
        <v>124</v>
      </c>
      <c r="E200" s="146" t="s">
        <v>757</v>
      </c>
      <c r="F200" s="147" t="s">
        <v>758</v>
      </c>
      <c r="G200" s="148" t="s">
        <v>197</v>
      </c>
      <c r="H200" s="149">
        <v>4.25</v>
      </c>
      <c r="I200" s="150"/>
      <c r="J200" s="151">
        <f>ROUND(I200*H200,2)</f>
        <v>0</v>
      </c>
      <c r="K200" s="147" t="s">
        <v>1</v>
      </c>
      <c r="L200" s="34"/>
      <c r="M200" s="152" t="s">
        <v>1</v>
      </c>
      <c r="N200" s="153" t="s">
        <v>38</v>
      </c>
      <c r="O200" s="59"/>
      <c r="P200" s="154">
        <f>O200*H200</f>
        <v>0</v>
      </c>
      <c r="Q200" s="154">
        <v>1.269E-2</v>
      </c>
      <c r="R200" s="154">
        <f>Q200*H200</f>
        <v>5.3932500000000001E-2</v>
      </c>
      <c r="S200" s="154">
        <v>0</v>
      </c>
      <c r="T200" s="155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56" t="s">
        <v>129</v>
      </c>
      <c r="AT200" s="156" t="s">
        <v>124</v>
      </c>
      <c r="AU200" s="156" t="s">
        <v>82</v>
      </c>
      <c r="AY200" s="18" t="s">
        <v>122</v>
      </c>
      <c r="BE200" s="157">
        <f>IF(N200="základní",J200,0)</f>
        <v>0</v>
      </c>
      <c r="BF200" s="157">
        <f>IF(N200="snížená",J200,0)</f>
        <v>0</v>
      </c>
      <c r="BG200" s="157">
        <f>IF(N200="zákl. přenesená",J200,0)</f>
        <v>0</v>
      </c>
      <c r="BH200" s="157">
        <f>IF(N200="sníž. přenesená",J200,0)</f>
        <v>0</v>
      </c>
      <c r="BI200" s="157">
        <f>IF(N200="nulová",J200,0)</f>
        <v>0</v>
      </c>
      <c r="BJ200" s="18" t="s">
        <v>30</v>
      </c>
      <c r="BK200" s="157">
        <f>ROUND(I200*H200,2)</f>
        <v>0</v>
      </c>
      <c r="BL200" s="18" t="s">
        <v>129</v>
      </c>
      <c r="BM200" s="156" t="s">
        <v>759</v>
      </c>
    </row>
    <row r="201" spans="1:65" s="13" customFormat="1">
      <c r="B201" s="158"/>
      <c r="D201" s="159" t="s">
        <v>131</v>
      </c>
      <c r="E201" s="160" t="s">
        <v>1</v>
      </c>
      <c r="F201" s="161" t="s">
        <v>701</v>
      </c>
      <c r="H201" s="160" t="s">
        <v>1</v>
      </c>
      <c r="I201" s="162"/>
      <c r="L201" s="158"/>
      <c r="M201" s="163"/>
      <c r="N201" s="164"/>
      <c r="O201" s="164"/>
      <c r="P201" s="164"/>
      <c r="Q201" s="164"/>
      <c r="R201" s="164"/>
      <c r="S201" s="164"/>
      <c r="T201" s="165"/>
      <c r="AT201" s="160" t="s">
        <v>131</v>
      </c>
      <c r="AU201" s="160" t="s">
        <v>82</v>
      </c>
      <c r="AV201" s="13" t="s">
        <v>30</v>
      </c>
      <c r="AW201" s="13" t="s">
        <v>29</v>
      </c>
      <c r="AX201" s="13" t="s">
        <v>73</v>
      </c>
      <c r="AY201" s="160" t="s">
        <v>122</v>
      </c>
    </row>
    <row r="202" spans="1:65" s="14" customFormat="1">
      <c r="B202" s="166"/>
      <c r="D202" s="159" t="s">
        <v>131</v>
      </c>
      <c r="E202" s="167" t="s">
        <v>1</v>
      </c>
      <c r="F202" s="168" t="s">
        <v>749</v>
      </c>
      <c r="H202" s="169">
        <v>1.1499999999999999</v>
      </c>
      <c r="I202" s="170"/>
      <c r="L202" s="166"/>
      <c r="M202" s="171"/>
      <c r="N202" s="172"/>
      <c r="O202" s="172"/>
      <c r="P202" s="172"/>
      <c r="Q202" s="172"/>
      <c r="R202" s="172"/>
      <c r="S202" s="172"/>
      <c r="T202" s="173"/>
      <c r="AT202" s="167" t="s">
        <v>131</v>
      </c>
      <c r="AU202" s="167" t="s">
        <v>82</v>
      </c>
      <c r="AV202" s="14" t="s">
        <v>82</v>
      </c>
      <c r="AW202" s="14" t="s">
        <v>29</v>
      </c>
      <c r="AX202" s="14" t="s">
        <v>73</v>
      </c>
      <c r="AY202" s="167" t="s">
        <v>122</v>
      </c>
    </row>
    <row r="203" spans="1:65" s="13" customFormat="1">
      <c r="B203" s="158"/>
      <c r="D203" s="159" t="s">
        <v>131</v>
      </c>
      <c r="E203" s="160" t="s">
        <v>1</v>
      </c>
      <c r="F203" s="161" t="s">
        <v>714</v>
      </c>
      <c r="H203" s="160" t="s">
        <v>1</v>
      </c>
      <c r="I203" s="162"/>
      <c r="L203" s="158"/>
      <c r="M203" s="163"/>
      <c r="N203" s="164"/>
      <c r="O203" s="164"/>
      <c r="P203" s="164"/>
      <c r="Q203" s="164"/>
      <c r="R203" s="164"/>
      <c r="S203" s="164"/>
      <c r="T203" s="165"/>
      <c r="AT203" s="160" t="s">
        <v>131</v>
      </c>
      <c r="AU203" s="160" t="s">
        <v>82</v>
      </c>
      <c r="AV203" s="13" t="s">
        <v>30</v>
      </c>
      <c r="AW203" s="13" t="s">
        <v>29</v>
      </c>
      <c r="AX203" s="13" t="s">
        <v>73</v>
      </c>
      <c r="AY203" s="160" t="s">
        <v>122</v>
      </c>
    </row>
    <row r="204" spans="1:65" s="14" customFormat="1">
      <c r="B204" s="166"/>
      <c r="D204" s="159" t="s">
        <v>131</v>
      </c>
      <c r="E204" s="167" t="s">
        <v>1</v>
      </c>
      <c r="F204" s="168" t="s">
        <v>750</v>
      </c>
      <c r="H204" s="169">
        <v>0.9</v>
      </c>
      <c r="I204" s="170"/>
      <c r="L204" s="166"/>
      <c r="M204" s="171"/>
      <c r="N204" s="172"/>
      <c r="O204" s="172"/>
      <c r="P204" s="172"/>
      <c r="Q204" s="172"/>
      <c r="R204" s="172"/>
      <c r="S204" s="172"/>
      <c r="T204" s="173"/>
      <c r="AT204" s="167" t="s">
        <v>131</v>
      </c>
      <c r="AU204" s="167" t="s">
        <v>82</v>
      </c>
      <c r="AV204" s="14" t="s">
        <v>82</v>
      </c>
      <c r="AW204" s="14" t="s">
        <v>29</v>
      </c>
      <c r="AX204" s="14" t="s">
        <v>73</v>
      </c>
      <c r="AY204" s="167" t="s">
        <v>122</v>
      </c>
    </row>
    <row r="205" spans="1:65" s="13" customFormat="1">
      <c r="B205" s="158"/>
      <c r="D205" s="159" t="s">
        <v>131</v>
      </c>
      <c r="E205" s="160" t="s">
        <v>1</v>
      </c>
      <c r="F205" s="161" t="s">
        <v>717</v>
      </c>
      <c r="H205" s="160" t="s">
        <v>1</v>
      </c>
      <c r="I205" s="162"/>
      <c r="L205" s="158"/>
      <c r="M205" s="163"/>
      <c r="N205" s="164"/>
      <c r="O205" s="164"/>
      <c r="P205" s="164"/>
      <c r="Q205" s="164"/>
      <c r="R205" s="164"/>
      <c r="S205" s="164"/>
      <c r="T205" s="165"/>
      <c r="AT205" s="160" t="s">
        <v>131</v>
      </c>
      <c r="AU205" s="160" t="s">
        <v>82</v>
      </c>
      <c r="AV205" s="13" t="s">
        <v>30</v>
      </c>
      <c r="AW205" s="13" t="s">
        <v>29</v>
      </c>
      <c r="AX205" s="13" t="s">
        <v>73</v>
      </c>
      <c r="AY205" s="160" t="s">
        <v>122</v>
      </c>
    </row>
    <row r="206" spans="1:65" s="14" customFormat="1">
      <c r="B206" s="166"/>
      <c r="D206" s="159" t="s">
        <v>131</v>
      </c>
      <c r="E206" s="167" t="s">
        <v>1</v>
      </c>
      <c r="F206" s="168" t="s">
        <v>760</v>
      </c>
      <c r="H206" s="169">
        <v>2.2000000000000002</v>
      </c>
      <c r="I206" s="170"/>
      <c r="L206" s="166"/>
      <c r="M206" s="171"/>
      <c r="N206" s="172"/>
      <c r="O206" s="172"/>
      <c r="P206" s="172"/>
      <c r="Q206" s="172"/>
      <c r="R206" s="172"/>
      <c r="S206" s="172"/>
      <c r="T206" s="173"/>
      <c r="AT206" s="167" t="s">
        <v>131</v>
      </c>
      <c r="AU206" s="167" t="s">
        <v>82</v>
      </c>
      <c r="AV206" s="14" t="s">
        <v>82</v>
      </c>
      <c r="AW206" s="14" t="s">
        <v>29</v>
      </c>
      <c r="AX206" s="14" t="s">
        <v>73</v>
      </c>
      <c r="AY206" s="167" t="s">
        <v>122</v>
      </c>
    </row>
    <row r="207" spans="1:65" s="15" customFormat="1">
      <c r="B207" s="174"/>
      <c r="D207" s="159" t="s">
        <v>131</v>
      </c>
      <c r="E207" s="175" t="s">
        <v>1</v>
      </c>
      <c r="F207" s="176" t="s">
        <v>139</v>
      </c>
      <c r="H207" s="177">
        <v>4.25</v>
      </c>
      <c r="I207" s="178"/>
      <c r="L207" s="174"/>
      <c r="M207" s="179"/>
      <c r="N207" s="180"/>
      <c r="O207" s="180"/>
      <c r="P207" s="180"/>
      <c r="Q207" s="180"/>
      <c r="R207" s="180"/>
      <c r="S207" s="180"/>
      <c r="T207" s="181"/>
      <c r="AT207" s="175" t="s">
        <v>131</v>
      </c>
      <c r="AU207" s="175" t="s">
        <v>82</v>
      </c>
      <c r="AV207" s="15" t="s">
        <v>129</v>
      </c>
      <c r="AW207" s="15" t="s">
        <v>29</v>
      </c>
      <c r="AX207" s="15" t="s">
        <v>30</v>
      </c>
      <c r="AY207" s="175" t="s">
        <v>122</v>
      </c>
    </row>
    <row r="208" spans="1:65" s="2" customFormat="1" ht="16.5" customHeight="1">
      <c r="A208" s="33"/>
      <c r="B208" s="144"/>
      <c r="C208" s="145" t="s">
        <v>208</v>
      </c>
      <c r="D208" s="145" t="s">
        <v>124</v>
      </c>
      <c r="E208" s="146" t="s">
        <v>761</v>
      </c>
      <c r="F208" s="147" t="s">
        <v>762</v>
      </c>
      <c r="G208" s="148" t="s">
        <v>197</v>
      </c>
      <c r="H208" s="149">
        <v>44.5</v>
      </c>
      <c r="I208" s="150"/>
      <c r="J208" s="151">
        <f>ROUND(I208*H208,2)</f>
        <v>0</v>
      </c>
      <c r="K208" s="147" t="s">
        <v>128</v>
      </c>
      <c r="L208" s="34"/>
      <c r="M208" s="152" t="s">
        <v>1</v>
      </c>
      <c r="N208" s="153" t="s">
        <v>38</v>
      </c>
      <c r="O208" s="59"/>
      <c r="P208" s="154">
        <f>O208*H208</f>
        <v>0</v>
      </c>
      <c r="Q208" s="154">
        <v>3.6900000000000002E-2</v>
      </c>
      <c r="R208" s="154">
        <f>Q208*H208</f>
        <v>1.64205</v>
      </c>
      <c r="S208" s="154">
        <v>0</v>
      </c>
      <c r="T208" s="155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56" t="s">
        <v>129</v>
      </c>
      <c r="AT208" s="156" t="s">
        <v>124</v>
      </c>
      <c r="AU208" s="156" t="s">
        <v>82</v>
      </c>
      <c r="AY208" s="18" t="s">
        <v>122</v>
      </c>
      <c r="BE208" s="157">
        <f>IF(N208="základní",J208,0)</f>
        <v>0</v>
      </c>
      <c r="BF208" s="157">
        <f>IF(N208="snížená",J208,0)</f>
        <v>0</v>
      </c>
      <c r="BG208" s="157">
        <f>IF(N208="zákl. přenesená",J208,0)</f>
        <v>0</v>
      </c>
      <c r="BH208" s="157">
        <f>IF(N208="sníž. přenesená",J208,0)</f>
        <v>0</v>
      </c>
      <c r="BI208" s="157">
        <f>IF(N208="nulová",J208,0)</f>
        <v>0</v>
      </c>
      <c r="BJ208" s="18" t="s">
        <v>30</v>
      </c>
      <c r="BK208" s="157">
        <f>ROUND(I208*H208,2)</f>
        <v>0</v>
      </c>
      <c r="BL208" s="18" t="s">
        <v>129</v>
      </c>
      <c r="BM208" s="156" t="s">
        <v>763</v>
      </c>
    </row>
    <row r="209" spans="1:65" s="13" customFormat="1">
      <c r="B209" s="158"/>
      <c r="D209" s="159" t="s">
        <v>131</v>
      </c>
      <c r="E209" s="160" t="s">
        <v>1</v>
      </c>
      <c r="F209" s="161" t="s">
        <v>701</v>
      </c>
      <c r="H209" s="160" t="s">
        <v>1</v>
      </c>
      <c r="I209" s="162"/>
      <c r="L209" s="158"/>
      <c r="M209" s="163"/>
      <c r="N209" s="164"/>
      <c r="O209" s="164"/>
      <c r="P209" s="164"/>
      <c r="Q209" s="164"/>
      <c r="R209" s="164"/>
      <c r="S209" s="164"/>
      <c r="T209" s="165"/>
      <c r="AT209" s="160" t="s">
        <v>131</v>
      </c>
      <c r="AU209" s="160" t="s">
        <v>82</v>
      </c>
      <c r="AV209" s="13" t="s">
        <v>30</v>
      </c>
      <c r="AW209" s="13" t="s">
        <v>29</v>
      </c>
      <c r="AX209" s="13" t="s">
        <v>73</v>
      </c>
      <c r="AY209" s="160" t="s">
        <v>122</v>
      </c>
    </row>
    <row r="210" spans="1:65" s="14" customFormat="1">
      <c r="B210" s="166"/>
      <c r="D210" s="159" t="s">
        <v>131</v>
      </c>
      <c r="E210" s="167" t="s">
        <v>1</v>
      </c>
      <c r="F210" s="168" t="s">
        <v>764</v>
      </c>
      <c r="H210" s="169">
        <v>2.2999999999999998</v>
      </c>
      <c r="I210" s="170"/>
      <c r="L210" s="166"/>
      <c r="M210" s="171"/>
      <c r="N210" s="172"/>
      <c r="O210" s="172"/>
      <c r="P210" s="172"/>
      <c r="Q210" s="172"/>
      <c r="R210" s="172"/>
      <c r="S210" s="172"/>
      <c r="T210" s="173"/>
      <c r="AT210" s="167" t="s">
        <v>131</v>
      </c>
      <c r="AU210" s="167" t="s">
        <v>82</v>
      </c>
      <c r="AV210" s="14" t="s">
        <v>82</v>
      </c>
      <c r="AW210" s="14" t="s">
        <v>29</v>
      </c>
      <c r="AX210" s="14" t="s">
        <v>73</v>
      </c>
      <c r="AY210" s="167" t="s">
        <v>122</v>
      </c>
    </row>
    <row r="211" spans="1:65" s="14" customFormat="1">
      <c r="B211" s="166"/>
      <c r="D211" s="159" t="s">
        <v>131</v>
      </c>
      <c r="E211" s="167" t="s">
        <v>1</v>
      </c>
      <c r="F211" s="168" t="s">
        <v>765</v>
      </c>
      <c r="H211" s="169">
        <v>3.6</v>
      </c>
      <c r="I211" s="170"/>
      <c r="L211" s="166"/>
      <c r="M211" s="171"/>
      <c r="N211" s="172"/>
      <c r="O211" s="172"/>
      <c r="P211" s="172"/>
      <c r="Q211" s="172"/>
      <c r="R211" s="172"/>
      <c r="S211" s="172"/>
      <c r="T211" s="173"/>
      <c r="AT211" s="167" t="s">
        <v>131</v>
      </c>
      <c r="AU211" s="167" t="s">
        <v>82</v>
      </c>
      <c r="AV211" s="14" t="s">
        <v>82</v>
      </c>
      <c r="AW211" s="14" t="s">
        <v>29</v>
      </c>
      <c r="AX211" s="14" t="s">
        <v>73</v>
      </c>
      <c r="AY211" s="167" t="s">
        <v>122</v>
      </c>
    </row>
    <row r="212" spans="1:65" s="13" customFormat="1">
      <c r="B212" s="158"/>
      <c r="D212" s="159" t="s">
        <v>131</v>
      </c>
      <c r="E212" s="160" t="s">
        <v>1</v>
      </c>
      <c r="F212" s="161" t="s">
        <v>714</v>
      </c>
      <c r="H212" s="160" t="s">
        <v>1</v>
      </c>
      <c r="I212" s="162"/>
      <c r="L212" s="158"/>
      <c r="M212" s="163"/>
      <c r="N212" s="164"/>
      <c r="O212" s="164"/>
      <c r="P212" s="164"/>
      <c r="Q212" s="164"/>
      <c r="R212" s="164"/>
      <c r="S212" s="164"/>
      <c r="T212" s="165"/>
      <c r="AT212" s="160" t="s">
        <v>131</v>
      </c>
      <c r="AU212" s="160" t="s">
        <v>82</v>
      </c>
      <c r="AV212" s="13" t="s">
        <v>30</v>
      </c>
      <c r="AW212" s="13" t="s">
        <v>29</v>
      </c>
      <c r="AX212" s="13" t="s">
        <v>73</v>
      </c>
      <c r="AY212" s="160" t="s">
        <v>122</v>
      </c>
    </row>
    <row r="213" spans="1:65" s="14" customFormat="1">
      <c r="B213" s="166"/>
      <c r="D213" s="159" t="s">
        <v>131</v>
      </c>
      <c r="E213" s="167" t="s">
        <v>1</v>
      </c>
      <c r="F213" s="168" t="s">
        <v>750</v>
      </c>
      <c r="H213" s="169">
        <v>0.9</v>
      </c>
      <c r="I213" s="170"/>
      <c r="L213" s="166"/>
      <c r="M213" s="171"/>
      <c r="N213" s="172"/>
      <c r="O213" s="172"/>
      <c r="P213" s="172"/>
      <c r="Q213" s="172"/>
      <c r="R213" s="172"/>
      <c r="S213" s="172"/>
      <c r="T213" s="173"/>
      <c r="AT213" s="167" t="s">
        <v>131</v>
      </c>
      <c r="AU213" s="167" t="s">
        <v>82</v>
      </c>
      <c r="AV213" s="14" t="s">
        <v>82</v>
      </c>
      <c r="AW213" s="14" t="s">
        <v>29</v>
      </c>
      <c r="AX213" s="14" t="s">
        <v>73</v>
      </c>
      <c r="AY213" s="167" t="s">
        <v>122</v>
      </c>
    </row>
    <row r="214" spans="1:65" s="14" customFormat="1">
      <c r="B214" s="166"/>
      <c r="D214" s="159" t="s">
        <v>131</v>
      </c>
      <c r="E214" s="167" t="s">
        <v>1</v>
      </c>
      <c r="F214" s="168" t="s">
        <v>766</v>
      </c>
      <c r="H214" s="169">
        <v>6.6</v>
      </c>
      <c r="I214" s="170"/>
      <c r="L214" s="166"/>
      <c r="M214" s="171"/>
      <c r="N214" s="172"/>
      <c r="O214" s="172"/>
      <c r="P214" s="172"/>
      <c r="Q214" s="172"/>
      <c r="R214" s="172"/>
      <c r="S214" s="172"/>
      <c r="T214" s="173"/>
      <c r="AT214" s="167" t="s">
        <v>131</v>
      </c>
      <c r="AU214" s="167" t="s">
        <v>82</v>
      </c>
      <c r="AV214" s="14" t="s">
        <v>82</v>
      </c>
      <c r="AW214" s="14" t="s">
        <v>29</v>
      </c>
      <c r="AX214" s="14" t="s">
        <v>73</v>
      </c>
      <c r="AY214" s="167" t="s">
        <v>122</v>
      </c>
    </row>
    <row r="215" spans="1:65" s="13" customFormat="1">
      <c r="B215" s="158"/>
      <c r="D215" s="159" t="s">
        <v>131</v>
      </c>
      <c r="E215" s="160" t="s">
        <v>1</v>
      </c>
      <c r="F215" s="161" t="s">
        <v>717</v>
      </c>
      <c r="H215" s="160" t="s">
        <v>1</v>
      </c>
      <c r="I215" s="162"/>
      <c r="L215" s="158"/>
      <c r="M215" s="163"/>
      <c r="N215" s="164"/>
      <c r="O215" s="164"/>
      <c r="P215" s="164"/>
      <c r="Q215" s="164"/>
      <c r="R215" s="164"/>
      <c r="S215" s="164"/>
      <c r="T215" s="165"/>
      <c r="AT215" s="160" t="s">
        <v>131</v>
      </c>
      <c r="AU215" s="160" t="s">
        <v>82</v>
      </c>
      <c r="AV215" s="13" t="s">
        <v>30</v>
      </c>
      <c r="AW215" s="13" t="s">
        <v>29</v>
      </c>
      <c r="AX215" s="13" t="s">
        <v>73</v>
      </c>
      <c r="AY215" s="160" t="s">
        <v>122</v>
      </c>
    </row>
    <row r="216" spans="1:65" s="14" customFormat="1">
      <c r="B216" s="166"/>
      <c r="D216" s="159" t="s">
        <v>131</v>
      </c>
      <c r="E216" s="167" t="s">
        <v>1</v>
      </c>
      <c r="F216" s="168" t="s">
        <v>767</v>
      </c>
      <c r="H216" s="169">
        <v>17.600000000000001</v>
      </c>
      <c r="I216" s="170"/>
      <c r="L216" s="166"/>
      <c r="M216" s="171"/>
      <c r="N216" s="172"/>
      <c r="O216" s="172"/>
      <c r="P216" s="172"/>
      <c r="Q216" s="172"/>
      <c r="R216" s="172"/>
      <c r="S216" s="172"/>
      <c r="T216" s="173"/>
      <c r="AT216" s="167" t="s">
        <v>131</v>
      </c>
      <c r="AU216" s="167" t="s">
        <v>82</v>
      </c>
      <c r="AV216" s="14" t="s">
        <v>82</v>
      </c>
      <c r="AW216" s="14" t="s">
        <v>29</v>
      </c>
      <c r="AX216" s="14" t="s">
        <v>73</v>
      </c>
      <c r="AY216" s="167" t="s">
        <v>122</v>
      </c>
    </row>
    <row r="217" spans="1:65" s="13" customFormat="1">
      <c r="B217" s="158"/>
      <c r="D217" s="159" t="s">
        <v>131</v>
      </c>
      <c r="E217" s="160" t="s">
        <v>1</v>
      </c>
      <c r="F217" s="161" t="s">
        <v>703</v>
      </c>
      <c r="H217" s="160" t="s">
        <v>1</v>
      </c>
      <c r="I217" s="162"/>
      <c r="L217" s="158"/>
      <c r="M217" s="163"/>
      <c r="N217" s="164"/>
      <c r="O217" s="164"/>
      <c r="P217" s="164"/>
      <c r="Q217" s="164"/>
      <c r="R217" s="164"/>
      <c r="S217" s="164"/>
      <c r="T217" s="165"/>
      <c r="AT217" s="160" t="s">
        <v>131</v>
      </c>
      <c r="AU217" s="160" t="s">
        <v>82</v>
      </c>
      <c r="AV217" s="13" t="s">
        <v>30</v>
      </c>
      <c r="AW217" s="13" t="s">
        <v>29</v>
      </c>
      <c r="AX217" s="13" t="s">
        <v>73</v>
      </c>
      <c r="AY217" s="160" t="s">
        <v>122</v>
      </c>
    </row>
    <row r="218" spans="1:65" s="14" customFormat="1">
      <c r="B218" s="166"/>
      <c r="D218" s="159" t="s">
        <v>131</v>
      </c>
      <c r="E218" s="167" t="s">
        <v>1</v>
      </c>
      <c r="F218" s="168" t="s">
        <v>768</v>
      </c>
      <c r="H218" s="169">
        <v>9.6</v>
      </c>
      <c r="I218" s="170"/>
      <c r="L218" s="166"/>
      <c r="M218" s="171"/>
      <c r="N218" s="172"/>
      <c r="O218" s="172"/>
      <c r="P218" s="172"/>
      <c r="Q218" s="172"/>
      <c r="R218" s="172"/>
      <c r="S218" s="172"/>
      <c r="T218" s="173"/>
      <c r="AT218" s="167" t="s">
        <v>131</v>
      </c>
      <c r="AU218" s="167" t="s">
        <v>82</v>
      </c>
      <c r="AV218" s="14" t="s">
        <v>82</v>
      </c>
      <c r="AW218" s="14" t="s">
        <v>29</v>
      </c>
      <c r="AX218" s="14" t="s">
        <v>73</v>
      </c>
      <c r="AY218" s="167" t="s">
        <v>122</v>
      </c>
    </row>
    <row r="219" spans="1:65" s="13" customFormat="1">
      <c r="B219" s="158"/>
      <c r="D219" s="159" t="s">
        <v>131</v>
      </c>
      <c r="E219" s="160" t="s">
        <v>1</v>
      </c>
      <c r="F219" s="161" t="s">
        <v>705</v>
      </c>
      <c r="H219" s="160" t="s">
        <v>1</v>
      </c>
      <c r="I219" s="162"/>
      <c r="L219" s="158"/>
      <c r="M219" s="163"/>
      <c r="N219" s="164"/>
      <c r="O219" s="164"/>
      <c r="P219" s="164"/>
      <c r="Q219" s="164"/>
      <c r="R219" s="164"/>
      <c r="S219" s="164"/>
      <c r="T219" s="165"/>
      <c r="AT219" s="160" t="s">
        <v>131</v>
      </c>
      <c r="AU219" s="160" t="s">
        <v>82</v>
      </c>
      <c r="AV219" s="13" t="s">
        <v>30</v>
      </c>
      <c r="AW219" s="13" t="s">
        <v>29</v>
      </c>
      <c r="AX219" s="13" t="s">
        <v>73</v>
      </c>
      <c r="AY219" s="160" t="s">
        <v>122</v>
      </c>
    </row>
    <row r="220" spans="1:65" s="14" customFormat="1">
      <c r="B220" s="166"/>
      <c r="D220" s="159" t="s">
        <v>131</v>
      </c>
      <c r="E220" s="167" t="s">
        <v>1</v>
      </c>
      <c r="F220" s="168" t="s">
        <v>769</v>
      </c>
      <c r="H220" s="169">
        <v>3.9</v>
      </c>
      <c r="I220" s="170"/>
      <c r="L220" s="166"/>
      <c r="M220" s="171"/>
      <c r="N220" s="172"/>
      <c r="O220" s="172"/>
      <c r="P220" s="172"/>
      <c r="Q220" s="172"/>
      <c r="R220" s="172"/>
      <c r="S220" s="172"/>
      <c r="T220" s="173"/>
      <c r="AT220" s="167" t="s">
        <v>131</v>
      </c>
      <c r="AU220" s="167" t="s">
        <v>82</v>
      </c>
      <c r="AV220" s="14" t="s">
        <v>82</v>
      </c>
      <c r="AW220" s="14" t="s">
        <v>29</v>
      </c>
      <c r="AX220" s="14" t="s">
        <v>73</v>
      </c>
      <c r="AY220" s="167" t="s">
        <v>122</v>
      </c>
    </row>
    <row r="221" spans="1:65" s="15" customFormat="1">
      <c r="B221" s="174"/>
      <c r="D221" s="159" t="s">
        <v>131</v>
      </c>
      <c r="E221" s="175" t="s">
        <v>1</v>
      </c>
      <c r="F221" s="176" t="s">
        <v>139</v>
      </c>
      <c r="H221" s="177">
        <v>44.5</v>
      </c>
      <c r="I221" s="178"/>
      <c r="L221" s="174"/>
      <c r="M221" s="179"/>
      <c r="N221" s="180"/>
      <c r="O221" s="180"/>
      <c r="P221" s="180"/>
      <c r="Q221" s="180"/>
      <c r="R221" s="180"/>
      <c r="S221" s="180"/>
      <c r="T221" s="181"/>
      <c r="AT221" s="175" t="s">
        <v>131</v>
      </c>
      <c r="AU221" s="175" t="s">
        <v>82</v>
      </c>
      <c r="AV221" s="15" t="s">
        <v>129</v>
      </c>
      <c r="AW221" s="15" t="s">
        <v>29</v>
      </c>
      <c r="AX221" s="15" t="s">
        <v>30</v>
      </c>
      <c r="AY221" s="175" t="s">
        <v>122</v>
      </c>
    </row>
    <row r="222" spans="1:65" s="2" customFormat="1" ht="16.5" customHeight="1">
      <c r="A222" s="33"/>
      <c r="B222" s="144"/>
      <c r="C222" s="145" t="s">
        <v>8</v>
      </c>
      <c r="D222" s="145" t="s">
        <v>124</v>
      </c>
      <c r="E222" s="146" t="s">
        <v>770</v>
      </c>
      <c r="F222" s="147" t="s">
        <v>771</v>
      </c>
      <c r="G222" s="148" t="s">
        <v>197</v>
      </c>
      <c r="H222" s="149">
        <v>77</v>
      </c>
      <c r="I222" s="150"/>
      <c r="J222" s="151">
        <f>ROUND(I222*H222,2)</f>
        <v>0</v>
      </c>
      <c r="K222" s="147" t="s">
        <v>128</v>
      </c>
      <c r="L222" s="34"/>
      <c r="M222" s="152" t="s">
        <v>1</v>
      </c>
      <c r="N222" s="153" t="s">
        <v>38</v>
      </c>
      <c r="O222" s="59"/>
      <c r="P222" s="154">
        <f>O222*H222</f>
        <v>0</v>
      </c>
      <c r="Q222" s="154">
        <v>6.9999999999999994E-5</v>
      </c>
      <c r="R222" s="154">
        <f>Q222*H222</f>
        <v>5.3899999999999998E-3</v>
      </c>
      <c r="S222" s="154">
        <v>0</v>
      </c>
      <c r="T222" s="155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56" t="s">
        <v>129</v>
      </c>
      <c r="AT222" s="156" t="s">
        <v>124</v>
      </c>
      <c r="AU222" s="156" t="s">
        <v>82</v>
      </c>
      <c r="AY222" s="18" t="s">
        <v>122</v>
      </c>
      <c r="BE222" s="157">
        <f>IF(N222="základní",J222,0)</f>
        <v>0</v>
      </c>
      <c r="BF222" s="157">
        <f>IF(N222="snížená",J222,0)</f>
        <v>0</v>
      </c>
      <c r="BG222" s="157">
        <f>IF(N222="zákl. přenesená",J222,0)</f>
        <v>0</v>
      </c>
      <c r="BH222" s="157">
        <f>IF(N222="sníž. přenesená",J222,0)</f>
        <v>0</v>
      </c>
      <c r="BI222" s="157">
        <f>IF(N222="nulová",J222,0)</f>
        <v>0</v>
      </c>
      <c r="BJ222" s="18" t="s">
        <v>30</v>
      </c>
      <c r="BK222" s="157">
        <f>ROUND(I222*H222,2)</f>
        <v>0</v>
      </c>
      <c r="BL222" s="18" t="s">
        <v>129</v>
      </c>
      <c r="BM222" s="156" t="s">
        <v>772</v>
      </c>
    </row>
    <row r="223" spans="1:65" s="13" customFormat="1">
      <c r="B223" s="158"/>
      <c r="D223" s="159" t="s">
        <v>131</v>
      </c>
      <c r="E223" s="160" t="s">
        <v>1</v>
      </c>
      <c r="F223" s="161" t="s">
        <v>701</v>
      </c>
      <c r="H223" s="160" t="s">
        <v>1</v>
      </c>
      <c r="I223" s="162"/>
      <c r="L223" s="158"/>
      <c r="M223" s="163"/>
      <c r="N223" s="164"/>
      <c r="O223" s="164"/>
      <c r="P223" s="164"/>
      <c r="Q223" s="164"/>
      <c r="R223" s="164"/>
      <c r="S223" s="164"/>
      <c r="T223" s="165"/>
      <c r="AT223" s="160" t="s">
        <v>131</v>
      </c>
      <c r="AU223" s="160" t="s">
        <v>82</v>
      </c>
      <c r="AV223" s="13" t="s">
        <v>30</v>
      </c>
      <c r="AW223" s="13" t="s">
        <v>29</v>
      </c>
      <c r="AX223" s="13" t="s">
        <v>73</v>
      </c>
      <c r="AY223" s="160" t="s">
        <v>122</v>
      </c>
    </row>
    <row r="224" spans="1:65" s="14" customFormat="1">
      <c r="B224" s="166"/>
      <c r="D224" s="159" t="s">
        <v>131</v>
      </c>
      <c r="E224" s="167" t="s">
        <v>1</v>
      </c>
      <c r="F224" s="168" t="s">
        <v>773</v>
      </c>
      <c r="H224" s="169">
        <v>4</v>
      </c>
      <c r="I224" s="170"/>
      <c r="L224" s="166"/>
      <c r="M224" s="171"/>
      <c r="N224" s="172"/>
      <c r="O224" s="172"/>
      <c r="P224" s="172"/>
      <c r="Q224" s="172"/>
      <c r="R224" s="172"/>
      <c r="S224" s="172"/>
      <c r="T224" s="173"/>
      <c r="AT224" s="167" t="s">
        <v>131</v>
      </c>
      <c r="AU224" s="167" t="s">
        <v>82</v>
      </c>
      <c r="AV224" s="14" t="s">
        <v>82</v>
      </c>
      <c r="AW224" s="14" t="s">
        <v>29</v>
      </c>
      <c r="AX224" s="14" t="s">
        <v>73</v>
      </c>
      <c r="AY224" s="167" t="s">
        <v>122</v>
      </c>
    </row>
    <row r="225" spans="1:65" s="14" customFormat="1">
      <c r="B225" s="166"/>
      <c r="D225" s="159" t="s">
        <v>131</v>
      </c>
      <c r="E225" s="167" t="s">
        <v>1</v>
      </c>
      <c r="F225" s="168" t="s">
        <v>774</v>
      </c>
      <c r="H225" s="169">
        <v>6</v>
      </c>
      <c r="I225" s="170"/>
      <c r="L225" s="166"/>
      <c r="M225" s="171"/>
      <c r="N225" s="172"/>
      <c r="O225" s="172"/>
      <c r="P225" s="172"/>
      <c r="Q225" s="172"/>
      <c r="R225" s="172"/>
      <c r="S225" s="172"/>
      <c r="T225" s="173"/>
      <c r="AT225" s="167" t="s">
        <v>131</v>
      </c>
      <c r="AU225" s="167" t="s">
        <v>82</v>
      </c>
      <c r="AV225" s="14" t="s">
        <v>82</v>
      </c>
      <c r="AW225" s="14" t="s">
        <v>29</v>
      </c>
      <c r="AX225" s="14" t="s">
        <v>73</v>
      </c>
      <c r="AY225" s="167" t="s">
        <v>122</v>
      </c>
    </row>
    <row r="226" spans="1:65" s="13" customFormat="1">
      <c r="B226" s="158"/>
      <c r="D226" s="159" t="s">
        <v>131</v>
      </c>
      <c r="E226" s="160" t="s">
        <v>1</v>
      </c>
      <c r="F226" s="161" t="s">
        <v>714</v>
      </c>
      <c r="H226" s="160" t="s">
        <v>1</v>
      </c>
      <c r="I226" s="162"/>
      <c r="L226" s="158"/>
      <c r="M226" s="163"/>
      <c r="N226" s="164"/>
      <c r="O226" s="164"/>
      <c r="P226" s="164"/>
      <c r="Q226" s="164"/>
      <c r="R226" s="164"/>
      <c r="S226" s="164"/>
      <c r="T226" s="165"/>
      <c r="AT226" s="160" t="s">
        <v>131</v>
      </c>
      <c r="AU226" s="160" t="s">
        <v>82</v>
      </c>
      <c r="AV226" s="13" t="s">
        <v>30</v>
      </c>
      <c r="AW226" s="13" t="s">
        <v>29</v>
      </c>
      <c r="AX226" s="13" t="s">
        <v>73</v>
      </c>
      <c r="AY226" s="160" t="s">
        <v>122</v>
      </c>
    </row>
    <row r="227" spans="1:65" s="14" customFormat="1">
      <c r="B227" s="166"/>
      <c r="D227" s="159" t="s">
        <v>131</v>
      </c>
      <c r="E227" s="167" t="s">
        <v>1</v>
      </c>
      <c r="F227" s="168" t="s">
        <v>775</v>
      </c>
      <c r="H227" s="169">
        <v>1</v>
      </c>
      <c r="I227" s="170"/>
      <c r="L227" s="166"/>
      <c r="M227" s="171"/>
      <c r="N227" s="172"/>
      <c r="O227" s="172"/>
      <c r="P227" s="172"/>
      <c r="Q227" s="172"/>
      <c r="R227" s="172"/>
      <c r="S227" s="172"/>
      <c r="T227" s="173"/>
      <c r="AT227" s="167" t="s">
        <v>131</v>
      </c>
      <c r="AU227" s="167" t="s">
        <v>82</v>
      </c>
      <c r="AV227" s="14" t="s">
        <v>82</v>
      </c>
      <c r="AW227" s="14" t="s">
        <v>29</v>
      </c>
      <c r="AX227" s="14" t="s">
        <v>73</v>
      </c>
      <c r="AY227" s="167" t="s">
        <v>122</v>
      </c>
    </row>
    <row r="228" spans="1:65" s="14" customFormat="1">
      <c r="B228" s="166"/>
      <c r="D228" s="159" t="s">
        <v>131</v>
      </c>
      <c r="E228" s="167" t="s">
        <v>1</v>
      </c>
      <c r="F228" s="168" t="s">
        <v>776</v>
      </c>
      <c r="H228" s="169">
        <v>12</v>
      </c>
      <c r="I228" s="170"/>
      <c r="L228" s="166"/>
      <c r="M228" s="171"/>
      <c r="N228" s="172"/>
      <c r="O228" s="172"/>
      <c r="P228" s="172"/>
      <c r="Q228" s="172"/>
      <c r="R228" s="172"/>
      <c r="S228" s="172"/>
      <c r="T228" s="173"/>
      <c r="AT228" s="167" t="s">
        <v>131</v>
      </c>
      <c r="AU228" s="167" t="s">
        <v>82</v>
      </c>
      <c r="AV228" s="14" t="s">
        <v>82</v>
      </c>
      <c r="AW228" s="14" t="s">
        <v>29</v>
      </c>
      <c r="AX228" s="14" t="s">
        <v>73</v>
      </c>
      <c r="AY228" s="167" t="s">
        <v>122</v>
      </c>
    </row>
    <row r="229" spans="1:65" s="13" customFormat="1">
      <c r="B229" s="158"/>
      <c r="D229" s="159" t="s">
        <v>131</v>
      </c>
      <c r="E229" s="160" t="s">
        <v>1</v>
      </c>
      <c r="F229" s="161" t="s">
        <v>717</v>
      </c>
      <c r="H229" s="160" t="s">
        <v>1</v>
      </c>
      <c r="I229" s="162"/>
      <c r="L229" s="158"/>
      <c r="M229" s="163"/>
      <c r="N229" s="164"/>
      <c r="O229" s="164"/>
      <c r="P229" s="164"/>
      <c r="Q229" s="164"/>
      <c r="R229" s="164"/>
      <c r="S229" s="164"/>
      <c r="T229" s="165"/>
      <c r="AT229" s="160" t="s">
        <v>131</v>
      </c>
      <c r="AU229" s="160" t="s">
        <v>82</v>
      </c>
      <c r="AV229" s="13" t="s">
        <v>30</v>
      </c>
      <c r="AW229" s="13" t="s">
        <v>29</v>
      </c>
      <c r="AX229" s="13" t="s">
        <v>73</v>
      </c>
      <c r="AY229" s="160" t="s">
        <v>122</v>
      </c>
    </row>
    <row r="230" spans="1:65" s="14" customFormat="1">
      <c r="B230" s="166"/>
      <c r="D230" s="159" t="s">
        <v>131</v>
      </c>
      <c r="E230" s="167" t="s">
        <v>1</v>
      </c>
      <c r="F230" s="168" t="s">
        <v>777</v>
      </c>
      <c r="H230" s="169">
        <v>32</v>
      </c>
      <c r="I230" s="170"/>
      <c r="L230" s="166"/>
      <c r="M230" s="171"/>
      <c r="N230" s="172"/>
      <c r="O230" s="172"/>
      <c r="P230" s="172"/>
      <c r="Q230" s="172"/>
      <c r="R230" s="172"/>
      <c r="S230" s="172"/>
      <c r="T230" s="173"/>
      <c r="AT230" s="167" t="s">
        <v>131</v>
      </c>
      <c r="AU230" s="167" t="s">
        <v>82</v>
      </c>
      <c r="AV230" s="14" t="s">
        <v>82</v>
      </c>
      <c r="AW230" s="14" t="s">
        <v>29</v>
      </c>
      <c r="AX230" s="14" t="s">
        <v>73</v>
      </c>
      <c r="AY230" s="167" t="s">
        <v>122</v>
      </c>
    </row>
    <row r="231" spans="1:65" s="13" customFormat="1">
      <c r="B231" s="158"/>
      <c r="D231" s="159" t="s">
        <v>131</v>
      </c>
      <c r="E231" s="160" t="s">
        <v>1</v>
      </c>
      <c r="F231" s="161" t="s">
        <v>703</v>
      </c>
      <c r="H231" s="160" t="s">
        <v>1</v>
      </c>
      <c r="I231" s="162"/>
      <c r="L231" s="158"/>
      <c r="M231" s="163"/>
      <c r="N231" s="164"/>
      <c r="O231" s="164"/>
      <c r="P231" s="164"/>
      <c r="Q231" s="164"/>
      <c r="R231" s="164"/>
      <c r="S231" s="164"/>
      <c r="T231" s="165"/>
      <c r="AT231" s="160" t="s">
        <v>131</v>
      </c>
      <c r="AU231" s="160" t="s">
        <v>82</v>
      </c>
      <c r="AV231" s="13" t="s">
        <v>30</v>
      </c>
      <c r="AW231" s="13" t="s">
        <v>29</v>
      </c>
      <c r="AX231" s="13" t="s">
        <v>73</v>
      </c>
      <c r="AY231" s="160" t="s">
        <v>122</v>
      </c>
    </row>
    <row r="232" spans="1:65" s="14" customFormat="1">
      <c r="B232" s="166"/>
      <c r="D232" s="159" t="s">
        <v>131</v>
      </c>
      <c r="E232" s="167" t="s">
        <v>1</v>
      </c>
      <c r="F232" s="168" t="s">
        <v>778</v>
      </c>
      <c r="H232" s="169">
        <v>16</v>
      </c>
      <c r="I232" s="170"/>
      <c r="L232" s="166"/>
      <c r="M232" s="171"/>
      <c r="N232" s="172"/>
      <c r="O232" s="172"/>
      <c r="P232" s="172"/>
      <c r="Q232" s="172"/>
      <c r="R232" s="172"/>
      <c r="S232" s="172"/>
      <c r="T232" s="173"/>
      <c r="AT232" s="167" t="s">
        <v>131</v>
      </c>
      <c r="AU232" s="167" t="s">
        <v>82</v>
      </c>
      <c r="AV232" s="14" t="s">
        <v>82</v>
      </c>
      <c r="AW232" s="14" t="s">
        <v>29</v>
      </c>
      <c r="AX232" s="14" t="s">
        <v>73</v>
      </c>
      <c r="AY232" s="167" t="s">
        <v>122</v>
      </c>
    </row>
    <row r="233" spans="1:65" s="13" customFormat="1">
      <c r="B233" s="158"/>
      <c r="D233" s="159" t="s">
        <v>131</v>
      </c>
      <c r="E233" s="160" t="s">
        <v>1</v>
      </c>
      <c r="F233" s="161" t="s">
        <v>705</v>
      </c>
      <c r="H233" s="160" t="s">
        <v>1</v>
      </c>
      <c r="I233" s="162"/>
      <c r="L233" s="158"/>
      <c r="M233" s="163"/>
      <c r="N233" s="164"/>
      <c r="O233" s="164"/>
      <c r="P233" s="164"/>
      <c r="Q233" s="164"/>
      <c r="R233" s="164"/>
      <c r="S233" s="164"/>
      <c r="T233" s="165"/>
      <c r="AT233" s="160" t="s">
        <v>131</v>
      </c>
      <c r="AU233" s="160" t="s">
        <v>82</v>
      </c>
      <c r="AV233" s="13" t="s">
        <v>30</v>
      </c>
      <c r="AW233" s="13" t="s">
        <v>29</v>
      </c>
      <c r="AX233" s="13" t="s">
        <v>73</v>
      </c>
      <c r="AY233" s="160" t="s">
        <v>122</v>
      </c>
    </row>
    <row r="234" spans="1:65" s="14" customFormat="1">
      <c r="B234" s="166"/>
      <c r="D234" s="159" t="s">
        <v>131</v>
      </c>
      <c r="E234" s="167" t="s">
        <v>1</v>
      </c>
      <c r="F234" s="168" t="s">
        <v>774</v>
      </c>
      <c r="H234" s="169">
        <v>6</v>
      </c>
      <c r="I234" s="170"/>
      <c r="L234" s="166"/>
      <c r="M234" s="171"/>
      <c r="N234" s="172"/>
      <c r="O234" s="172"/>
      <c r="P234" s="172"/>
      <c r="Q234" s="172"/>
      <c r="R234" s="172"/>
      <c r="S234" s="172"/>
      <c r="T234" s="173"/>
      <c r="AT234" s="167" t="s">
        <v>131</v>
      </c>
      <c r="AU234" s="167" t="s">
        <v>82</v>
      </c>
      <c r="AV234" s="14" t="s">
        <v>82</v>
      </c>
      <c r="AW234" s="14" t="s">
        <v>29</v>
      </c>
      <c r="AX234" s="14" t="s">
        <v>73</v>
      </c>
      <c r="AY234" s="167" t="s">
        <v>122</v>
      </c>
    </row>
    <row r="235" spans="1:65" s="15" customFormat="1">
      <c r="B235" s="174"/>
      <c r="D235" s="159" t="s">
        <v>131</v>
      </c>
      <c r="E235" s="175" t="s">
        <v>1</v>
      </c>
      <c r="F235" s="176" t="s">
        <v>139</v>
      </c>
      <c r="H235" s="177">
        <v>77</v>
      </c>
      <c r="I235" s="178"/>
      <c r="L235" s="174"/>
      <c r="M235" s="179"/>
      <c r="N235" s="180"/>
      <c r="O235" s="180"/>
      <c r="P235" s="180"/>
      <c r="Q235" s="180"/>
      <c r="R235" s="180"/>
      <c r="S235" s="180"/>
      <c r="T235" s="181"/>
      <c r="AT235" s="175" t="s">
        <v>131</v>
      </c>
      <c r="AU235" s="175" t="s">
        <v>82</v>
      </c>
      <c r="AV235" s="15" t="s">
        <v>129</v>
      </c>
      <c r="AW235" s="15" t="s">
        <v>29</v>
      </c>
      <c r="AX235" s="15" t="s">
        <v>30</v>
      </c>
      <c r="AY235" s="175" t="s">
        <v>122</v>
      </c>
    </row>
    <row r="236" spans="1:65" s="2" customFormat="1" ht="21.75" customHeight="1">
      <c r="A236" s="33"/>
      <c r="B236" s="144"/>
      <c r="C236" s="145" t="s">
        <v>220</v>
      </c>
      <c r="D236" s="145" t="s">
        <v>124</v>
      </c>
      <c r="E236" s="146" t="s">
        <v>779</v>
      </c>
      <c r="F236" s="147" t="s">
        <v>780</v>
      </c>
      <c r="G236" s="148" t="s">
        <v>197</v>
      </c>
      <c r="H236" s="149">
        <v>77</v>
      </c>
      <c r="I236" s="150"/>
      <c r="J236" s="151">
        <f>ROUND(I236*H236,2)</f>
        <v>0</v>
      </c>
      <c r="K236" s="147" t="s">
        <v>1</v>
      </c>
      <c r="L236" s="34"/>
      <c r="M236" s="152" t="s">
        <v>1</v>
      </c>
      <c r="N236" s="153" t="s">
        <v>38</v>
      </c>
      <c r="O236" s="59"/>
      <c r="P236" s="154">
        <f>O236*H236</f>
        <v>0</v>
      </c>
      <c r="Q236" s="154">
        <v>7.9200000000000007E-2</v>
      </c>
      <c r="R236" s="154">
        <f>Q236*H236</f>
        <v>6.0984000000000007</v>
      </c>
      <c r="S236" s="154">
        <v>0</v>
      </c>
      <c r="T236" s="155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56" t="s">
        <v>129</v>
      </c>
      <c r="AT236" s="156" t="s">
        <v>124</v>
      </c>
      <c r="AU236" s="156" t="s">
        <v>82</v>
      </c>
      <c r="AY236" s="18" t="s">
        <v>122</v>
      </c>
      <c r="BE236" s="157">
        <f>IF(N236="základní",J236,0)</f>
        <v>0</v>
      </c>
      <c r="BF236" s="157">
        <f>IF(N236="snížená",J236,0)</f>
        <v>0</v>
      </c>
      <c r="BG236" s="157">
        <f>IF(N236="zákl. přenesená",J236,0)</f>
        <v>0</v>
      </c>
      <c r="BH236" s="157">
        <f>IF(N236="sníž. přenesená",J236,0)</f>
        <v>0</v>
      </c>
      <c r="BI236" s="157">
        <f>IF(N236="nulová",J236,0)</f>
        <v>0</v>
      </c>
      <c r="BJ236" s="18" t="s">
        <v>30</v>
      </c>
      <c r="BK236" s="157">
        <f>ROUND(I236*H236,2)</f>
        <v>0</v>
      </c>
      <c r="BL236" s="18" t="s">
        <v>129</v>
      </c>
      <c r="BM236" s="156" t="s">
        <v>781</v>
      </c>
    </row>
    <row r="237" spans="1:65" s="14" customFormat="1">
      <c r="B237" s="166"/>
      <c r="D237" s="159" t="s">
        <v>131</v>
      </c>
      <c r="E237" s="167" t="s">
        <v>1</v>
      </c>
      <c r="F237" s="168" t="s">
        <v>563</v>
      </c>
      <c r="H237" s="169">
        <v>77</v>
      </c>
      <c r="I237" s="170"/>
      <c r="L237" s="166"/>
      <c r="M237" s="171"/>
      <c r="N237" s="172"/>
      <c r="O237" s="172"/>
      <c r="P237" s="172"/>
      <c r="Q237" s="172"/>
      <c r="R237" s="172"/>
      <c r="S237" s="172"/>
      <c r="T237" s="173"/>
      <c r="AT237" s="167" t="s">
        <v>131</v>
      </c>
      <c r="AU237" s="167" t="s">
        <v>82</v>
      </c>
      <c r="AV237" s="14" t="s">
        <v>82</v>
      </c>
      <c r="AW237" s="14" t="s">
        <v>29</v>
      </c>
      <c r="AX237" s="14" t="s">
        <v>30</v>
      </c>
      <c r="AY237" s="167" t="s">
        <v>122</v>
      </c>
    </row>
    <row r="238" spans="1:65" s="2" customFormat="1" ht="16.5" customHeight="1">
      <c r="A238" s="33"/>
      <c r="B238" s="144"/>
      <c r="C238" s="145" t="s">
        <v>226</v>
      </c>
      <c r="D238" s="145" t="s">
        <v>124</v>
      </c>
      <c r="E238" s="146" t="s">
        <v>782</v>
      </c>
      <c r="F238" s="147" t="s">
        <v>783</v>
      </c>
      <c r="G238" s="148" t="s">
        <v>223</v>
      </c>
      <c r="H238" s="149">
        <v>519.952</v>
      </c>
      <c r="I238" s="150"/>
      <c r="J238" s="151">
        <f>ROUND(I238*H238,2)</f>
        <v>0</v>
      </c>
      <c r="K238" s="147" t="s">
        <v>128</v>
      </c>
      <c r="L238" s="34"/>
      <c r="M238" s="152" t="s">
        <v>1</v>
      </c>
      <c r="N238" s="153" t="s">
        <v>38</v>
      </c>
      <c r="O238" s="59"/>
      <c r="P238" s="154">
        <f>O238*H238</f>
        <v>0</v>
      </c>
      <c r="Q238" s="154">
        <v>0</v>
      </c>
      <c r="R238" s="154">
        <f>Q238*H238</f>
        <v>0</v>
      </c>
      <c r="S238" s="154">
        <v>0</v>
      </c>
      <c r="T238" s="155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56" t="s">
        <v>129</v>
      </c>
      <c r="AT238" s="156" t="s">
        <v>124</v>
      </c>
      <c r="AU238" s="156" t="s">
        <v>82</v>
      </c>
      <c r="AY238" s="18" t="s">
        <v>122</v>
      </c>
      <c r="BE238" s="157">
        <f>IF(N238="základní",J238,0)</f>
        <v>0</v>
      </c>
      <c r="BF238" s="157">
        <f>IF(N238="snížená",J238,0)</f>
        <v>0</v>
      </c>
      <c r="BG238" s="157">
        <f>IF(N238="zákl. přenesená",J238,0)</f>
        <v>0</v>
      </c>
      <c r="BH238" s="157">
        <f>IF(N238="sníž. přenesená",J238,0)</f>
        <v>0</v>
      </c>
      <c r="BI238" s="157">
        <f>IF(N238="nulová",J238,0)</f>
        <v>0</v>
      </c>
      <c r="BJ238" s="18" t="s">
        <v>30</v>
      </c>
      <c r="BK238" s="157">
        <f>ROUND(I238*H238,2)</f>
        <v>0</v>
      </c>
      <c r="BL238" s="18" t="s">
        <v>129</v>
      </c>
      <c r="BM238" s="156" t="s">
        <v>784</v>
      </c>
    </row>
    <row r="239" spans="1:65" s="13" customFormat="1">
      <c r="B239" s="158"/>
      <c r="D239" s="159" t="s">
        <v>131</v>
      </c>
      <c r="E239" s="160" t="s">
        <v>1</v>
      </c>
      <c r="F239" s="161" t="s">
        <v>701</v>
      </c>
      <c r="H239" s="160" t="s">
        <v>1</v>
      </c>
      <c r="I239" s="162"/>
      <c r="L239" s="158"/>
      <c r="M239" s="163"/>
      <c r="N239" s="164"/>
      <c r="O239" s="164"/>
      <c r="P239" s="164"/>
      <c r="Q239" s="164"/>
      <c r="R239" s="164"/>
      <c r="S239" s="164"/>
      <c r="T239" s="165"/>
      <c r="AT239" s="160" t="s">
        <v>131</v>
      </c>
      <c r="AU239" s="160" t="s">
        <v>82</v>
      </c>
      <c r="AV239" s="13" t="s">
        <v>30</v>
      </c>
      <c r="AW239" s="13" t="s">
        <v>29</v>
      </c>
      <c r="AX239" s="13" t="s">
        <v>73</v>
      </c>
      <c r="AY239" s="160" t="s">
        <v>122</v>
      </c>
    </row>
    <row r="240" spans="1:65" s="14" customFormat="1">
      <c r="B240" s="166"/>
      <c r="D240" s="159" t="s">
        <v>131</v>
      </c>
      <c r="E240" s="167" t="s">
        <v>1</v>
      </c>
      <c r="F240" s="168" t="s">
        <v>785</v>
      </c>
      <c r="H240" s="169">
        <v>368.06200000000001</v>
      </c>
      <c r="I240" s="170"/>
      <c r="L240" s="166"/>
      <c r="M240" s="171"/>
      <c r="N240" s="172"/>
      <c r="O240" s="172"/>
      <c r="P240" s="172"/>
      <c r="Q240" s="172"/>
      <c r="R240" s="172"/>
      <c r="S240" s="172"/>
      <c r="T240" s="173"/>
      <c r="AT240" s="167" t="s">
        <v>131</v>
      </c>
      <c r="AU240" s="167" t="s">
        <v>82</v>
      </c>
      <c r="AV240" s="14" t="s">
        <v>82</v>
      </c>
      <c r="AW240" s="14" t="s">
        <v>29</v>
      </c>
      <c r="AX240" s="14" t="s">
        <v>73</v>
      </c>
      <c r="AY240" s="167" t="s">
        <v>122</v>
      </c>
    </row>
    <row r="241" spans="1:65" s="13" customFormat="1">
      <c r="B241" s="158"/>
      <c r="D241" s="159" t="s">
        <v>131</v>
      </c>
      <c r="E241" s="160" t="s">
        <v>1</v>
      </c>
      <c r="F241" s="161" t="s">
        <v>714</v>
      </c>
      <c r="H241" s="160" t="s">
        <v>1</v>
      </c>
      <c r="I241" s="162"/>
      <c r="L241" s="158"/>
      <c r="M241" s="163"/>
      <c r="N241" s="164"/>
      <c r="O241" s="164"/>
      <c r="P241" s="164"/>
      <c r="Q241" s="164"/>
      <c r="R241" s="164"/>
      <c r="S241" s="164"/>
      <c r="T241" s="165"/>
      <c r="AT241" s="160" t="s">
        <v>131</v>
      </c>
      <c r="AU241" s="160" t="s">
        <v>82</v>
      </c>
      <c r="AV241" s="13" t="s">
        <v>30</v>
      </c>
      <c r="AW241" s="13" t="s">
        <v>29</v>
      </c>
      <c r="AX241" s="13" t="s">
        <v>73</v>
      </c>
      <c r="AY241" s="160" t="s">
        <v>122</v>
      </c>
    </row>
    <row r="242" spans="1:65" s="14" customFormat="1">
      <c r="B242" s="166"/>
      <c r="D242" s="159" t="s">
        <v>131</v>
      </c>
      <c r="E242" s="167" t="s">
        <v>1</v>
      </c>
      <c r="F242" s="168" t="s">
        <v>786</v>
      </c>
      <c r="H242" s="169">
        <v>29.015999999999998</v>
      </c>
      <c r="I242" s="170"/>
      <c r="L242" s="166"/>
      <c r="M242" s="171"/>
      <c r="N242" s="172"/>
      <c r="O242" s="172"/>
      <c r="P242" s="172"/>
      <c r="Q242" s="172"/>
      <c r="R242" s="172"/>
      <c r="S242" s="172"/>
      <c r="T242" s="173"/>
      <c r="AT242" s="167" t="s">
        <v>131</v>
      </c>
      <c r="AU242" s="167" t="s">
        <v>82</v>
      </c>
      <c r="AV242" s="14" t="s">
        <v>82</v>
      </c>
      <c r="AW242" s="14" t="s">
        <v>29</v>
      </c>
      <c r="AX242" s="14" t="s">
        <v>73</v>
      </c>
      <c r="AY242" s="167" t="s">
        <v>122</v>
      </c>
    </row>
    <row r="243" spans="1:65" s="13" customFormat="1">
      <c r="B243" s="158"/>
      <c r="D243" s="159" t="s">
        <v>131</v>
      </c>
      <c r="E243" s="160" t="s">
        <v>1</v>
      </c>
      <c r="F243" s="161" t="s">
        <v>717</v>
      </c>
      <c r="H243" s="160" t="s">
        <v>1</v>
      </c>
      <c r="I243" s="162"/>
      <c r="L243" s="158"/>
      <c r="M243" s="163"/>
      <c r="N243" s="164"/>
      <c r="O243" s="164"/>
      <c r="P243" s="164"/>
      <c r="Q243" s="164"/>
      <c r="R243" s="164"/>
      <c r="S243" s="164"/>
      <c r="T243" s="165"/>
      <c r="AT243" s="160" t="s">
        <v>131</v>
      </c>
      <c r="AU243" s="160" t="s">
        <v>82</v>
      </c>
      <c r="AV243" s="13" t="s">
        <v>30</v>
      </c>
      <c r="AW243" s="13" t="s">
        <v>29</v>
      </c>
      <c r="AX243" s="13" t="s">
        <v>73</v>
      </c>
      <c r="AY243" s="160" t="s">
        <v>122</v>
      </c>
    </row>
    <row r="244" spans="1:65" s="14" customFormat="1">
      <c r="B244" s="166"/>
      <c r="D244" s="159" t="s">
        <v>131</v>
      </c>
      <c r="E244" s="167" t="s">
        <v>1</v>
      </c>
      <c r="F244" s="168" t="s">
        <v>787</v>
      </c>
      <c r="H244" s="169">
        <v>28.809000000000001</v>
      </c>
      <c r="I244" s="170"/>
      <c r="L244" s="166"/>
      <c r="M244" s="171"/>
      <c r="N244" s="172"/>
      <c r="O244" s="172"/>
      <c r="P244" s="172"/>
      <c r="Q244" s="172"/>
      <c r="R244" s="172"/>
      <c r="S244" s="172"/>
      <c r="T244" s="173"/>
      <c r="AT244" s="167" t="s">
        <v>131</v>
      </c>
      <c r="AU244" s="167" t="s">
        <v>82</v>
      </c>
      <c r="AV244" s="14" t="s">
        <v>82</v>
      </c>
      <c r="AW244" s="14" t="s">
        <v>29</v>
      </c>
      <c r="AX244" s="14" t="s">
        <v>73</v>
      </c>
      <c r="AY244" s="167" t="s">
        <v>122</v>
      </c>
    </row>
    <row r="245" spans="1:65" s="13" customFormat="1">
      <c r="B245" s="158"/>
      <c r="D245" s="159" t="s">
        <v>131</v>
      </c>
      <c r="E245" s="160" t="s">
        <v>1</v>
      </c>
      <c r="F245" s="161" t="s">
        <v>703</v>
      </c>
      <c r="H245" s="160" t="s">
        <v>1</v>
      </c>
      <c r="I245" s="162"/>
      <c r="L245" s="158"/>
      <c r="M245" s="163"/>
      <c r="N245" s="164"/>
      <c r="O245" s="164"/>
      <c r="P245" s="164"/>
      <c r="Q245" s="164"/>
      <c r="R245" s="164"/>
      <c r="S245" s="164"/>
      <c r="T245" s="165"/>
      <c r="AT245" s="160" t="s">
        <v>131</v>
      </c>
      <c r="AU245" s="160" t="s">
        <v>82</v>
      </c>
      <c r="AV245" s="13" t="s">
        <v>30</v>
      </c>
      <c r="AW245" s="13" t="s">
        <v>29</v>
      </c>
      <c r="AX245" s="13" t="s">
        <v>73</v>
      </c>
      <c r="AY245" s="160" t="s">
        <v>122</v>
      </c>
    </row>
    <row r="246" spans="1:65" s="14" customFormat="1">
      <c r="B246" s="166"/>
      <c r="D246" s="159" t="s">
        <v>131</v>
      </c>
      <c r="E246" s="167" t="s">
        <v>1</v>
      </c>
      <c r="F246" s="168" t="s">
        <v>788</v>
      </c>
      <c r="H246" s="169">
        <v>34.994999999999997</v>
      </c>
      <c r="I246" s="170"/>
      <c r="L246" s="166"/>
      <c r="M246" s="171"/>
      <c r="N246" s="172"/>
      <c r="O246" s="172"/>
      <c r="P246" s="172"/>
      <c r="Q246" s="172"/>
      <c r="R246" s="172"/>
      <c r="S246" s="172"/>
      <c r="T246" s="173"/>
      <c r="AT246" s="167" t="s">
        <v>131</v>
      </c>
      <c r="AU246" s="167" t="s">
        <v>82</v>
      </c>
      <c r="AV246" s="14" t="s">
        <v>82</v>
      </c>
      <c r="AW246" s="14" t="s">
        <v>29</v>
      </c>
      <c r="AX246" s="14" t="s">
        <v>73</v>
      </c>
      <c r="AY246" s="167" t="s">
        <v>122</v>
      </c>
    </row>
    <row r="247" spans="1:65" s="13" customFormat="1">
      <c r="B247" s="158"/>
      <c r="D247" s="159" t="s">
        <v>131</v>
      </c>
      <c r="E247" s="160" t="s">
        <v>1</v>
      </c>
      <c r="F247" s="161" t="s">
        <v>705</v>
      </c>
      <c r="H247" s="160" t="s">
        <v>1</v>
      </c>
      <c r="I247" s="162"/>
      <c r="L247" s="158"/>
      <c r="M247" s="163"/>
      <c r="N247" s="164"/>
      <c r="O247" s="164"/>
      <c r="P247" s="164"/>
      <c r="Q247" s="164"/>
      <c r="R247" s="164"/>
      <c r="S247" s="164"/>
      <c r="T247" s="165"/>
      <c r="AT247" s="160" t="s">
        <v>131</v>
      </c>
      <c r="AU247" s="160" t="s">
        <v>82</v>
      </c>
      <c r="AV247" s="13" t="s">
        <v>30</v>
      </c>
      <c r="AW247" s="13" t="s">
        <v>29</v>
      </c>
      <c r="AX247" s="13" t="s">
        <v>73</v>
      </c>
      <c r="AY247" s="160" t="s">
        <v>122</v>
      </c>
    </row>
    <row r="248" spans="1:65" s="14" customFormat="1">
      <c r="B248" s="166"/>
      <c r="D248" s="159" t="s">
        <v>131</v>
      </c>
      <c r="E248" s="167" t="s">
        <v>1</v>
      </c>
      <c r="F248" s="168" t="s">
        <v>789</v>
      </c>
      <c r="H248" s="169">
        <v>59.07</v>
      </c>
      <c r="I248" s="170"/>
      <c r="L248" s="166"/>
      <c r="M248" s="171"/>
      <c r="N248" s="172"/>
      <c r="O248" s="172"/>
      <c r="P248" s="172"/>
      <c r="Q248" s="172"/>
      <c r="R248" s="172"/>
      <c r="S248" s="172"/>
      <c r="T248" s="173"/>
      <c r="AT248" s="167" t="s">
        <v>131</v>
      </c>
      <c r="AU248" s="167" t="s">
        <v>82</v>
      </c>
      <c r="AV248" s="14" t="s">
        <v>82</v>
      </c>
      <c r="AW248" s="14" t="s">
        <v>29</v>
      </c>
      <c r="AX248" s="14" t="s">
        <v>73</v>
      </c>
      <c r="AY248" s="167" t="s">
        <v>122</v>
      </c>
    </row>
    <row r="249" spans="1:65" s="15" customFormat="1">
      <c r="B249" s="174"/>
      <c r="D249" s="159" t="s">
        <v>131</v>
      </c>
      <c r="E249" s="175" t="s">
        <v>1</v>
      </c>
      <c r="F249" s="176" t="s">
        <v>139</v>
      </c>
      <c r="H249" s="177">
        <v>519.952</v>
      </c>
      <c r="I249" s="178"/>
      <c r="L249" s="174"/>
      <c r="M249" s="179"/>
      <c r="N249" s="180"/>
      <c r="O249" s="180"/>
      <c r="P249" s="180"/>
      <c r="Q249" s="180"/>
      <c r="R249" s="180"/>
      <c r="S249" s="180"/>
      <c r="T249" s="181"/>
      <c r="AT249" s="175" t="s">
        <v>131</v>
      </c>
      <c r="AU249" s="175" t="s">
        <v>82</v>
      </c>
      <c r="AV249" s="15" t="s">
        <v>129</v>
      </c>
      <c r="AW249" s="15" t="s">
        <v>29</v>
      </c>
      <c r="AX249" s="15" t="s">
        <v>30</v>
      </c>
      <c r="AY249" s="175" t="s">
        <v>122</v>
      </c>
    </row>
    <row r="250" spans="1:65" s="2" customFormat="1" ht="24.2" customHeight="1">
      <c r="A250" s="33"/>
      <c r="B250" s="144"/>
      <c r="C250" s="145" t="s">
        <v>232</v>
      </c>
      <c r="D250" s="145" t="s">
        <v>124</v>
      </c>
      <c r="E250" s="146" t="s">
        <v>790</v>
      </c>
      <c r="F250" s="147" t="s">
        <v>791</v>
      </c>
      <c r="G250" s="148" t="s">
        <v>223</v>
      </c>
      <c r="H250" s="149">
        <v>478.23899999999998</v>
      </c>
      <c r="I250" s="150"/>
      <c r="J250" s="151">
        <f>ROUND(I250*H250,2)</f>
        <v>0</v>
      </c>
      <c r="K250" s="147" t="s">
        <v>128</v>
      </c>
      <c r="L250" s="34"/>
      <c r="M250" s="152" t="s">
        <v>1</v>
      </c>
      <c r="N250" s="153" t="s">
        <v>38</v>
      </c>
      <c r="O250" s="59"/>
      <c r="P250" s="154">
        <f>O250*H250</f>
        <v>0</v>
      </c>
      <c r="Q250" s="154">
        <v>0</v>
      </c>
      <c r="R250" s="154">
        <f>Q250*H250</f>
        <v>0</v>
      </c>
      <c r="S250" s="154">
        <v>0</v>
      </c>
      <c r="T250" s="155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56" t="s">
        <v>129</v>
      </c>
      <c r="AT250" s="156" t="s">
        <v>124</v>
      </c>
      <c r="AU250" s="156" t="s">
        <v>82</v>
      </c>
      <c r="AY250" s="18" t="s">
        <v>122</v>
      </c>
      <c r="BE250" s="157">
        <f>IF(N250="základní",J250,0)</f>
        <v>0</v>
      </c>
      <c r="BF250" s="157">
        <f>IF(N250="snížená",J250,0)</f>
        <v>0</v>
      </c>
      <c r="BG250" s="157">
        <f>IF(N250="zákl. přenesená",J250,0)</f>
        <v>0</v>
      </c>
      <c r="BH250" s="157">
        <f>IF(N250="sníž. přenesená",J250,0)</f>
        <v>0</v>
      </c>
      <c r="BI250" s="157">
        <f>IF(N250="nulová",J250,0)</f>
        <v>0</v>
      </c>
      <c r="BJ250" s="18" t="s">
        <v>30</v>
      </c>
      <c r="BK250" s="157">
        <f>ROUND(I250*H250,2)</f>
        <v>0</v>
      </c>
      <c r="BL250" s="18" t="s">
        <v>129</v>
      </c>
      <c r="BM250" s="156" t="s">
        <v>792</v>
      </c>
    </row>
    <row r="251" spans="1:65" s="13" customFormat="1">
      <c r="B251" s="158"/>
      <c r="D251" s="159" t="s">
        <v>131</v>
      </c>
      <c r="E251" s="160" t="s">
        <v>1</v>
      </c>
      <c r="F251" s="161" t="s">
        <v>701</v>
      </c>
      <c r="H251" s="160" t="s">
        <v>1</v>
      </c>
      <c r="I251" s="162"/>
      <c r="L251" s="158"/>
      <c r="M251" s="163"/>
      <c r="N251" s="164"/>
      <c r="O251" s="164"/>
      <c r="P251" s="164"/>
      <c r="Q251" s="164"/>
      <c r="R251" s="164"/>
      <c r="S251" s="164"/>
      <c r="T251" s="165"/>
      <c r="AT251" s="160" t="s">
        <v>131</v>
      </c>
      <c r="AU251" s="160" t="s">
        <v>82</v>
      </c>
      <c r="AV251" s="13" t="s">
        <v>30</v>
      </c>
      <c r="AW251" s="13" t="s">
        <v>29</v>
      </c>
      <c r="AX251" s="13" t="s">
        <v>73</v>
      </c>
      <c r="AY251" s="160" t="s">
        <v>122</v>
      </c>
    </row>
    <row r="252" spans="1:65" s="13" customFormat="1">
      <c r="B252" s="158"/>
      <c r="D252" s="159" t="s">
        <v>131</v>
      </c>
      <c r="E252" s="160" t="s">
        <v>1</v>
      </c>
      <c r="F252" s="161" t="s">
        <v>793</v>
      </c>
      <c r="H252" s="160" t="s">
        <v>1</v>
      </c>
      <c r="I252" s="162"/>
      <c r="L252" s="158"/>
      <c r="M252" s="163"/>
      <c r="N252" s="164"/>
      <c r="O252" s="164"/>
      <c r="P252" s="164"/>
      <c r="Q252" s="164"/>
      <c r="R252" s="164"/>
      <c r="S252" s="164"/>
      <c r="T252" s="165"/>
      <c r="AT252" s="160" t="s">
        <v>131</v>
      </c>
      <c r="AU252" s="160" t="s">
        <v>82</v>
      </c>
      <c r="AV252" s="13" t="s">
        <v>30</v>
      </c>
      <c r="AW252" s="13" t="s">
        <v>29</v>
      </c>
      <c r="AX252" s="13" t="s">
        <v>73</v>
      </c>
      <c r="AY252" s="160" t="s">
        <v>122</v>
      </c>
    </row>
    <row r="253" spans="1:65" s="14" customFormat="1">
      <c r="B253" s="166"/>
      <c r="D253" s="159" t="s">
        <v>131</v>
      </c>
      <c r="E253" s="167" t="s">
        <v>1</v>
      </c>
      <c r="F253" s="168" t="s">
        <v>794</v>
      </c>
      <c r="H253" s="169">
        <v>26.047999999999998</v>
      </c>
      <c r="I253" s="170"/>
      <c r="L253" s="166"/>
      <c r="M253" s="171"/>
      <c r="N253" s="172"/>
      <c r="O253" s="172"/>
      <c r="P253" s="172"/>
      <c r="Q253" s="172"/>
      <c r="R253" s="172"/>
      <c r="S253" s="172"/>
      <c r="T253" s="173"/>
      <c r="AT253" s="167" t="s">
        <v>131</v>
      </c>
      <c r="AU253" s="167" t="s">
        <v>82</v>
      </c>
      <c r="AV253" s="14" t="s">
        <v>82</v>
      </c>
      <c r="AW253" s="14" t="s">
        <v>29</v>
      </c>
      <c r="AX253" s="14" t="s">
        <v>73</v>
      </c>
      <c r="AY253" s="167" t="s">
        <v>122</v>
      </c>
    </row>
    <row r="254" spans="1:65" s="14" customFormat="1">
      <c r="B254" s="166"/>
      <c r="D254" s="159" t="s">
        <v>131</v>
      </c>
      <c r="E254" s="167" t="s">
        <v>1</v>
      </c>
      <c r="F254" s="168" t="s">
        <v>795</v>
      </c>
      <c r="H254" s="169">
        <v>495.88</v>
      </c>
      <c r="I254" s="170"/>
      <c r="L254" s="166"/>
      <c r="M254" s="171"/>
      <c r="N254" s="172"/>
      <c r="O254" s="172"/>
      <c r="P254" s="172"/>
      <c r="Q254" s="172"/>
      <c r="R254" s="172"/>
      <c r="S254" s="172"/>
      <c r="T254" s="173"/>
      <c r="AT254" s="167" t="s">
        <v>131</v>
      </c>
      <c r="AU254" s="167" t="s">
        <v>82</v>
      </c>
      <c r="AV254" s="14" t="s">
        <v>82</v>
      </c>
      <c r="AW254" s="14" t="s">
        <v>29</v>
      </c>
      <c r="AX254" s="14" t="s">
        <v>73</v>
      </c>
      <c r="AY254" s="167" t="s">
        <v>122</v>
      </c>
    </row>
    <row r="255" spans="1:65" s="14" customFormat="1">
      <c r="B255" s="166"/>
      <c r="D255" s="159" t="s">
        <v>131</v>
      </c>
      <c r="E255" s="167" t="s">
        <v>1</v>
      </c>
      <c r="F255" s="168" t="s">
        <v>796</v>
      </c>
      <c r="H255" s="169">
        <v>33</v>
      </c>
      <c r="I255" s="170"/>
      <c r="L255" s="166"/>
      <c r="M255" s="171"/>
      <c r="N255" s="172"/>
      <c r="O255" s="172"/>
      <c r="P255" s="172"/>
      <c r="Q255" s="172"/>
      <c r="R255" s="172"/>
      <c r="S255" s="172"/>
      <c r="T255" s="173"/>
      <c r="AT255" s="167" t="s">
        <v>131</v>
      </c>
      <c r="AU255" s="167" t="s">
        <v>82</v>
      </c>
      <c r="AV255" s="14" t="s">
        <v>82</v>
      </c>
      <c r="AW255" s="14" t="s">
        <v>29</v>
      </c>
      <c r="AX255" s="14" t="s">
        <v>73</v>
      </c>
      <c r="AY255" s="167" t="s">
        <v>122</v>
      </c>
    </row>
    <row r="256" spans="1:65" s="14" customFormat="1">
      <c r="B256" s="166"/>
      <c r="D256" s="159" t="s">
        <v>131</v>
      </c>
      <c r="E256" s="167" t="s">
        <v>1</v>
      </c>
      <c r="F256" s="168" t="s">
        <v>797</v>
      </c>
      <c r="H256" s="169">
        <v>20.603999999999999</v>
      </c>
      <c r="I256" s="170"/>
      <c r="L256" s="166"/>
      <c r="M256" s="171"/>
      <c r="N256" s="172"/>
      <c r="O256" s="172"/>
      <c r="P256" s="172"/>
      <c r="Q256" s="172"/>
      <c r="R256" s="172"/>
      <c r="S256" s="172"/>
      <c r="T256" s="173"/>
      <c r="AT256" s="167" t="s">
        <v>131</v>
      </c>
      <c r="AU256" s="167" t="s">
        <v>82</v>
      </c>
      <c r="AV256" s="14" t="s">
        <v>82</v>
      </c>
      <c r="AW256" s="14" t="s">
        <v>29</v>
      </c>
      <c r="AX256" s="14" t="s">
        <v>73</v>
      </c>
      <c r="AY256" s="167" t="s">
        <v>122</v>
      </c>
    </row>
    <row r="257" spans="2:51" s="13" customFormat="1">
      <c r="B257" s="158"/>
      <c r="D257" s="159" t="s">
        <v>131</v>
      </c>
      <c r="E257" s="160" t="s">
        <v>1</v>
      </c>
      <c r="F257" s="161" t="s">
        <v>798</v>
      </c>
      <c r="H257" s="160" t="s">
        <v>1</v>
      </c>
      <c r="I257" s="162"/>
      <c r="L257" s="158"/>
      <c r="M257" s="163"/>
      <c r="N257" s="164"/>
      <c r="O257" s="164"/>
      <c r="P257" s="164"/>
      <c r="Q257" s="164"/>
      <c r="R257" s="164"/>
      <c r="S257" s="164"/>
      <c r="T257" s="165"/>
      <c r="AT257" s="160" t="s">
        <v>131</v>
      </c>
      <c r="AU257" s="160" t="s">
        <v>82</v>
      </c>
      <c r="AV257" s="13" t="s">
        <v>30</v>
      </c>
      <c r="AW257" s="13" t="s">
        <v>29</v>
      </c>
      <c r="AX257" s="13" t="s">
        <v>73</v>
      </c>
      <c r="AY257" s="160" t="s">
        <v>122</v>
      </c>
    </row>
    <row r="258" spans="2:51" s="13" customFormat="1">
      <c r="B258" s="158"/>
      <c r="D258" s="159" t="s">
        <v>131</v>
      </c>
      <c r="E258" s="160" t="s">
        <v>1</v>
      </c>
      <c r="F258" s="161" t="s">
        <v>799</v>
      </c>
      <c r="H258" s="160" t="s">
        <v>1</v>
      </c>
      <c r="I258" s="162"/>
      <c r="L258" s="158"/>
      <c r="M258" s="163"/>
      <c r="N258" s="164"/>
      <c r="O258" s="164"/>
      <c r="P258" s="164"/>
      <c r="Q258" s="164"/>
      <c r="R258" s="164"/>
      <c r="S258" s="164"/>
      <c r="T258" s="165"/>
      <c r="AT258" s="160" t="s">
        <v>131</v>
      </c>
      <c r="AU258" s="160" t="s">
        <v>82</v>
      </c>
      <c r="AV258" s="13" t="s">
        <v>30</v>
      </c>
      <c r="AW258" s="13" t="s">
        <v>29</v>
      </c>
      <c r="AX258" s="13" t="s">
        <v>73</v>
      </c>
      <c r="AY258" s="160" t="s">
        <v>122</v>
      </c>
    </row>
    <row r="259" spans="2:51" s="14" customFormat="1">
      <c r="B259" s="166"/>
      <c r="D259" s="159" t="s">
        <v>131</v>
      </c>
      <c r="E259" s="167" t="s">
        <v>1</v>
      </c>
      <c r="F259" s="168" t="s">
        <v>800</v>
      </c>
      <c r="H259" s="169">
        <v>-8.625</v>
      </c>
      <c r="I259" s="170"/>
      <c r="L259" s="166"/>
      <c r="M259" s="171"/>
      <c r="N259" s="172"/>
      <c r="O259" s="172"/>
      <c r="P259" s="172"/>
      <c r="Q259" s="172"/>
      <c r="R259" s="172"/>
      <c r="S259" s="172"/>
      <c r="T259" s="173"/>
      <c r="AT259" s="167" t="s">
        <v>131</v>
      </c>
      <c r="AU259" s="167" t="s">
        <v>82</v>
      </c>
      <c r="AV259" s="14" t="s">
        <v>82</v>
      </c>
      <c r="AW259" s="14" t="s">
        <v>29</v>
      </c>
      <c r="AX259" s="14" t="s">
        <v>73</v>
      </c>
      <c r="AY259" s="167" t="s">
        <v>122</v>
      </c>
    </row>
    <row r="260" spans="2:51" s="14" customFormat="1">
      <c r="B260" s="166"/>
      <c r="D260" s="159" t="s">
        <v>131</v>
      </c>
      <c r="E260" s="167" t="s">
        <v>1</v>
      </c>
      <c r="F260" s="168" t="s">
        <v>801</v>
      </c>
      <c r="H260" s="169">
        <v>-169.05</v>
      </c>
      <c r="I260" s="170"/>
      <c r="L260" s="166"/>
      <c r="M260" s="171"/>
      <c r="N260" s="172"/>
      <c r="O260" s="172"/>
      <c r="P260" s="172"/>
      <c r="Q260" s="172"/>
      <c r="R260" s="172"/>
      <c r="S260" s="172"/>
      <c r="T260" s="173"/>
      <c r="AT260" s="167" t="s">
        <v>131</v>
      </c>
      <c r="AU260" s="167" t="s">
        <v>82</v>
      </c>
      <c r="AV260" s="14" t="s">
        <v>82</v>
      </c>
      <c r="AW260" s="14" t="s">
        <v>29</v>
      </c>
      <c r="AX260" s="14" t="s">
        <v>73</v>
      </c>
      <c r="AY260" s="167" t="s">
        <v>122</v>
      </c>
    </row>
    <row r="261" spans="2:51" s="14" customFormat="1">
      <c r="B261" s="166"/>
      <c r="D261" s="159" t="s">
        <v>131</v>
      </c>
      <c r="E261" s="167" t="s">
        <v>1</v>
      </c>
      <c r="F261" s="168" t="s">
        <v>802</v>
      </c>
      <c r="H261" s="169">
        <v>-11.25</v>
      </c>
      <c r="I261" s="170"/>
      <c r="L261" s="166"/>
      <c r="M261" s="171"/>
      <c r="N261" s="172"/>
      <c r="O261" s="172"/>
      <c r="P261" s="172"/>
      <c r="Q261" s="172"/>
      <c r="R261" s="172"/>
      <c r="S261" s="172"/>
      <c r="T261" s="173"/>
      <c r="AT261" s="167" t="s">
        <v>131</v>
      </c>
      <c r="AU261" s="167" t="s">
        <v>82</v>
      </c>
      <c r="AV261" s="14" t="s">
        <v>82</v>
      </c>
      <c r="AW261" s="14" t="s">
        <v>29</v>
      </c>
      <c r="AX261" s="14" t="s">
        <v>73</v>
      </c>
      <c r="AY261" s="167" t="s">
        <v>122</v>
      </c>
    </row>
    <row r="262" spans="2:51" s="14" customFormat="1">
      <c r="B262" s="166"/>
      <c r="D262" s="159" t="s">
        <v>131</v>
      </c>
      <c r="E262" s="167" t="s">
        <v>1</v>
      </c>
      <c r="F262" s="168" t="s">
        <v>803</v>
      </c>
      <c r="H262" s="169">
        <v>-3.6</v>
      </c>
      <c r="I262" s="170"/>
      <c r="L262" s="166"/>
      <c r="M262" s="171"/>
      <c r="N262" s="172"/>
      <c r="O262" s="172"/>
      <c r="P262" s="172"/>
      <c r="Q262" s="172"/>
      <c r="R262" s="172"/>
      <c r="S262" s="172"/>
      <c r="T262" s="173"/>
      <c r="AT262" s="167" t="s">
        <v>131</v>
      </c>
      <c r="AU262" s="167" t="s">
        <v>82</v>
      </c>
      <c r="AV262" s="14" t="s">
        <v>82</v>
      </c>
      <c r="AW262" s="14" t="s">
        <v>29</v>
      </c>
      <c r="AX262" s="14" t="s">
        <v>73</v>
      </c>
      <c r="AY262" s="167" t="s">
        <v>122</v>
      </c>
    </row>
    <row r="263" spans="2:51" s="13" customFormat="1">
      <c r="B263" s="158"/>
      <c r="D263" s="159" t="s">
        <v>131</v>
      </c>
      <c r="E263" s="160" t="s">
        <v>1</v>
      </c>
      <c r="F263" s="161" t="s">
        <v>804</v>
      </c>
      <c r="H263" s="160" t="s">
        <v>1</v>
      </c>
      <c r="I263" s="162"/>
      <c r="L263" s="158"/>
      <c r="M263" s="163"/>
      <c r="N263" s="164"/>
      <c r="O263" s="164"/>
      <c r="P263" s="164"/>
      <c r="Q263" s="164"/>
      <c r="R263" s="164"/>
      <c r="S263" s="164"/>
      <c r="T263" s="165"/>
      <c r="AT263" s="160" t="s">
        <v>131</v>
      </c>
      <c r="AU263" s="160" t="s">
        <v>82</v>
      </c>
      <c r="AV263" s="13" t="s">
        <v>30</v>
      </c>
      <c r="AW263" s="13" t="s">
        <v>29</v>
      </c>
      <c r="AX263" s="13" t="s">
        <v>73</v>
      </c>
      <c r="AY263" s="160" t="s">
        <v>122</v>
      </c>
    </row>
    <row r="264" spans="2:51" s="14" customFormat="1">
      <c r="B264" s="166"/>
      <c r="D264" s="159" t="s">
        <v>131</v>
      </c>
      <c r="E264" s="167" t="s">
        <v>1</v>
      </c>
      <c r="F264" s="168" t="s">
        <v>805</v>
      </c>
      <c r="H264" s="169">
        <v>-0.63</v>
      </c>
      <c r="I264" s="170"/>
      <c r="L264" s="166"/>
      <c r="M264" s="171"/>
      <c r="N264" s="172"/>
      <c r="O264" s="172"/>
      <c r="P264" s="172"/>
      <c r="Q264" s="172"/>
      <c r="R264" s="172"/>
      <c r="S264" s="172"/>
      <c r="T264" s="173"/>
      <c r="AT264" s="167" t="s">
        <v>131</v>
      </c>
      <c r="AU264" s="167" t="s">
        <v>82</v>
      </c>
      <c r="AV264" s="14" t="s">
        <v>82</v>
      </c>
      <c r="AW264" s="14" t="s">
        <v>29</v>
      </c>
      <c r="AX264" s="14" t="s">
        <v>73</v>
      </c>
      <c r="AY264" s="167" t="s">
        <v>122</v>
      </c>
    </row>
    <row r="265" spans="2:51" s="13" customFormat="1">
      <c r="B265" s="158"/>
      <c r="D265" s="159" t="s">
        <v>131</v>
      </c>
      <c r="E265" s="160" t="s">
        <v>1</v>
      </c>
      <c r="F265" s="161" t="s">
        <v>806</v>
      </c>
      <c r="H265" s="160" t="s">
        <v>1</v>
      </c>
      <c r="I265" s="162"/>
      <c r="L265" s="158"/>
      <c r="M265" s="163"/>
      <c r="N265" s="164"/>
      <c r="O265" s="164"/>
      <c r="P265" s="164"/>
      <c r="Q265" s="164"/>
      <c r="R265" s="164"/>
      <c r="S265" s="164"/>
      <c r="T265" s="165"/>
      <c r="AT265" s="160" t="s">
        <v>131</v>
      </c>
      <c r="AU265" s="160" t="s">
        <v>82</v>
      </c>
      <c r="AV265" s="13" t="s">
        <v>30</v>
      </c>
      <c r="AW265" s="13" t="s">
        <v>29</v>
      </c>
      <c r="AX265" s="13" t="s">
        <v>73</v>
      </c>
      <c r="AY265" s="160" t="s">
        <v>122</v>
      </c>
    </row>
    <row r="266" spans="2:51" s="14" customFormat="1">
      <c r="B266" s="166"/>
      <c r="D266" s="159" t="s">
        <v>131</v>
      </c>
      <c r="E266" s="167" t="s">
        <v>1</v>
      </c>
      <c r="F266" s="168" t="s">
        <v>807</v>
      </c>
      <c r="H266" s="169">
        <v>-0.57599999999999996</v>
      </c>
      <c r="I266" s="170"/>
      <c r="L266" s="166"/>
      <c r="M266" s="171"/>
      <c r="N266" s="172"/>
      <c r="O266" s="172"/>
      <c r="P266" s="172"/>
      <c r="Q266" s="172"/>
      <c r="R266" s="172"/>
      <c r="S266" s="172"/>
      <c r="T266" s="173"/>
      <c r="AT266" s="167" t="s">
        <v>131</v>
      </c>
      <c r="AU266" s="167" t="s">
        <v>82</v>
      </c>
      <c r="AV266" s="14" t="s">
        <v>82</v>
      </c>
      <c r="AW266" s="14" t="s">
        <v>29</v>
      </c>
      <c r="AX266" s="14" t="s">
        <v>73</v>
      </c>
      <c r="AY266" s="167" t="s">
        <v>122</v>
      </c>
    </row>
    <row r="267" spans="2:51" s="13" customFormat="1">
      <c r="B267" s="158"/>
      <c r="D267" s="159" t="s">
        <v>131</v>
      </c>
      <c r="E267" s="160" t="s">
        <v>1</v>
      </c>
      <c r="F267" s="161" t="s">
        <v>808</v>
      </c>
      <c r="H267" s="160" t="s">
        <v>1</v>
      </c>
      <c r="I267" s="162"/>
      <c r="L267" s="158"/>
      <c r="M267" s="163"/>
      <c r="N267" s="164"/>
      <c r="O267" s="164"/>
      <c r="P267" s="164"/>
      <c r="Q267" s="164"/>
      <c r="R267" s="164"/>
      <c r="S267" s="164"/>
      <c r="T267" s="165"/>
      <c r="AT267" s="160" t="s">
        <v>131</v>
      </c>
      <c r="AU267" s="160" t="s">
        <v>82</v>
      </c>
      <c r="AV267" s="13" t="s">
        <v>30</v>
      </c>
      <c r="AW267" s="13" t="s">
        <v>29</v>
      </c>
      <c r="AX267" s="13" t="s">
        <v>73</v>
      </c>
      <c r="AY267" s="160" t="s">
        <v>122</v>
      </c>
    </row>
    <row r="268" spans="2:51" s="14" customFormat="1">
      <c r="B268" s="166"/>
      <c r="D268" s="159" t="s">
        <v>131</v>
      </c>
      <c r="E268" s="167" t="s">
        <v>1</v>
      </c>
      <c r="F268" s="168" t="s">
        <v>809</v>
      </c>
      <c r="H268" s="169">
        <v>-0.98899999999999999</v>
      </c>
      <c r="I268" s="170"/>
      <c r="L268" s="166"/>
      <c r="M268" s="171"/>
      <c r="N268" s="172"/>
      <c r="O268" s="172"/>
      <c r="P268" s="172"/>
      <c r="Q268" s="172"/>
      <c r="R268" s="172"/>
      <c r="S268" s="172"/>
      <c r="T268" s="173"/>
      <c r="AT268" s="167" t="s">
        <v>131</v>
      </c>
      <c r="AU268" s="167" t="s">
        <v>82</v>
      </c>
      <c r="AV268" s="14" t="s">
        <v>82</v>
      </c>
      <c r="AW268" s="14" t="s">
        <v>29</v>
      </c>
      <c r="AX268" s="14" t="s">
        <v>73</v>
      </c>
      <c r="AY268" s="167" t="s">
        <v>122</v>
      </c>
    </row>
    <row r="269" spans="2:51" s="14" customFormat="1">
      <c r="B269" s="166"/>
      <c r="D269" s="159" t="s">
        <v>131</v>
      </c>
      <c r="E269" s="167" t="s">
        <v>1</v>
      </c>
      <c r="F269" s="168" t="s">
        <v>810</v>
      </c>
      <c r="H269" s="169">
        <v>-12.75</v>
      </c>
      <c r="I269" s="170"/>
      <c r="L269" s="166"/>
      <c r="M269" s="171"/>
      <c r="N269" s="172"/>
      <c r="O269" s="172"/>
      <c r="P269" s="172"/>
      <c r="Q269" s="172"/>
      <c r="R269" s="172"/>
      <c r="S269" s="172"/>
      <c r="T269" s="173"/>
      <c r="AT269" s="167" t="s">
        <v>131</v>
      </c>
      <c r="AU269" s="167" t="s">
        <v>82</v>
      </c>
      <c r="AV269" s="14" t="s">
        <v>82</v>
      </c>
      <c r="AW269" s="14" t="s">
        <v>29</v>
      </c>
      <c r="AX269" s="14" t="s">
        <v>73</v>
      </c>
      <c r="AY269" s="167" t="s">
        <v>122</v>
      </c>
    </row>
    <row r="270" spans="2:51" s="16" customFormat="1">
      <c r="B270" s="192"/>
      <c r="D270" s="159" t="s">
        <v>131</v>
      </c>
      <c r="E270" s="193" t="s">
        <v>1</v>
      </c>
      <c r="F270" s="194" t="s">
        <v>378</v>
      </c>
      <c r="H270" s="195">
        <v>368.06200000000001</v>
      </c>
      <c r="I270" s="196"/>
      <c r="L270" s="192"/>
      <c r="M270" s="197"/>
      <c r="N270" s="198"/>
      <c r="O270" s="198"/>
      <c r="P270" s="198"/>
      <c r="Q270" s="198"/>
      <c r="R270" s="198"/>
      <c r="S270" s="198"/>
      <c r="T270" s="199"/>
      <c r="AT270" s="193" t="s">
        <v>131</v>
      </c>
      <c r="AU270" s="193" t="s">
        <v>82</v>
      </c>
      <c r="AV270" s="16" t="s">
        <v>140</v>
      </c>
      <c r="AW270" s="16" t="s">
        <v>29</v>
      </c>
      <c r="AX270" s="16" t="s">
        <v>73</v>
      </c>
      <c r="AY270" s="193" t="s">
        <v>122</v>
      </c>
    </row>
    <row r="271" spans="2:51" s="13" customFormat="1">
      <c r="B271" s="158"/>
      <c r="D271" s="159" t="s">
        <v>131</v>
      </c>
      <c r="E271" s="160" t="s">
        <v>1</v>
      </c>
      <c r="F271" s="161" t="s">
        <v>714</v>
      </c>
      <c r="H271" s="160" t="s">
        <v>1</v>
      </c>
      <c r="I271" s="162"/>
      <c r="L271" s="158"/>
      <c r="M271" s="163"/>
      <c r="N271" s="164"/>
      <c r="O271" s="164"/>
      <c r="P271" s="164"/>
      <c r="Q271" s="164"/>
      <c r="R271" s="164"/>
      <c r="S271" s="164"/>
      <c r="T271" s="165"/>
      <c r="AT271" s="160" t="s">
        <v>131</v>
      </c>
      <c r="AU271" s="160" t="s">
        <v>82</v>
      </c>
      <c r="AV271" s="13" t="s">
        <v>30</v>
      </c>
      <c r="AW271" s="13" t="s">
        <v>29</v>
      </c>
      <c r="AX271" s="13" t="s">
        <v>73</v>
      </c>
      <c r="AY271" s="160" t="s">
        <v>122</v>
      </c>
    </row>
    <row r="272" spans="2:51" s="13" customFormat="1">
      <c r="B272" s="158"/>
      <c r="D272" s="159" t="s">
        <v>131</v>
      </c>
      <c r="E272" s="160" t="s">
        <v>1</v>
      </c>
      <c r="F272" s="161" t="s">
        <v>793</v>
      </c>
      <c r="H272" s="160" t="s">
        <v>1</v>
      </c>
      <c r="I272" s="162"/>
      <c r="L272" s="158"/>
      <c r="M272" s="163"/>
      <c r="N272" s="164"/>
      <c r="O272" s="164"/>
      <c r="P272" s="164"/>
      <c r="Q272" s="164"/>
      <c r="R272" s="164"/>
      <c r="S272" s="164"/>
      <c r="T272" s="165"/>
      <c r="AT272" s="160" t="s">
        <v>131</v>
      </c>
      <c r="AU272" s="160" t="s">
        <v>82</v>
      </c>
      <c r="AV272" s="13" t="s">
        <v>30</v>
      </c>
      <c r="AW272" s="13" t="s">
        <v>29</v>
      </c>
      <c r="AX272" s="13" t="s">
        <v>73</v>
      </c>
      <c r="AY272" s="160" t="s">
        <v>122</v>
      </c>
    </row>
    <row r="273" spans="2:51" s="14" customFormat="1">
      <c r="B273" s="166"/>
      <c r="D273" s="159" t="s">
        <v>131</v>
      </c>
      <c r="E273" s="167" t="s">
        <v>1</v>
      </c>
      <c r="F273" s="168" t="s">
        <v>811</v>
      </c>
      <c r="H273" s="169">
        <v>347.625</v>
      </c>
      <c r="I273" s="170"/>
      <c r="L273" s="166"/>
      <c r="M273" s="171"/>
      <c r="N273" s="172"/>
      <c r="O273" s="172"/>
      <c r="P273" s="172"/>
      <c r="Q273" s="172"/>
      <c r="R273" s="172"/>
      <c r="S273" s="172"/>
      <c r="T273" s="173"/>
      <c r="AT273" s="167" t="s">
        <v>131</v>
      </c>
      <c r="AU273" s="167" t="s">
        <v>82</v>
      </c>
      <c r="AV273" s="14" t="s">
        <v>82</v>
      </c>
      <c r="AW273" s="14" t="s">
        <v>29</v>
      </c>
      <c r="AX273" s="14" t="s">
        <v>73</v>
      </c>
      <c r="AY273" s="167" t="s">
        <v>122</v>
      </c>
    </row>
    <row r="274" spans="2:51" s="14" customFormat="1">
      <c r="B274" s="166"/>
      <c r="D274" s="159" t="s">
        <v>131</v>
      </c>
      <c r="E274" s="167" t="s">
        <v>1</v>
      </c>
      <c r="F274" s="168" t="s">
        <v>812</v>
      </c>
      <c r="H274" s="169">
        <v>138.18799999999999</v>
      </c>
      <c r="I274" s="170"/>
      <c r="L274" s="166"/>
      <c r="M274" s="171"/>
      <c r="N274" s="172"/>
      <c r="O274" s="172"/>
      <c r="P274" s="172"/>
      <c r="Q274" s="172"/>
      <c r="R274" s="172"/>
      <c r="S274" s="172"/>
      <c r="T274" s="173"/>
      <c r="AT274" s="167" t="s">
        <v>131</v>
      </c>
      <c r="AU274" s="167" t="s">
        <v>82</v>
      </c>
      <c r="AV274" s="14" t="s">
        <v>82</v>
      </c>
      <c r="AW274" s="14" t="s">
        <v>29</v>
      </c>
      <c r="AX274" s="14" t="s">
        <v>73</v>
      </c>
      <c r="AY274" s="167" t="s">
        <v>122</v>
      </c>
    </row>
    <row r="275" spans="2:51" s="13" customFormat="1">
      <c r="B275" s="158"/>
      <c r="D275" s="159" t="s">
        <v>131</v>
      </c>
      <c r="E275" s="160" t="s">
        <v>1</v>
      </c>
      <c r="F275" s="161" t="s">
        <v>798</v>
      </c>
      <c r="H275" s="160" t="s">
        <v>1</v>
      </c>
      <c r="I275" s="162"/>
      <c r="L275" s="158"/>
      <c r="M275" s="163"/>
      <c r="N275" s="164"/>
      <c r="O275" s="164"/>
      <c r="P275" s="164"/>
      <c r="Q275" s="164"/>
      <c r="R275" s="164"/>
      <c r="S275" s="164"/>
      <c r="T275" s="165"/>
      <c r="AT275" s="160" t="s">
        <v>131</v>
      </c>
      <c r="AU275" s="160" t="s">
        <v>82</v>
      </c>
      <c r="AV275" s="13" t="s">
        <v>30</v>
      </c>
      <c r="AW275" s="13" t="s">
        <v>29</v>
      </c>
      <c r="AX275" s="13" t="s">
        <v>73</v>
      </c>
      <c r="AY275" s="160" t="s">
        <v>122</v>
      </c>
    </row>
    <row r="276" spans="2:51" s="13" customFormat="1">
      <c r="B276" s="158"/>
      <c r="D276" s="159" t="s">
        <v>131</v>
      </c>
      <c r="E276" s="160" t="s">
        <v>1</v>
      </c>
      <c r="F276" s="161" t="s">
        <v>799</v>
      </c>
      <c r="H276" s="160" t="s">
        <v>1</v>
      </c>
      <c r="I276" s="162"/>
      <c r="L276" s="158"/>
      <c r="M276" s="163"/>
      <c r="N276" s="164"/>
      <c r="O276" s="164"/>
      <c r="P276" s="164"/>
      <c r="Q276" s="164"/>
      <c r="R276" s="164"/>
      <c r="S276" s="164"/>
      <c r="T276" s="165"/>
      <c r="AT276" s="160" t="s">
        <v>131</v>
      </c>
      <c r="AU276" s="160" t="s">
        <v>82</v>
      </c>
      <c r="AV276" s="13" t="s">
        <v>30</v>
      </c>
      <c r="AW276" s="13" t="s">
        <v>29</v>
      </c>
      <c r="AX276" s="13" t="s">
        <v>73</v>
      </c>
      <c r="AY276" s="160" t="s">
        <v>122</v>
      </c>
    </row>
    <row r="277" spans="2:51" s="14" customFormat="1">
      <c r="B277" s="166"/>
      <c r="D277" s="159" t="s">
        <v>131</v>
      </c>
      <c r="E277" s="167" t="s">
        <v>1</v>
      </c>
      <c r="F277" s="168" t="s">
        <v>813</v>
      </c>
      <c r="H277" s="169">
        <v>-139.05000000000001</v>
      </c>
      <c r="I277" s="170"/>
      <c r="L277" s="166"/>
      <c r="M277" s="171"/>
      <c r="N277" s="172"/>
      <c r="O277" s="172"/>
      <c r="P277" s="172"/>
      <c r="Q277" s="172"/>
      <c r="R277" s="172"/>
      <c r="S277" s="172"/>
      <c r="T277" s="173"/>
      <c r="AT277" s="167" t="s">
        <v>131</v>
      </c>
      <c r="AU277" s="167" t="s">
        <v>82</v>
      </c>
      <c r="AV277" s="14" t="s">
        <v>82</v>
      </c>
      <c r="AW277" s="14" t="s">
        <v>29</v>
      </c>
      <c r="AX277" s="14" t="s">
        <v>73</v>
      </c>
      <c r="AY277" s="167" t="s">
        <v>122</v>
      </c>
    </row>
    <row r="278" spans="2:51" s="14" customFormat="1">
      <c r="B278" s="166"/>
      <c r="D278" s="159" t="s">
        <v>131</v>
      </c>
      <c r="E278" s="167" t="s">
        <v>1</v>
      </c>
      <c r="F278" s="168" t="s">
        <v>814</v>
      </c>
      <c r="H278" s="169">
        <v>-55.274999999999999</v>
      </c>
      <c r="I278" s="170"/>
      <c r="L278" s="166"/>
      <c r="M278" s="171"/>
      <c r="N278" s="172"/>
      <c r="O278" s="172"/>
      <c r="P278" s="172"/>
      <c r="Q278" s="172"/>
      <c r="R278" s="172"/>
      <c r="S278" s="172"/>
      <c r="T278" s="173"/>
      <c r="AT278" s="167" t="s">
        <v>131</v>
      </c>
      <c r="AU278" s="167" t="s">
        <v>82</v>
      </c>
      <c r="AV278" s="14" t="s">
        <v>82</v>
      </c>
      <c r="AW278" s="14" t="s">
        <v>29</v>
      </c>
      <c r="AX278" s="14" t="s">
        <v>73</v>
      </c>
      <c r="AY278" s="167" t="s">
        <v>122</v>
      </c>
    </row>
    <row r="279" spans="2:51" s="13" customFormat="1">
      <c r="B279" s="158"/>
      <c r="D279" s="159" t="s">
        <v>131</v>
      </c>
      <c r="E279" s="160" t="s">
        <v>1</v>
      </c>
      <c r="F279" s="161" t="s">
        <v>815</v>
      </c>
      <c r="H279" s="160" t="s">
        <v>1</v>
      </c>
      <c r="I279" s="162"/>
      <c r="L279" s="158"/>
      <c r="M279" s="163"/>
      <c r="N279" s="164"/>
      <c r="O279" s="164"/>
      <c r="P279" s="164"/>
      <c r="Q279" s="164"/>
      <c r="R279" s="164"/>
      <c r="S279" s="164"/>
      <c r="T279" s="165"/>
      <c r="AT279" s="160" t="s">
        <v>131</v>
      </c>
      <c r="AU279" s="160" t="s">
        <v>82</v>
      </c>
      <c r="AV279" s="13" t="s">
        <v>30</v>
      </c>
      <c r="AW279" s="13" t="s">
        <v>29</v>
      </c>
      <c r="AX279" s="13" t="s">
        <v>73</v>
      </c>
      <c r="AY279" s="160" t="s">
        <v>122</v>
      </c>
    </row>
    <row r="280" spans="2:51" s="14" customFormat="1">
      <c r="B280" s="166"/>
      <c r="D280" s="159" t="s">
        <v>131</v>
      </c>
      <c r="E280" s="167" t="s">
        <v>1</v>
      </c>
      <c r="F280" s="168" t="s">
        <v>816</v>
      </c>
      <c r="H280" s="169">
        <v>-1.325</v>
      </c>
      <c r="I280" s="170"/>
      <c r="L280" s="166"/>
      <c r="M280" s="171"/>
      <c r="N280" s="172"/>
      <c r="O280" s="172"/>
      <c r="P280" s="172"/>
      <c r="Q280" s="172"/>
      <c r="R280" s="172"/>
      <c r="S280" s="172"/>
      <c r="T280" s="173"/>
      <c r="AT280" s="167" t="s">
        <v>131</v>
      </c>
      <c r="AU280" s="167" t="s">
        <v>82</v>
      </c>
      <c r="AV280" s="14" t="s">
        <v>82</v>
      </c>
      <c r="AW280" s="14" t="s">
        <v>29</v>
      </c>
      <c r="AX280" s="14" t="s">
        <v>73</v>
      </c>
      <c r="AY280" s="167" t="s">
        <v>122</v>
      </c>
    </row>
    <row r="281" spans="2:51" s="16" customFormat="1">
      <c r="B281" s="192"/>
      <c r="D281" s="159" t="s">
        <v>131</v>
      </c>
      <c r="E281" s="193" t="s">
        <v>1</v>
      </c>
      <c r="F281" s="194" t="s">
        <v>378</v>
      </c>
      <c r="H281" s="195">
        <v>290.16300000000001</v>
      </c>
      <c r="I281" s="196"/>
      <c r="L281" s="192"/>
      <c r="M281" s="197"/>
      <c r="N281" s="198"/>
      <c r="O281" s="198"/>
      <c r="P281" s="198"/>
      <c r="Q281" s="198"/>
      <c r="R281" s="198"/>
      <c r="S281" s="198"/>
      <c r="T281" s="199"/>
      <c r="AT281" s="193" t="s">
        <v>131</v>
      </c>
      <c r="AU281" s="193" t="s">
        <v>82</v>
      </c>
      <c r="AV281" s="16" t="s">
        <v>140</v>
      </c>
      <c r="AW281" s="16" t="s">
        <v>29</v>
      </c>
      <c r="AX281" s="16" t="s">
        <v>73</v>
      </c>
      <c r="AY281" s="193" t="s">
        <v>122</v>
      </c>
    </row>
    <row r="282" spans="2:51" s="13" customFormat="1">
      <c r="B282" s="158"/>
      <c r="D282" s="159" t="s">
        <v>131</v>
      </c>
      <c r="E282" s="160" t="s">
        <v>1</v>
      </c>
      <c r="F282" s="161" t="s">
        <v>717</v>
      </c>
      <c r="H282" s="160" t="s">
        <v>1</v>
      </c>
      <c r="I282" s="162"/>
      <c r="L282" s="158"/>
      <c r="M282" s="163"/>
      <c r="N282" s="164"/>
      <c r="O282" s="164"/>
      <c r="P282" s="164"/>
      <c r="Q282" s="164"/>
      <c r="R282" s="164"/>
      <c r="S282" s="164"/>
      <c r="T282" s="165"/>
      <c r="AT282" s="160" t="s">
        <v>131</v>
      </c>
      <c r="AU282" s="160" t="s">
        <v>82</v>
      </c>
      <c r="AV282" s="13" t="s">
        <v>30</v>
      </c>
      <c r="AW282" s="13" t="s">
        <v>29</v>
      </c>
      <c r="AX282" s="13" t="s">
        <v>73</v>
      </c>
      <c r="AY282" s="160" t="s">
        <v>122</v>
      </c>
    </row>
    <row r="283" spans="2:51" s="13" customFormat="1">
      <c r="B283" s="158"/>
      <c r="D283" s="159" t="s">
        <v>131</v>
      </c>
      <c r="E283" s="160" t="s">
        <v>1</v>
      </c>
      <c r="F283" s="161" t="s">
        <v>793</v>
      </c>
      <c r="H283" s="160" t="s">
        <v>1</v>
      </c>
      <c r="I283" s="162"/>
      <c r="L283" s="158"/>
      <c r="M283" s="163"/>
      <c r="N283" s="164"/>
      <c r="O283" s="164"/>
      <c r="P283" s="164"/>
      <c r="Q283" s="164"/>
      <c r="R283" s="164"/>
      <c r="S283" s="164"/>
      <c r="T283" s="165"/>
      <c r="AT283" s="160" t="s">
        <v>131</v>
      </c>
      <c r="AU283" s="160" t="s">
        <v>82</v>
      </c>
      <c r="AV283" s="13" t="s">
        <v>30</v>
      </c>
      <c r="AW283" s="13" t="s">
        <v>29</v>
      </c>
      <c r="AX283" s="13" t="s">
        <v>73</v>
      </c>
      <c r="AY283" s="160" t="s">
        <v>122</v>
      </c>
    </row>
    <row r="284" spans="2:51" s="14" customFormat="1">
      <c r="B284" s="166"/>
      <c r="D284" s="159" t="s">
        <v>131</v>
      </c>
      <c r="E284" s="167" t="s">
        <v>1</v>
      </c>
      <c r="F284" s="168" t="s">
        <v>817</v>
      </c>
      <c r="H284" s="169">
        <v>51.084000000000003</v>
      </c>
      <c r="I284" s="170"/>
      <c r="L284" s="166"/>
      <c r="M284" s="171"/>
      <c r="N284" s="172"/>
      <c r="O284" s="172"/>
      <c r="P284" s="172"/>
      <c r="Q284" s="172"/>
      <c r="R284" s="172"/>
      <c r="S284" s="172"/>
      <c r="T284" s="173"/>
      <c r="AT284" s="167" t="s">
        <v>131</v>
      </c>
      <c r="AU284" s="167" t="s">
        <v>82</v>
      </c>
      <c r="AV284" s="14" t="s">
        <v>82</v>
      </c>
      <c r="AW284" s="14" t="s">
        <v>29</v>
      </c>
      <c r="AX284" s="14" t="s">
        <v>73</v>
      </c>
      <c r="AY284" s="167" t="s">
        <v>122</v>
      </c>
    </row>
    <row r="285" spans="2:51" s="13" customFormat="1">
      <c r="B285" s="158"/>
      <c r="D285" s="159" t="s">
        <v>131</v>
      </c>
      <c r="E285" s="160" t="s">
        <v>1</v>
      </c>
      <c r="F285" s="161" t="s">
        <v>798</v>
      </c>
      <c r="H285" s="160" t="s">
        <v>1</v>
      </c>
      <c r="I285" s="162"/>
      <c r="L285" s="158"/>
      <c r="M285" s="163"/>
      <c r="N285" s="164"/>
      <c r="O285" s="164"/>
      <c r="P285" s="164"/>
      <c r="Q285" s="164"/>
      <c r="R285" s="164"/>
      <c r="S285" s="164"/>
      <c r="T285" s="165"/>
      <c r="AT285" s="160" t="s">
        <v>131</v>
      </c>
      <c r="AU285" s="160" t="s">
        <v>82</v>
      </c>
      <c r="AV285" s="13" t="s">
        <v>30</v>
      </c>
      <c r="AW285" s="13" t="s">
        <v>29</v>
      </c>
      <c r="AX285" s="13" t="s">
        <v>73</v>
      </c>
      <c r="AY285" s="160" t="s">
        <v>122</v>
      </c>
    </row>
    <row r="286" spans="2:51" s="13" customFormat="1">
      <c r="B286" s="158"/>
      <c r="D286" s="159" t="s">
        <v>131</v>
      </c>
      <c r="E286" s="160" t="s">
        <v>1</v>
      </c>
      <c r="F286" s="161" t="s">
        <v>799</v>
      </c>
      <c r="H286" s="160" t="s">
        <v>1</v>
      </c>
      <c r="I286" s="162"/>
      <c r="L286" s="158"/>
      <c r="M286" s="163"/>
      <c r="N286" s="164"/>
      <c r="O286" s="164"/>
      <c r="P286" s="164"/>
      <c r="Q286" s="164"/>
      <c r="R286" s="164"/>
      <c r="S286" s="164"/>
      <c r="T286" s="165"/>
      <c r="AT286" s="160" t="s">
        <v>131</v>
      </c>
      <c r="AU286" s="160" t="s">
        <v>82</v>
      </c>
      <c r="AV286" s="13" t="s">
        <v>30</v>
      </c>
      <c r="AW286" s="13" t="s">
        <v>29</v>
      </c>
      <c r="AX286" s="13" t="s">
        <v>73</v>
      </c>
      <c r="AY286" s="160" t="s">
        <v>122</v>
      </c>
    </row>
    <row r="287" spans="2:51" s="14" customFormat="1">
      <c r="B287" s="166"/>
      <c r="D287" s="159" t="s">
        <v>131</v>
      </c>
      <c r="E287" s="167" t="s">
        <v>1</v>
      </c>
      <c r="F287" s="168" t="s">
        <v>818</v>
      </c>
      <c r="H287" s="169">
        <v>-22.274999999999999</v>
      </c>
      <c r="I287" s="170"/>
      <c r="L287" s="166"/>
      <c r="M287" s="171"/>
      <c r="N287" s="172"/>
      <c r="O287" s="172"/>
      <c r="P287" s="172"/>
      <c r="Q287" s="172"/>
      <c r="R287" s="172"/>
      <c r="S287" s="172"/>
      <c r="T287" s="173"/>
      <c r="AT287" s="167" t="s">
        <v>131</v>
      </c>
      <c r="AU287" s="167" t="s">
        <v>82</v>
      </c>
      <c r="AV287" s="14" t="s">
        <v>82</v>
      </c>
      <c r="AW287" s="14" t="s">
        <v>29</v>
      </c>
      <c r="AX287" s="14" t="s">
        <v>73</v>
      </c>
      <c r="AY287" s="167" t="s">
        <v>122</v>
      </c>
    </row>
    <row r="288" spans="2:51" s="16" customFormat="1">
      <c r="B288" s="192"/>
      <c r="D288" s="159" t="s">
        <v>131</v>
      </c>
      <c r="E288" s="193" t="s">
        <v>1</v>
      </c>
      <c r="F288" s="194" t="s">
        <v>378</v>
      </c>
      <c r="H288" s="195">
        <v>28.809000000000001</v>
      </c>
      <c r="I288" s="196"/>
      <c r="L288" s="192"/>
      <c r="M288" s="197"/>
      <c r="N288" s="198"/>
      <c r="O288" s="198"/>
      <c r="P288" s="198"/>
      <c r="Q288" s="198"/>
      <c r="R288" s="198"/>
      <c r="S288" s="198"/>
      <c r="T288" s="199"/>
      <c r="AT288" s="193" t="s">
        <v>131</v>
      </c>
      <c r="AU288" s="193" t="s">
        <v>82</v>
      </c>
      <c r="AV288" s="16" t="s">
        <v>140</v>
      </c>
      <c r="AW288" s="16" t="s">
        <v>29</v>
      </c>
      <c r="AX288" s="16" t="s">
        <v>73</v>
      </c>
      <c r="AY288" s="193" t="s">
        <v>122</v>
      </c>
    </row>
    <row r="289" spans="2:51" s="13" customFormat="1">
      <c r="B289" s="158"/>
      <c r="D289" s="159" t="s">
        <v>131</v>
      </c>
      <c r="E289" s="160" t="s">
        <v>1</v>
      </c>
      <c r="F289" s="161" t="s">
        <v>719</v>
      </c>
      <c r="H289" s="160" t="s">
        <v>1</v>
      </c>
      <c r="I289" s="162"/>
      <c r="L289" s="158"/>
      <c r="M289" s="163"/>
      <c r="N289" s="164"/>
      <c r="O289" s="164"/>
      <c r="P289" s="164"/>
      <c r="Q289" s="164"/>
      <c r="R289" s="164"/>
      <c r="S289" s="164"/>
      <c r="T289" s="165"/>
      <c r="AT289" s="160" t="s">
        <v>131</v>
      </c>
      <c r="AU289" s="160" t="s">
        <v>82</v>
      </c>
      <c r="AV289" s="13" t="s">
        <v>30</v>
      </c>
      <c r="AW289" s="13" t="s">
        <v>29</v>
      </c>
      <c r="AX289" s="13" t="s">
        <v>73</v>
      </c>
      <c r="AY289" s="160" t="s">
        <v>122</v>
      </c>
    </row>
    <row r="290" spans="2:51" s="13" customFormat="1">
      <c r="B290" s="158"/>
      <c r="D290" s="159" t="s">
        <v>131</v>
      </c>
      <c r="E290" s="160" t="s">
        <v>1</v>
      </c>
      <c r="F290" s="161" t="s">
        <v>793</v>
      </c>
      <c r="H290" s="160" t="s">
        <v>1</v>
      </c>
      <c r="I290" s="162"/>
      <c r="L290" s="158"/>
      <c r="M290" s="163"/>
      <c r="N290" s="164"/>
      <c r="O290" s="164"/>
      <c r="P290" s="164"/>
      <c r="Q290" s="164"/>
      <c r="R290" s="164"/>
      <c r="S290" s="164"/>
      <c r="T290" s="165"/>
      <c r="AT290" s="160" t="s">
        <v>131</v>
      </c>
      <c r="AU290" s="160" t="s">
        <v>82</v>
      </c>
      <c r="AV290" s="13" t="s">
        <v>30</v>
      </c>
      <c r="AW290" s="13" t="s">
        <v>29</v>
      </c>
      <c r="AX290" s="13" t="s">
        <v>73</v>
      </c>
      <c r="AY290" s="160" t="s">
        <v>122</v>
      </c>
    </row>
    <row r="291" spans="2:51" s="14" customFormat="1">
      <c r="B291" s="166"/>
      <c r="D291" s="159" t="s">
        <v>131</v>
      </c>
      <c r="E291" s="167" t="s">
        <v>1</v>
      </c>
      <c r="F291" s="168" t="s">
        <v>819</v>
      </c>
      <c r="H291" s="169">
        <v>18.899999999999999</v>
      </c>
      <c r="I291" s="170"/>
      <c r="L291" s="166"/>
      <c r="M291" s="171"/>
      <c r="N291" s="172"/>
      <c r="O291" s="172"/>
      <c r="P291" s="172"/>
      <c r="Q291" s="172"/>
      <c r="R291" s="172"/>
      <c r="S291" s="172"/>
      <c r="T291" s="173"/>
      <c r="AT291" s="167" t="s">
        <v>131</v>
      </c>
      <c r="AU291" s="167" t="s">
        <v>82</v>
      </c>
      <c r="AV291" s="14" t="s">
        <v>82</v>
      </c>
      <c r="AW291" s="14" t="s">
        <v>29</v>
      </c>
      <c r="AX291" s="14" t="s">
        <v>73</v>
      </c>
      <c r="AY291" s="167" t="s">
        <v>122</v>
      </c>
    </row>
    <row r="292" spans="2:51" s="13" customFormat="1">
      <c r="B292" s="158"/>
      <c r="D292" s="159" t="s">
        <v>131</v>
      </c>
      <c r="E292" s="160" t="s">
        <v>1</v>
      </c>
      <c r="F292" s="161" t="s">
        <v>798</v>
      </c>
      <c r="H292" s="160" t="s">
        <v>1</v>
      </c>
      <c r="I292" s="162"/>
      <c r="L292" s="158"/>
      <c r="M292" s="163"/>
      <c r="N292" s="164"/>
      <c r="O292" s="164"/>
      <c r="P292" s="164"/>
      <c r="Q292" s="164"/>
      <c r="R292" s="164"/>
      <c r="S292" s="164"/>
      <c r="T292" s="165"/>
      <c r="AT292" s="160" t="s">
        <v>131</v>
      </c>
      <c r="AU292" s="160" t="s">
        <v>82</v>
      </c>
      <c r="AV292" s="13" t="s">
        <v>30</v>
      </c>
      <c r="AW292" s="13" t="s">
        <v>29</v>
      </c>
      <c r="AX292" s="13" t="s">
        <v>73</v>
      </c>
      <c r="AY292" s="160" t="s">
        <v>122</v>
      </c>
    </row>
    <row r="293" spans="2:51" s="13" customFormat="1">
      <c r="B293" s="158"/>
      <c r="D293" s="159" t="s">
        <v>131</v>
      </c>
      <c r="E293" s="160" t="s">
        <v>1</v>
      </c>
      <c r="F293" s="161" t="s">
        <v>799</v>
      </c>
      <c r="H293" s="160" t="s">
        <v>1</v>
      </c>
      <c r="I293" s="162"/>
      <c r="L293" s="158"/>
      <c r="M293" s="163"/>
      <c r="N293" s="164"/>
      <c r="O293" s="164"/>
      <c r="P293" s="164"/>
      <c r="Q293" s="164"/>
      <c r="R293" s="164"/>
      <c r="S293" s="164"/>
      <c r="T293" s="165"/>
      <c r="AT293" s="160" t="s">
        <v>131</v>
      </c>
      <c r="AU293" s="160" t="s">
        <v>82</v>
      </c>
      <c r="AV293" s="13" t="s">
        <v>30</v>
      </c>
      <c r="AW293" s="13" t="s">
        <v>29</v>
      </c>
      <c r="AX293" s="13" t="s">
        <v>73</v>
      </c>
      <c r="AY293" s="160" t="s">
        <v>122</v>
      </c>
    </row>
    <row r="294" spans="2:51" s="14" customFormat="1">
      <c r="B294" s="166"/>
      <c r="D294" s="159" t="s">
        <v>131</v>
      </c>
      <c r="E294" s="167" t="s">
        <v>1</v>
      </c>
      <c r="F294" s="168" t="s">
        <v>820</v>
      </c>
      <c r="H294" s="169">
        <v>-1.71</v>
      </c>
      <c r="I294" s="170"/>
      <c r="L294" s="166"/>
      <c r="M294" s="171"/>
      <c r="N294" s="172"/>
      <c r="O294" s="172"/>
      <c r="P294" s="172"/>
      <c r="Q294" s="172"/>
      <c r="R294" s="172"/>
      <c r="S294" s="172"/>
      <c r="T294" s="173"/>
      <c r="AT294" s="167" t="s">
        <v>131</v>
      </c>
      <c r="AU294" s="167" t="s">
        <v>82</v>
      </c>
      <c r="AV294" s="14" t="s">
        <v>82</v>
      </c>
      <c r="AW294" s="14" t="s">
        <v>29</v>
      </c>
      <c r="AX294" s="14" t="s">
        <v>73</v>
      </c>
      <c r="AY294" s="167" t="s">
        <v>122</v>
      </c>
    </row>
    <row r="295" spans="2:51" s="13" customFormat="1">
      <c r="B295" s="158"/>
      <c r="D295" s="159" t="s">
        <v>131</v>
      </c>
      <c r="E295" s="160" t="s">
        <v>1</v>
      </c>
      <c r="F295" s="161" t="s">
        <v>806</v>
      </c>
      <c r="H295" s="160" t="s">
        <v>1</v>
      </c>
      <c r="I295" s="162"/>
      <c r="L295" s="158"/>
      <c r="M295" s="163"/>
      <c r="N295" s="164"/>
      <c r="O295" s="164"/>
      <c r="P295" s="164"/>
      <c r="Q295" s="164"/>
      <c r="R295" s="164"/>
      <c r="S295" s="164"/>
      <c r="T295" s="165"/>
      <c r="AT295" s="160" t="s">
        <v>131</v>
      </c>
      <c r="AU295" s="160" t="s">
        <v>82</v>
      </c>
      <c r="AV295" s="13" t="s">
        <v>30</v>
      </c>
      <c r="AW295" s="13" t="s">
        <v>29</v>
      </c>
      <c r="AX295" s="13" t="s">
        <v>73</v>
      </c>
      <c r="AY295" s="160" t="s">
        <v>122</v>
      </c>
    </row>
    <row r="296" spans="2:51" s="14" customFormat="1">
      <c r="B296" s="166"/>
      <c r="D296" s="159" t="s">
        <v>131</v>
      </c>
      <c r="E296" s="167" t="s">
        <v>1</v>
      </c>
      <c r="F296" s="168" t="s">
        <v>821</v>
      </c>
      <c r="H296" s="169">
        <v>-1.224</v>
      </c>
      <c r="I296" s="170"/>
      <c r="L296" s="166"/>
      <c r="M296" s="171"/>
      <c r="N296" s="172"/>
      <c r="O296" s="172"/>
      <c r="P296" s="172"/>
      <c r="Q296" s="172"/>
      <c r="R296" s="172"/>
      <c r="S296" s="172"/>
      <c r="T296" s="173"/>
      <c r="AT296" s="167" t="s">
        <v>131</v>
      </c>
      <c r="AU296" s="167" t="s">
        <v>82</v>
      </c>
      <c r="AV296" s="14" t="s">
        <v>82</v>
      </c>
      <c r="AW296" s="14" t="s">
        <v>29</v>
      </c>
      <c r="AX296" s="14" t="s">
        <v>73</v>
      </c>
      <c r="AY296" s="167" t="s">
        <v>122</v>
      </c>
    </row>
    <row r="297" spans="2:51" s="16" customFormat="1">
      <c r="B297" s="192"/>
      <c r="D297" s="159" t="s">
        <v>131</v>
      </c>
      <c r="E297" s="193" t="s">
        <v>1</v>
      </c>
      <c r="F297" s="194" t="s">
        <v>378</v>
      </c>
      <c r="H297" s="195">
        <v>15.965999999999999</v>
      </c>
      <c r="I297" s="196"/>
      <c r="L297" s="192"/>
      <c r="M297" s="197"/>
      <c r="N297" s="198"/>
      <c r="O297" s="198"/>
      <c r="P297" s="198"/>
      <c r="Q297" s="198"/>
      <c r="R297" s="198"/>
      <c r="S297" s="198"/>
      <c r="T297" s="199"/>
      <c r="AT297" s="193" t="s">
        <v>131</v>
      </c>
      <c r="AU297" s="193" t="s">
        <v>82</v>
      </c>
      <c r="AV297" s="16" t="s">
        <v>140</v>
      </c>
      <c r="AW297" s="16" t="s">
        <v>29</v>
      </c>
      <c r="AX297" s="16" t="s">
        <v>73</v>
      </c>
      <c r="AY297" s="193" t="s">
        <v>122</v>
      </c>
    </row>
    <row r="298" spans="2:51" s="13" customFormat="1">
      <c r="B298" s="158"/>
      <c r="D298" s="159" t="s">
        <v>131</v>
      </c>
      <c r="E298" s="160" t="s">
        <v>1</v>
      </c>
      <c r="F298" s="161" t="s">
        <v>703</v>
      </c>
      <c r="H298" s="160" t="s">
        <v>1</v>
      </c>
      <c r="I298" s="162"/>
      <c r="L298" s="158"/>
      <c r="M298" s="163"/>
      <c r="N298" s="164"/>
      <c r="O298" s="164"/>
      <c r="P298" s="164"/>
      <c r="Q298" s="164"/>
      <c r="R298" s="164"/>
      <c r="S298" s="164"/>
      <c r="T298" s="165"/>
      <c r="AT298" s="160" t="s">
        <v>131</v>
      </c>
      <c r="AU298" s="160" t="s">
        <v>82</v>
      </c>
      <c r="AV298" s="13" t="s">
        <v>30</v>
      </c>
      <c r="AW298" s="13" t="s">
        <v>29</v>
      </c>
      <c r="AX298" s="13" t="s">
        <v>73</v>
      </c>
      <c r="AY298" s="160" t="s">
        <v>122</v>
      </c>
    </row>
    <row r="299" spans="2:51" s="13" customFormat="1">
      <c r="B299" s="158"/>
      <c r="D299" s="159" t="s">
        <v>131</v>
      </c>
      <c r="E299" s="160" t="s">
        <v>1</v>
      </c>
      <c r="F299" s="161" t="s">
        <v>793</v>
      </c>
      <c r="H299" s="160" t="s">
        <v>1</v>
      </c>
      <c r="I299" s="162"/>
      <c r="L299" s="158"/>
      <c r="M299" s="163"/>
      <c r="N299" s="164"/>
      <c r="O299" s="164"/>
      <c r="P299" s="164"/>
      <c r="Q299" s="164"/>
      <c r="R299" s="164"/>
      <c r="S299" s="164"/>
      <c r="T299" s="165"/>
      <c r="AT299" s="160" t="s">
        <v>131</v>
      </c>
      <c r="AU299" s="160" t="s">
        <v>82</v>
      </c>
      <c r="AV299" s="13" t="s">
        <v>30</v>
      </c>
      <c r="AW299" s="13" t="s">
        <v>29</v>
      </c>
      <c r="AX299" s="13" t="s">
        <v>73</v>
      </c>
      <c r="AY299" s="160" t="s">
        <v>122</v>
      </c>
    </row>
    <row r="300" spans="2:51" s="14" customFormat="1">
      <c r="B300" s="166"/>
      <c r="D300" s="159" t="s">
        <v>131</v>
      </c>
      <c r="E300" s="167" t="s">
        <v>1</v>
      </c>
      <c r="F300" s="168" t="s">
        <v>822</v>
      </c>
      <c r="H300" s="169">
        <v>41.28</v>
      </c>
      <c r="I300" s="170"/>
      <c r="L300" s="166"/>
      <c r="M300" s="171"/>
      <c r="N300" s="172"/>
      <c r="O300" s="172"/>
      <c r="P300" s="172"/>
      <c r="Q300" s="172"/>
      <c r="R300" s="172"/>
      <c r="S300" s="172"/>
      <c r="T300" s="173"/>
      <c r="AT300" s="167" t="s">
        <v>131</v>
      </c>
      <c r="AU300" s="167" t="s">
        <v>82</v>
      </c>
      <c r="AV300" s="14" t="s">
        <v>82</v>
      </c>
      <c r="AW300" s="14" t="s">
        <v>29</v>
      </c>
      <c r="AX300" s="14" t="s">
        <v>73</v>
      </c>
      <c r="AY300" s="167" t="s">
        <v>122</v>
      </c>
    </row>
    <row r="301" spans="2:51" s="13" customFormat="1">
      <c r="B301" s="158"/>
      <c r="D301" s="159" t="s">
        <v>131</v>
      </c>
      <c r="E301" s="160" t="s">
        <v>1</v>
      </c>
      <c r="F301" s="161" t="s">
        <v>798</v>
      </c>
      <c r="H301" s="160" t="s">
        <v>1</v>
      </c>
      <c r="I301" s="162"/>
      <c r="L301" s="158"/>
      <c r="M301" s="163"/>
      <c r="N301" s="164"/>
      <c r="O301" s="164"/>
      <c r="P301" s="164"/>
      <c r="Q301" s="164"/>
      <c r="R301" s="164"/>
      <c r="S301" s="164"/>
      <c r="T301" s="165"/>
      <c r="AT301" s="160" t="s">
        <v>131</v>
      </c>
      <c r="AU301" s="160" t="s">
        <v>82</v>
      </c>
      <c r="AV301" s="13" t="s">
        <v>30</v>
      </c>
      <c r="AW301" s="13" t="s">
        <v>29</v>
      </c>
      <c r="AX301" s="13" t="s">
        <v>73</v>
      </c>
      <c r="AY301" s="160" t="s">
        <v>122</v>
      </c>
    </row>
    <row r="302" spans="2:51" s="13" customFormat="1">
      <c r="B302" s="158"/>
      <c r="D302" s="159" t="s">
        <v>131</v>
      </c>
      <c r="E302" s="160" t="s">
        <v>1</v>
      </c>
      <c r="F302" s="161" t="s">
        <v>799</v>
      </c>
      <c r="H302" s="160" t="s">
        <v>1</v>
      </c>
      <c r="I302" s="162"/>
      <c r="L302" s="158"/>
      <c r="M302" s="163"/>
      <c r="N302" s="164"/>
      <c r="O302" s="164"/>
      <c r="P302" s="164"/>
      <c r="Q302" s="164"/>
      <c r="R302" s="164"/>
      <c r="S302" s="164"/>
      <c r="T302" s="165"/>
      <c r="AT302" s="160" t="s">
        <v>131</v>
      </c>
      <c r="AU302" s="160" t="s">
        <v>82</v>
      </c>
      <c r="AV302" s="13" t="s">
        <v>30</v>
      </c>
      <c r="AW302" s="13" t="s">
        <v>29</v>
      </c>
      <c r="AX302" s="13" t="s">
        <v>73</v>
      </c>
      <c r="AY302" s="160" t="s">
        <v>122</v>
      </c>
    </row>
    <row r="303" spans="2:51" s="14" customFormat="1">
      <c r="B303" s="166"/>
      <c r="D303" s="159" t="s">
        <v>131</v>
      </c>
      <c r="E303" s="167" t="s">
        <v>1</v>
      </c>
      <c r="F303" s="168" t="s">
        <v>820</v>
      </c>
      <c r="H303" s="169">
        <v>-1.71</v>
      </c>
      <c r="I303" s="170"/>
      <c r="L303" s="166"/>
      <c r="M303" s="171"/>
      <c r="N303" s="172"/>
      <c r="O303" s="172"/>
      <c r="P303" s="172"/>
      <c r="Q303" s="172"/>
      <c r="R303" s="172"/>
      <c r="S303" s="172"/>
      <c r="T303" s="173"/>
      <c r="AT303" s="167" t="s">
        <v>131</v>
      </c>
      <c r="AU303" s="167" t="s">
        <v>82</v>
      </c>
      <c r="AV303" s="14" t="s">
        <v>82</v>
      </c>
      <c r="AW303" s="14" t="s">
        <v>29</v>
      </c>
      <c r="AX303" s="14" t="s">
        <v>73</v>
      </c>
      <c r="AY303" s="167" t="s">
        <v>122</v>
      </c>
    </row>
    <row r="304" spans="2:51" s="13" customFormat="1">
      <c r="B304" s="158"/>
      <c r="D304" s="159" t="s">
        <v>131</v>
      </c>
      <c r="E304" s="160" t="s">
        <v>1</v>
      </c>
      <c r="F304" s="161" t="s">
        <v>804</v>
      </c>
      <c r="H304" s="160" t="s">
        <v>1</v>
      </c>
      <c r="I304" s="162"/>
      <c r="L304" s="158"/>
      <c r="M304" s="163"/>
      <c r="N304" s="164"/>
      <c r="O304" s="164"/>
      <c r="P304" s="164"/>
      <c r="Q304" s="164"/>
      <c r="R304" s="164"/>
      <c r="S304" s="164"/>
      <c r="T304" s="165"/>
      <c r="AT304" s="160" t="s">
        <v>131</v>
      </c>
      <c r="AU304" s="160" t="s">
        <v>82</v>
      </c>
      <c r="AV304" s="13" t="s">
        <v>30</v>
      </c>
      <c r="AW304" s="13" t="s">
        <v>29</v>
      </c>
      <c r="AX304" s="13" t="s">
        <v>73</v>
      </c>
      <c r="AY304" s="160" t="s">
        <v>122</v>
      </c>
    </row>
    <row r="305" spans="2:51" s="14" customFormat="1">
      <c r="B305" s="166"/>
      <c r="D305" s="159" t="s">
        <v>131</v>
      </c>
      <c r="E305" s="167" t="s">
        <v>1</v>
      </c>
      <c r="F305" s="168" t="s">
        <v>823</v>
      </c>
      <c r="H305" s="169">
        <v>-0.93</v>
      </c>
      <c r="I305" s="170"/>
      <c r="L305" s="166"/>
      <c r="M305" s="171"/>
      <c r="N305" s="172"/>
      <c r="O305" s="172"/>
      <c r="P305" s="172"/>
      <c r="Q305" s="172"/>
      <c r="R305" s="172"/>
      <c r="S305" s="172"/>
      <c r="T305" s="173"/>
      <c r="AT305" s="167" t="s">
        <v>131</v>
      </c>
      <c r="AU305" s="167" t="s">
        <v>82</v>
      </c>
      <c r="AV305" s="14" t="s">
        <v>82</v>
      </c>
      <c r="AW305" s="14" t="s">
        <v>29</v>
      </c>
      <c r="AX305" s="14" t="s">
        <v>73</v>
      </c>
      <c r="AY305" s="167" t="s">
        <v>122</v>
      </c>
    </row>
    <row r="306" spans="2:51" s="13" customFormat="1">
      <c r="B306" s="158"/>
      <c r="D306" s="159" t="s">
        <v>131</v>
      </c>
      <c r="E306" s="160" t="s">
        <v>1</v>
      </c>
      <c r="F306" s="161" t="s">
        <v>806</v>
      </c>
      <c r="H306" s="160" t="s">
        <v>1</v>
      </c>
      <c r="I306" s="162"/>
      <c r="L306" s="158"/>
      <c r="M306" s="163"/>
      <c r="N306" s="164"/>
      <c r="O306" s="164"/>
      <c r="P306" s="164"/>
      <c r="Q306" s="164"/>
      <c r="R306" s="164"/>
      <c r="S306" s="164"/>
      <c r="T306" s="165"/>
      <c r="AT306" s="160" t="s">
        <v>131</v>
      </c>
      <c r="AU306" s="160" t="s">
        <v>82</v>
      </c>
      <c r="AV306" s="13" t="s">
        <v>30</v>
      </c>
      <c r="AW306" s="13" t="s">
        <v>29</v>
      </c>
      <c r="AX306" s="13" t="s">
        <v>73</v>
      </c>
      <c r="AY306" s="160" t="s">
        <v>122</v>
      </c>
    </row>
    <row r="307" spans="2:51" s="14" customFormat="1">
      <c r="B307" s="166"/>
      <c r="D307" s="159" t="s">
        <v>131</v>
      </c>
      <c r="E307" s="167" t="s">
        <v>1</v>
      </c>
      <c r="F307" s="168" t="s">
        <v>824</v>
      </c>
      <c r="H307" s="169">
        <v>-2.64</v>
      </c>
      <c r="I307" s="170"/>
      <c r="L307" s="166"/>
      <c r="M307" s="171"/>
      <c r="N307" s="172"/>
      <c r="O307" s="172"/>
      <c r="P307" s="172"/>
      <c r="Q307" s="172"/>
      <c r="R307" s="172"/>
      <c r="S307" s="172"/>
      <c r="T307" s="173"/>
      <c r="AT307" s="167" t="s">
        <v>131</v>
      </c>
      <c r="AU307" s="167" t="s">
        <v>82</v>
      </c>
      <c r="AV307" s="14" t="s">
        <v>82</v>
      </c>
      <c r="AW307" s="14" t="s">
        <v>29</v>
      </c>
      <c r="AX307" s="14" t="s">
        <v>73</v>
      </c>
      <c r="AY307" s="167" t="s">
        <v>122</v>
      </c>
    </row>
    <row r="308" spans="2:51" s="13" customFormat="1">
      <c r="B308" s="158"/>
      <c r="D308" s="159" t="s">
        <v>131</v>
      </c>
      <c r="E308" s="160" t="s">
        <v>1</v>
      </c>
      <c r="F308" s="161" t="s">
        <v>815</v>
      </c>
      <c r="H308" s="160" t="s">
        <v>1</v>
      </c>
      <c r="I308" s="162"/>
      <c r="L308" s="158"/>
      <c r="M308" s="163"/>
      <c r="N308" s="164"/>
      <c r="O308" s="164"/>
      <c r="P308" s="164"/>
      <c r="Q308" s="164"/>
      <c r="R308" s="164"/>
      <c r="S308" s="164"/>
      <c r="T308" s="165"/>
      <c r="AT308" s="160" t="s">
        <v>131</v>
      </c>
      <c r="AU308" s="160" t="s">
        <v>82</v>
      </c>
      <c r="AV308" s="13" t="s">
        <v>30</v>
      </c>
      <c r="AW308" s="13" t="s">
        <v>29</v>
      </c>
      <c r="AX308" s="13" t="s">
        <v>73</v>
      </c>
      <c r="AY308" s="160" t="s">
        <v>122</v>
      </c>
    </row>
    <row r="309" spans="2:51" s="14" customFormat="1">
      <c r="B309" s="166"/>
      <c r="D309" s="159" t="s">
        <v>131</v>
      </c>
      <c r="E309" s="167" t="s">
        <v>1</v>
      </c>
      <c r="F309" s="168" t="s">
        <v>825</v>
      </c>
      <c r="H309" s="169">
        <v>-1.0049999999999999</v>
      </c>
      <c r="I309" s="170"/>
      <c r="L309" s="166"/>
      <c r="M309" s="171"/>
      <c r="N309" s="172"/>
      <c r="O309" s="172"/>
      <c r="P309" s="172"/>
      <c r="Q309" s="172"/>
      <c r="R309" s="172"/>
      <c r="S309" s="172"/>
      <c r="T309" s="173"/>
      <c r="AT309" s="167" t="s">
        <v>131</v>
      </c>
      <c r="AU309" s="167" t="s">
        <v>82</v>
      </c>
      <c r="AV309" s="14" t="s">
        <v>82</v>
      </c>
      <c r="AW309" s="14" t="s">
        <v>29</v>
      </c>
      <c r="AX309" s="14" t="s">
        <v>73</v>
      </c>
      <c r="AY309" s="167" t="s">
        <v>122</v>
      </c>
    </row>
    <row r="310" spans="2:51" s="16" customFormat="1">
      <c r="B310" s="192"/>
      <c r="D310" s="159" t="s">
        <v>131</v>
      </c>
      <c r="E310" s="193" t="s">
        <v>1</v>
      </c>
      <c r="F310" s="194" t="s">
        <v>378</v>
      </c>
      <c r="H310" s="195">
        <v>34.994999999999997</v>
      </c>
      <c r="I310" s="196"/>
      <c r="L310" s="192"/>
      <c r="M310" s="197"/>
      <c r="N310" s="198"/>
      <c r="O310" s="198"/>
      <c r="P310" s="198"/>
      <c r="Q310" s="198"/>
      <c r="R310" s="198"/>
      <c r="S310" s="198"/>
      <c r="T310" s="199"/>
      <c r="AT310" s="193" t="s">
        <v>131</v>
      </c>
      <c r="AU310" s="193" t="s">
        <v>82</v>
      </c>
      <c r="AV310" s="16" t="s">
        <v>140</v>
      </c>
      <c r="AW310" s="16" t="s">
        <v>29</v>
      </c>
      <c r="AX310" s="16" t="s">
        <v>73</v>
      </c>
      <c r="AY310" s="193" t="s">
        <v>122</v>
      </c>
    </row>
    <row r="311" spans="2:51" s="13" customFormat="1">
      <c r="B311" s="158"/>
      <c r="D311" s="159" t="s">
        <v>131</v>
      </c>
      <c r="E311" s="160" t="s">
        <v>1</v>
      </c>
      <c r="F311" s="161" t="s">
        <v>705</v>
      </c>
      <c r="H311" s="160" t="s">
        <v>1</v>
      </c>
      <c r="I311" s="162"/>
      <c r="L311" s="158"/>
      <c r="M311" s="163"/>
      <c r="N311" s="164"/>
      <c r="O311" s="164"/>
      <c r="P311" s="164"/>
      <c r="Q311" s="164"/>
      <c r="R311" s="164"/>
      <c r="S311" s="164"/>
      <c r="T311" s="165"/>
      <c r="AT311" s="160" t="s">
        <v>131</v>
      </c>
      <c r="AU311" s="160" t="s">
        <v>82</v>
      </c>
      <c r="AV311" s="13" t="s">
        <v>30</v>
      </c>
      <c r="AW311" s="13" t="s">
        <v>29</v>
      </c>
      <c r="AX311" s="13" t="s">
        <v>73</v>
      </c>
      <c r="AY311" s="160" t="s">
        <v>122</v>
      </c>
    </row>
    <row r="312" spans="2:51" s="13" customFormat="1">
      <c r="B312" s="158"/>
      <c r="D312" s="159" t="s">
        <v>131</v>
      </c>
      <c r="E312" s="160" t="s">
        <v>1</v>
      </c>
      <c r="F312" s="161" t="s">
        <v>793</v>
      </c>
      <c r="H312" s="160" t="s">
        <v>1</v>
      </c>
      <c r="I312" s="162"/>
      <c r="L312" s="158"/>
      <c r="M312" s="163"/>
      <c r="N312" s="164"/>
      <c r="O312" s="164"/>
      <c r="P312" s="164"/>
      <c r="Q312" s="164"/>
      <c r="R312" s="164"/>
      <c r="S312" s="164"/>
      <c r="T312" s="165"/>
      <c r="AT312" s="160" t="s">
        <v>131</v>
      </c>
      <c r="AU312" s="160" t="s">
        <v>82</v>
      </c>
      <c r="AV312" s="13" t="s">
        <v>30</v>
      </c>
      <c r="AW312" s="13" t="s">
        <v>29</v>
      </c>
      <c r="AX312" s="13" t="s">
        <v>73</v>
      </c>
      <c r="AY312" s="160" t="s">
        <v>122</v>
      </c>
    </row>
    <row r="313" spans="2:51" s="14" customFormat="1">
      <c r="B313" s="166"/>
      <c r="D313" s="159" t="s">
        <v>131</v>
      </c>
      <c r="E313" s="167" t="s">
        <v>1</v>
      </c>
      <c r="F313" s="168" t="s">
        <v>826</v>
      </c>
      <c r="H313" s="169">
        <v>66.3</v>
      </c>
      <c r="I313" s="170"/>
      <c r="L313" s="166"/>
      <c r="M313" s="171"/>
      <c r="N313" s="172"/>
      <c r="O313" s="172"/>
      <c r="P313" s="172"/>
      <c r="Q313" s="172"/>
      <c r="R313" s="172"/>
      <c r="S313" s="172"/>
      <c r="T313" s="173"/>
      <c r="AT313" s="167" t="s">
        <v>131</v>
      </c>
      <c r="AU313" s="167" t="s">
        <v>82</v>
      </c>
      <c r="AV313" s="14" t="s">
        <v>82</v>
      </c>
      <c r="AW313" s="14" t="s">
        <v>29</v>
      </c>
      <c r="AX313" s="14" t="s">
        <v>73</v>
      </c>
      <c r="AY313" s="167" t="s">
        <v>122</v>
      </c>
    </row>
    <row r="314" spans="2:51" s="13" customFormat="1">
      <c r="B314" s="158"/>
      <c r="D314" s="159" t="s">
        <v>131</v>
      </c>
      <c r="E314" s="160" t="s">
        <v>1</v>
      </c>
      <c r="F314" s="161" t="s">
        <v>798</v>
      </c>
      <c r="H314" s="160" t="s">
        <v>1</v>
      </c>
      <c r="I314" s="162"/>
      <c r="L314" s="158"/>
      <c r="M314" s="163"/>
      <c r="N314" s="164"/>
      <c r="O314" s="164"/>
      <c r="P314" s="164"/>
      <c r="Q314" s="164"/>
      <c r="R314" s="164"/>
      <c r="S314" s="164"/>
      <c r="T314" s="165"/>
      <c r="AT314" s="160" t="s">
        <v>131</v>
      </c>
      <c r="AU314" s="160" t="s">
        <v>82</v>
      </c>
      <c r="AV314" s="13" t="s">
        <v>30</v>
      </c>
      <c r="AW314" s="13" t="s">
        <v>29</v>
      </c>
      <c r="AX314" s="13" t="s">
        <v>73</v>
      </c>
      <c r="AY314" s="160" t="s">
        <v>122</v>
      </c>
    </row>
    <row r="315" spans="2:51" s="13" customFormat="1">
      <c r="B315" s="158"/>
      <c r="D315" s="159" t="s">
        <v>131</v>
      </c>
      <c r="E315" s="160" t="s">
        <v>1</v>
      </c>
      <c r="F315" s="161" t="s">
        <v>804</v>
      </c>
      <c r="H315" s="160" t="s">
        <v>1</v>
      </c>
      <c r="I315" s="162"/>
      <c r="L315" s="158"/>
      <c r="M315" s="163"/>
      <c r="N315" s="164"/>
      <c r="O315" s="164"/>
      <c r="P315" s="164"/>
      <c r="Q315" s="164"/>
      <c r="R315" s="164"/>
      <c r="S315" s="164"/>
      <c r="T315" s="165"/>
      <c r="AT315" s="160" t="s">
        <v>131</v>
      </c>
      <c r="AU315" s="160" t="s">
        <v>82</v>
      </c>
      <c r="AV315" s="13" t="s">
        <v>30</v>
      </c>
      <c r="AW315" s="13" t="s">
        <v>29</v>
      </c>
      <c r="AX315" s="13" t="s">
        <v>73</v>
      </c>
      <c r="AY315" s="160" t="s">
        <v>122</v>
      </c>
    </row>
    <row r="316" spans="2:51" s="14" customFormat="1">
      <c r="B316" s="166"/>
      <c r="D316" s="159" t="s">
        <v>131</v>
      </c>
      <c r="E316" s="167" t="s">
        <v>1</v>
      </c>
      <c r="F316" s="168" t="s">
        <v>827</v>
      </c>
      <c r="H316" s="169">
        <v>-4.875</v>
      </c>
      <c r="I316" s="170"/>
      <c r="L316" s="166"/>
      <c r="M316" s="171"/>
      <c r="N316" s="172"/>
      <c r="O316" s="172"/>
      <c r="P316" s="172"/>
      <c r="Q316" s="172"/>
      <c r="R316" s="172"/>
      <c r="S316" s="172"/>
      <c r="T316" s="173"/>
      <c r="AT316" s="167" t="s">
        <v>131</v>
      </c>
      <c r="AU316" s="167" t="s">
        <v>82</v>
      </c>
      <c r="AV316" s="14" t="s">
        <v>82</v>
      </c>
      <c r="AW316" s="14" t="s">
        <v>29</v>
      </c>
      <c r="AX316" s="14" t="s">
        <v>73</v>
      </c>
      <c r="AY316" s="167" t="s">
        <v>122</v>
      </c>
    </row>
    <row r="317" spans="2:51" s="13" customFormat="1">
      <c r="B317" s="158"/>
      <c r="D317" s="159" t="s">
        <v>131</v>
      </c>
      <c r="E317" s="160" t="s">
        <v>1</v>
      </c>
      <c r="F317" s="161" t="s">
        <v>815</v>
      </c>
      <c r="H317" s="160" t="s">
        <v>1</v>
      </c>
      <c r="I317" s="162"/>
      <c r="L317" s="158"/>
      <c r="M317" s="163"/>
      <c r="N317" s="164"/>
      <c r="O317" s="164"/>
      <c r="P317" s="164"/>
      <c r="Q317" s="164"/>
      <c r="R317" s="164"/>
      <c r="S317" s="164"/>
      <c r="T317" s="165"/>
      <c r="AT317" s="160" t="s">
        <v>131</v>
      </c>
      <c r="AU317" s="160" t="s">
        <v>82</v>
      </c>
      <c r="AV317" s="13" t="s">
        <v>30</v>
      </c>
      <c r="AW317" s="13" t="s">
        <v>29</v>
      </c>
      <c r="AX317" s="13" t="s">
        <v>73</v>
      </c>
      <c r="AY317" s="160" t="s">
        <v>122</v>
      </c>
    </row>
    <row r="318" spans="2:51" s="14" customFormat="1">
      <c r="B318" s="166"/>
      <c r="D318" s="159" t="s">
        <v>131</v>
      </c>
      <c r="E318" s="167" t="s">
        <v>1</v>
      </c>
      <c r="F318" s="168" t="s">
        <v>828</v>
      </c>
      <c r="H318" s="169">
        <v>-2.355</v>
      </c>
      <c r="I318" s="170"/>
      <c r="L318" s="166"/>
      <c r="M318" s="171"/>
      <c r="N318" s="172"/>
      <c r="O318" s="172"/>
      <c r="P318" s="172"/>
      <c r="Q318" s="172"/>
      <c r="R318" s="172"/>
      <c r="S318" s="172"/>
      <c r="T318" s="173"/>
      <c r="AT318" s="167" t="s">
        <v>131</v>
      </c>
      <c r="AU318" s="167" t="s">
        <v>82</v>
      </c>
      <c r="AV318" s="14" t="s">
        <v>82</v>
      </c>
      <c r="AW318" s="14" t="s">
        <v>29</v>
      </c>
      <c r="AX318" s="14" t="s">
        <v>73</v>
      </c>
      <c r="AY318" s="167" t="s">
        <v>122</v>
      </c>
    </row>
    <row r="319" spans="2:51" s="16" customFormat="1">
      <c r="B319" s="192"/>
      <c r="D319" s="159" t="s">
        <v>131</v>
      </c>
      <c r="E319" s="193" t="s">
        <v>1</v>
      </c>
      <c r="F319" s="194" t="s">
        <v>378</v>
      </c>
      <c r="H319" s="195">
        <v>59.07</v>
      </c>
      <c r="I319" s="196"/>
      <c r="L319" s="192"/>
      <c r="M319" s="197"/>
      <c r="N319" s="198"/>
      <c r="O319" s="198"/>
      <c r="P319" s="198"/>
      <c r="Q319" s="198"/>
      <c r="R319" s="198"/>
      <c r="S319" s="198"/>
      <c r="T319" s="199"/>
      <c r="AT319" s="193" t="s">
        <v>131</v>
      </c>
      <c r="AU319" s="193" t="s">
        <v>82</v>
      </c>
      <c r="AV319" s="16" t="s">
        <v>140</v>
      </c>
      <c r="AW319" s="16" t="s">
        <v>29</v>
      </c>
      <c r="AX319" s="16" t="s">
        <v>73</v>
      </c>
      <c r="AY319" s="193" t="s">
        <v>122</v>
      </c>
    </row>
    <row r="320" spans="2:51" s="15" customFormat="1">
      <c r="B320" s="174"/>
      <c r="D320" s="159" t="s">
        <v>131</v>
      </c>
      <c r="E320" s="175" t="s">
        <v>1</v>
      </c>
      <c r="F320" s="176" t="s">
        <v>139</v>
      </c>
      <c r="H320" s="177">
        <v>797.06500000000005</v>
      </c>
      <c r="I320" s="178"/>
      <c r="L320" s="174"/>
      <c r="M320" s="179"/>
      <c r="N320" s="180"/>
      <c r="O320" s="180"/>
      <c r="P320" s="180"/>
      <c r="Q320" s="180"/>
      <c r="R320" s="180"/>
      <c r="S320" s="180"/>
      <c r="T320" s="181"/>
      <c r="AT320" s="175" t="s">
        <v>131</v>
      </c>
      <c r="AU320" s="175" t="s">
        <v>82</v>
      </c>
      <c r="AV320" s="15" t="s">
        <v>129</v>
      </c>
      <c r="AW320" s="15" t="s">
        <v>29</v>
      </c>
      <c r="AX320" s="15" t="s">
        <v>73</v>
      </c>
      <c r="AY320" s="175" t="s">
        <v>122</v>
      </c>
    </row>
    <row r="321" spans="1:65" s="14" customFormat="1">
      <c r="B321" s="166"/>
      <c r="D321" s="159" t="s">
        <v>131</v>
      </c>
      <c r="E321" s="167" t="s">
        <v>1</v>
      </c>
      <c r="F321" s="168" t="s">
        <v>829</v>
      </c>
      <c r="H321" s="169">
        <v>478.23899999999998</v>
      </c>
      <c r="I321" s="170"/>
      <c r="L321" s="166"/>
      <c r="M321" s="171"/>
      <c r="N321" s="172"/>
      <c r="O321" s="172"/>
      <c r="P321" s="172"/>
      <c r="Q321" s="172"/>
      <c r="R321" s="172"/>
      <c r="S321" s="172"/>
      <c r="T321" s="173"/>
      <c r="AT321" s="167" t="s">
        <v>131</v>
      </c>
      <c r="AU321" s="167" t="s">
        <v>82</v>
      </c>
      <c r="AV321" s="14" t="s">
        <v>82</v>
      </c>
      <c r="AW321" s="14" t="s">
        <v>29</v>
      </c>
      <c r="AX321" s="14" t="s">
        <v>30</v>
      </c>
      <c r="AY321" s="167" t="s">
        <v>122</v>
      </c>
    </row>
    <row r="322" spans="1:65" s="2" customFormat="1" ht="24.2" customHeight="1">
      <c r="A322" s="33"/>
      <c r="B322" s="144"/>
      <c r="C322" s="145" t="s">
        <v>237</v>
      </c>
      <c r="D322" s="145" t="s">
        <v>124</v>
      </c>
      <c r="E322" s="146" t="s">
        <v>830</v>
      </c>
      <c r="F322" s="147" t="s">
        <v>831</v>
      </c>
      <c r="G322" s="148" t="s">
        <v>223</v>
      </c>
      <c r="H322" s="149">
        <v>318.82600000000002</v>
      </c>
      <c r="I322" s="150"/>
      <c r="J322" s="151">
        <f>ROUND(I322*H322,2)</f>
        <v>0</v>
      </c>
      <c r="K322" s="147" t="s">
        <v>128</v>
      </c>
      <c r="L322" s="34"/>
      <c r="M322" s="152" t="s">
        <v>1</v>
      </c>
      <c r="N322" s="153" t="s">
        <v>38</v>
      </c>
      <c r="O322" s="59"/>
      <c r="P322" s="154">
        <f>O322*H322</f>
        <v>0</v>
      </c>
      <c r="Q322" s="154">
        <v>0</v>
      </c>
      <c r="R322" s="154">
        <f>Q322*H322</f>
        <v>0</v>
      </c>
      <c r="S322" s="154">
        <v>0</v>
      </c>
      <c r="T322" s="155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56" t="s">
        <v>129</v>
      </c>
      <c r="AT322" s="156" t="s">
        <v>124</v>
      </c>
      <c r="AU322" s="156" t="s">
        <v>82</v>
      </c>
      <c r="AY322" s="18" t="s">
        <v>122</v>
      </c>
      <c r="BE322" s="157">
        <f>IF(N322="základní",J322,0)</f>
        <v>0</v>
      </c>
      <c r="BF322" s="157">
        <f>IF(N322="snížená",J322,0)</f>
        <v>0</v>
      </c>
      <c r="BG322" s="157">
        <f>IF(N322="zákl. přenesená",J322,0)</f>
        <v>0</v>
      </c>
      <c r="BH322" s="157">
        <f>IF(N322="sníž. přenesená",J322,0)</f>
        <v>0</v>
      </c>
      <c r="BI322" s="157">
        <f>IF(N322="nulová",J322,0)</f>
        <v>0</v>
      </c>
      <c r="BJ322" s="18" t="s">
        <v>30</v>
      </c>
      <c r="BK322" s="157">
        <f>ROUND(I322*H322,2)</f>
        <v>0</v>
      </c>
      <c r="BL322" s="18" t="s">
        <v>129</v>
      </c>
      <c r="BM322" s="156" t="s">
        <v>832</v>
      </c>
    </row>
    <row r="323" spans="1:65" s="14" customFormat="1">
      <c r="B323" s="166"/>
      <c r="D323" s="159" t="s">
        <v>131</v>
      </c>
      <c r="E323" s="167" t="s">
        <v>1</v>
      </c>
      <c r="F323" s="168" t="s">
        <v>833</v>
      </c>
      <c r="H323" s="169">
        <v>318.82600000000002</v>
      </c>
      <c r="I323" s="170"/>
      <c r="L323" s="166"/>
      <c r="M323" s="171"/>
      <c r="N323" s="172"/>
      <c r="O323" s="172"/>
      <c r="P323" s="172"/>
      <c r="Q323" s="172"/>
      <c r="R323" s="172"/>
      <c r="S323" s="172"/>
      <c r="T323" s="173"/>
      <c r="AT323" s="167" t="s">
        <v>131</v>
      </c>
      <c r="AU323" s="167" t="s">
        <v>82</v>
      </c>
      <c r="AV323" s="14" t="s">
        <v>82</v>
      </c>
      <c r="AW323" s="14" t="s">
        <v>29</v>
      </c>
      <c r="AX323" s="14" t="s">
        <v>30</v>
      </c>
      <c r="AY323" s="167" t="s">
        <v>122</v>
      </c>
    </row>
    <row r="324" spans="1:65" s="2" customFormat="1" ht="16.5" customHeight="1">
      <c r="A324" s="33"/>
      <c r="B324" s="144"/>
      <c r="C324" s="145" t="s">
        <v>244</v>
      </c>
      <c r="D324" s="145" t="s">
        <v>124</v>
      </c>
      <c r="E324" s="146" t="s">
        <v>834</v>
      </c>
      <c r="F324" s="147" t="s">
        <v>835</v>
      </c>
      <c r="G324" s="148" t="s">
        <v>127</v>
      </c>
      <c r="H324" s="149">
        <v>730.38</v>
      </c>
      <c r="I324" s="150"/>
      <c r="J324" s="151">
        <f>ROUND(I324*H324,2)</f>
        <v>0</v>
      </c>
      <c r="K324" s="147" t="s">
        <v>128</v>
      </c>
      <c r="L324" s="34"/>
      <c r="M324" s="152" t="s">
        <v>1</v>
      </c>
      <c r="N324" s="153" t="s">
        <v>38</v>
      </c>
      <c r="O324" s="59"/>
      <c r="P324" s="154">
        <f>O324*H324</f>
        <v>0</v>
      </c>
      <c r="Q324" s="154">
        <v>8.4000000000000003E-4</v>
      </c>
      <c r="R324" s="154">
        <f>Q324*H324</f>
        <v>0.61351920000000004</v>
      </c>
      <c r="S324" s="154">
        <v>0</v>
      </c>
      <c r="T324" s="155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56" t="s">
        <v>129</v>
      </c>
      <c r="AT324" s="156" t="s">
        <v>124</v>
      </c>
      <c r="AU324" s="156" t="s">
        <v>82</v>
      </c>
      <c r="AY324" s="18" t="s">
        <v>122</v>
      </c>
      <c r="BE324" s="157">
        <f>IF(N324="základní",J324,0)</f>
        <v>0</v>
      </c>
      <c r="BF324" s="157">
        <f>IF(N324="snížená",J324,0)</f>
        <v>0</v>
      </c>
      <c r="BG324" s="157">
        <f>IF(N324="zákl. přenesená",J324,0)</f>
        <v>0</v>
      </c>
      <c r="BH324" s="157">
        <f>IF(N324="sníž. přenesená",J324,0)</f>
        <v>0</v>
      </c>
      <c r="BI324" s="157">
        <f>IF(N324="nulová",J324,0)</f>
        <v>0</v>
      </c>
      <c r="BJ324" s="18" t="s">
        <v>30</v>
      </c>
      <c r="BK324" s="157">
        <f>ROUND(I324*H324,2)</f>
        <v>0</v>
      </c>
      <c r="BL324" s="18" t="s">
        <v>129</v>
      </c>
      <c r="BM324" s="156" t="s">
        <v>836</v>
      </c>
    </row>
    <row r="325" spans="1:65" s="13" customFormat="1">
      <c r="B325" s="158"/>
      <c r="D325" s="159" t="s">
        <v>131</v>
      </c>
      <c r="E325" s="160" t="s">
        <v>1</v>
      </c>
      <c r="F325" s="161" t="s">
        <v>714</v>
      </c>
      <c r="H325" s="160" t="s">
        <v>1</v>
      </c>
      <c r="I325" s="162"/>
      <c r="L325" s="158"/>
      <c r="M325" s="163"/>
      <c r="N325" s="164"/>
      <c r="O325" s="164"/>
      <c r="P325" s="164"/>
      <c r="Q325" s="164"/>
      <c r="R325" s="164"/>
      <c r="S325" s="164"/>
      <c r="T325" s="165"/>
      <c r="AT325" s="160" t="s">
        <v>131</v>
      </c>
      <c r="AU325" s="160" t="s">
        <v>82</v>
      </c>
      <c r="AV325" s="13" t="s">
        <v>30</v>
      </c>
      <c r="AW325" s="13" t="s">
        <v>29</v>
      </c>
      <c r="AX325" s="13" t="s">
        <v>73</v>
      </c>
      <c r="AY325" s="160" t="s">
        <v>122</v>
      </c>
    </row>
    <row r="326" spans="1:65" s="14" customFormat="1">
      <c r="B326" s="166"/>
      <c r="D326" s="159" t="s">
        <v>131</v>
      </c>
      <c r="E326" s="167" t="s">
        <v>1</v>
      </c>
      <c r="F326" s="168" t="s">
        <v>837</v>
      </c>
      <c r="H326" s="169">
        <v>386.25</v>
      </c>
      <c r="I326" s="170"/>
      <c r="L326" s="166"/>
      <c r="M326" s="171"/>
      <c r="N326" s="172"/>
      <c r="O326" s="172"/>
      <c r="P326" s="172"/>
      <c r="Q326" s="172"/>
      <c r="R326" s="172"/>
      <c r="S326" s="172"/>
      <c r="T326" s="173"/>
      <c r="AT326" s="167" t="s">
        <v>131</v>
      </c>
      <c r="AU326" s="167" t="s">
        <v>82</v>
      </c>
      <c r="AV326" s="14" t="s">
        <v>82</v>
      </c>
      <c r="AW326" s="14" t="s">
        <v>29</v>
      </c>
      <c r="AX326" s="14" t="s">
        <v>73</v>
      </c>
      <c r="AY326" s="167" t="s">
        <v>122</v>
      </c>
    </row>
    <row r="327" spans="1:65" s="14" customFormat="1">
      <c r="B327" s="166"/>
      <c r="D327" s="159" t="s">
        <v>131</v>
      </c>
      <c r="E327" s="167" t="s">
        <v>1</v>
      </c>
      <c r="F327" s="168" t="s">
        <v>838</v>
      </c>
      <c r="H327" s="169">
        <v>251.25</v>
      </c>
      <c r="I327" s="170"/>
      <c r="L327" s="166"/>
      <c r="M327" s="171"/>
      <c r="N327" s="172"/>
      <c r="O327" s="172"/>
      <c r="P327" s="172"/>
      <c r="Q327" s="172"/>
      <c r="R327" s="172"/>
      <c r="S327" s="172"/>
      <c r="T327" s="173"/>
      <c r="AT327" s="167" t="s">
        <v>131</v>
      </c>
      <c r="AU327" s="167" t="s">
        <v>82</v>
      </c>
      <c r="AV327" s="14" t="s">
        <v>82</v>
      </c>
      <c r="AW327" s="14" t="s">
        <v>29</v>
      </c>
      <c r="AX327" s="14" t="s">
        <v>73</v>
      </c>
      <c r="AY327" s="167" t="s">
        <v>122</v>
      </c>
    </row>
    <row r="328" spans="1:65" s="13" customFormat="1">
      <c r="B328" s="158"/>
      <c r="D328" s="159" t="s">
        <v>131</v>
      </c>
      <c r="E328" s="160" t="s">
        <v>1</v>
      </c>
      <c r="F328" s="161" t="s">
        <v>717</v>
      </c>
      <c r="H328" s="160" t="s">
        <v>1</v>
      </c>
      <c r="I328" s="162"/>
      <c r="L328" s="158"/>
      <c r="M328" s="163"/>
      <c r="N328" s="164"/>
      <c r="O328" s="164"/>
      <c r="P328" s="164"/>
      <c r="Q328" s="164"/>
      <c r="R328" s="164"/>
      <c r="S328" s="164"/>
      <c r="T328" s="165"/>
      <c r="AT328" s="160" t="s">
        <v>131</v>
      </c>
      <c r="AU328" s="160" t="s">
        <v>82</v>
      </c>
      <c r="AV328" s="13" t="s">
        <v>30</v>
      </c>
      <c r="AW328" s="13" t="s">
        <v>29</v>
      </c>
      <c r="AX328" s="13" t="s">
        <v>73</v>
      </c>
      <c r="AY328" s="160" t="s">
        <v>122</v>
      </c>
    </row>
    <row r="329" spans="1:65" s="14" customFormat="1">
      <c r="B329" s="166"/>
      <c r="D329" s="159" t="s">
        <v>131</v>
      </c>
      <c r="E329" s="167" t="s">
        <v>1</v>
      </c>
      <c r="F329" s="168" t="s">
        <v>839</v>
      </c>
      <c r="H329" s="169">
        <v>92.88</v>
      </c>
      <c r="I329" s="170"/>
      <c r="L329" s="166"/>
      <c r="M329" s="171"/>
      <c r="N329" s="172"/>
      <c r="O329" s="172"/>
      <c r="P329" s="172"/>
      <c r="Q329" s="172"/>
      <c r="R329" s="172"/>
      <c r="S329" s="172"/>
      <c r="T329" s="173"/>
      <c r="AT329" s="167" t="s">
        <v>131</v>
      </c>
      <c r="AU329" s="167" t="s">
        <v>82</v>
      </c>
      <c r="AV329" s="14" t="s">
        <v>82</v>
      </c>
      <c r="AW329" s="14" t="s">
        <v>29</v>
      </c>
      <c r="AX329" s="14" t="s">
        <v>73</v>
      </c>
      <c r="AY329" s="167" t="s">
        <v>122</v>
      </c>
    </row>
    <row r="330" spans="1:65" s="15" customFormat="1">
      <c r="B330" s="174"/>
      <c r="D330" s="159" t="s">
        <v>131</v>
      </c>
      <c r="E330" s="175" t="s">
        <v>1</v>
      </c>
      <c r="F330" s="176" t="s">
        <v>139</v>
      </c>
      <c r="H330" s="177">
        <v>730.38</v>
      </c>
      <c r="I330" s="178"/>
      <c r="L330" s="174"/>
      <c r="M330" s="179"/>
      <c r="N330" s="180"/>
      <c r="O330" s="180"/>
      <c r="P330" s="180"/>
      <c r="Q330" s="180"/>
      <c r="R330" s="180"/>
      <c r="S330" s="180"/>
      <c r="T330" s="181"/>
      <c r="AT330" s="175" t="s">
        <v>131</v>
      </c>
      <c r="AU330" s="175" t="s">
        <v>82</v>
      </c>
      <c r="AV330" s="15" t="s">
        <v>129</v>
      </c>
      <c r="AW330" s="15" t="s">
        <v>29</v>
      </c>
      <c r="AX330" s="15" t="s">
        <v>30</v>
      </c>
      <c r="AY330" s="175" t="s">
        <v>122</v>
      </c>
    </row>
    <row r="331" spans="1:65" s="2" customFormat="1" ht="16.5" customHeight="1">
      <c r="A331" s="33"/>
      <c r="B331" s="144"/>
      <c r="C331" s="145" t="s">
        <v>7</v>
      </c>
      <c r="D331" s="145" t="s">
        <v>124</v>
      </c>
      <c r="E331" s="146" t="s">
        <v>840</v>
      </c>
      <c r="F331" s="147" t="s">
        <v>841</v>
      </c>
      <c r="G331" s="148" t="s">
        <v>127</v>
      </c>
      <c r="H331" s="149">
        <v>745.49</v>
      </c>
      <c r="I331" s="150"/>
      <c r="J331" s="151">
        <f>ROUND(I331*H331,2)</f>
        <v>0</v>
      </c>
      <c r="K331" s="147" t="s">
        <v>128</v>
      </c>
      <c r="L331" s="34"/>
      <c r="M331" s="152" t="s">
        <v>1</v>
      </c>
      <c r="N331" s="153" t="s">
        <v>38</v>
      </c>
      <c r="O331" s="59"/>
      <c r="P331" s="154">
        <f>O331*H331</f>
        <v>0</v>
      </c>
      <c r="Q331" s="154">
        <v>8.4999999999999995E-4</v>
      </c>
      <c r="R331" s="154">
        <f>Q331*H331</f>
        <v>0.63366650000000002</v>
      </c>
      <c r="S331" s="154">
        <v>0</v>
      </c>
      <c r="T331" s="155">
        <f>S331*H331</f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56" t="s">
        <v>129</v>
      </c>
      <c r="AT331" s="156" t="s">
        <v>124</v>
      </c>
      <c r="AU331" s="156" t="s">
        <v>82</v>
      </c>
      <c r="AY331" s="18" t="s">
        <v>122</v>
      </c>
      <c r="BE331" s="157">
        <f>IF(N331="základní",J331,0)</f>
        <v>0</v>
      </c>
      <c r="BF331" s="157">
        <f>IF(N331="snížená",J331,0)</f>
        <v>0</v>
      </c>
      <c r="BG331" s="157">
        <f>IF(N331="zákl. přenesená",J331,0)</f>
        <v>0</v>
      </c>
      <c r="BH331" s="157">
        <f>IF(N331="sníž. přenesená",J331,0)</f>
        <v>0</v>
      </c>
      <c r="BI331" s="157">
        <f>IF(N331="nulová",J331,0)</f>
        <v>0</v>
      </c>
      <c r="BJ331" s="18" t="s">
        <v>30</v>
      </c>
      <c r="BK331" s="157">
        <f>ROUND(I331*H331,2)</f>
        <v>0</v>
      </c>
      <c r="BL331" s="18" t="s">
        <v>129</v>
      </c>
      <c r="BM331" s="156" t="s">
        <v>842</v>
      </c>
    </row>
    <row r="332" spans="1:65" s="13" customFormat="1">
      <c r="B332" s="158"/>
      <c r="D332" s="159" t="s">
        <v>131</v>
      </c>
      <c r="E332" s="160" t="s">
        <v>1</v>
      </c>
      <c r="F332" s="161" t="s">
        <v>701</v>
      </c>
      <c r="H332" s="160" t="s">
        <v>1</v>
      </c>
      <c r="I332" s="162"/>
      <c r="L332" s="158"/>
      <c r="M332" s="163"/>
      <c r="N332" s="164"/>
      <c r="O332" s="164"/>
      <c r="P332" s="164"/>
      <c r="Q332" s="164"/>
      <c r="R332" s="164"/>
      <c r="S332" s="164"/>
      <c r="T332" s="165"/>
      <c r="AT332" s="160" t="s">
        <v>131</v>
      </c>
      <c r="AU332" s="160" t="s">
        <v>82</v>
      </c>
      <c r="AV332" s="13" t="s">
        <v>30</v>
      </c>
      <c r="AW332" s="13" t="s">
        <v>29</v>
      </c>
      <c r="AX332" s="13" t="s">
        <v>73</v>
      </c>
      <c r="AY332" s="160" t="s">
        <v>122</v>
      </c>
    </row>
    <row r="333" spans="1:65" s="14" customFormat="1">
      <c r="B333" s="166"/>
      <c r="D333" s="159" t="s">
        <v>131</v>
      </c>
      <c r="E333" s="167" t="s">
        <v>1</v>
      </c>
      <c r="F333" s="168" t="s">
        <v>843</v>
      </c>
      <c r="H333" s="169">
        <v>22.65</v>
      </c>
      <c r="I333" s="170"/>
      <c r="L333" s="166"/>
      <c r="M333" s="171"/>
      <c r="N333" s="172"/>
      <c r="O333" s="172"/>
      <c r="P333" s="172"/>
      <c r="Q333" s="172"/>
      <c r="R333" s="172"/>
      <c r="S333" s="172"/>
      <c r="T333" s="173"/>
      <c r="AT333" s="167" t="s">
        <v>131</v>
      </c>
      <c r="AU333" s="167" t="s">
        <v>82</v>
      </c>
      <c r="AV333" s="14" t="s">
        <v>82</v>
      </c>
      <c r="AW333" s="14" t="s">
        <v>29</v>
      </c>
      <c r="AX333" s="14" t="s">
        <v>73</v>
      </c>
      <c r="AY333" s="167" t="s">
        <v>122</v>
      </c>
    </row>
    <row r="334" spans="1:65" s="14" customFormat="1">
      <c r="B334" s="166"/>
      <c r="D334" s="159" t="s">
        <v>131</v>
      </c>
      <c r="E334" s="167" t="s">
        <v>1</v>
      </c>
      <c r="F334" s="168" t="s">
        <v>844</v>
      </c>
      <c r="H334" s="169">
        <v>431.2</v>
      </c>
      <c r="I334" s="170"/>
      <c r="L334" s="166"/>
      <c r="M334" s="171"/>
      <c r="N334" s="172"/>
      <c r="O334" s="172"/>
      <c r="P334" s="172"/>
      <c r="Q334" s="172"/>
      <c r="R334" s="172"/>
      <c r="S334" s="172"/>
      <c r="T334" s="173"/>
      <c r="AT334" s="167" t="s">
        <v>131</v>
      </c>
      <c r="AU334" s="167" t="s">
        <v>82</v>
      </c>
      <c r="AV334" s="14" t="s">
        <v>82</v>
      </c>
      <c r="AW334" s="14" t="s">
        <v>29</v>
      </c>
      <c r="AX334" s="14" t="s">
        <v>73</v>
      </c>
      <c r="AY334" s="167" t="s">
        <v>122</v>
      </c>
    </row>
    <row r="335" spans="1:65" s="14" customFormat="1">
      <c r="B335" s="166"/>
      <c r="D335" s="159" t="s">
        <v>131</v>
      </c>
      <c r="E335" s="167" t="s">
        <v>1</v>
      </c>
      <c r="F335" s="168" t="s">
        <v>845</v>
      </c>
      <c r="H335" s="169">
        <v>55</v>
      </c>
      <c r="I335" s="170"/>
      <c r="L335" s="166"/>
      <c r="M335" s="171"/>
      <c r="N335" s="172"/>
      <c r="O335" s="172"/>
      <c r="P335" s="172"/>
      <c r="Q335" s="172"/>
      <c r="R335" s="172"/>
      <c r="S335" s="172"/>
      <c r="T335" s="173"/>
      <c r="AT335" s="167" t="s">
        <v>131</v>
      </c>
      <c r="AU335" s="167" t="s">
        <v>82</v>
      </c>
      <c r="AV335" s="14" t="s">
        <v>82</v>
      </c>
      <c r="AW335" s="14" t="s">
        <v>29</v>
      </c>
      <c r="AX335" s="14" t="s">
        <v>73</v>
      </c>
      <c r="AY335" s="167" t="s">
        <v>122</v>
      </c>
    </row>
    <row r="336" spans="1:65" s="14" customFormat="1">
      <c r="B336" s="166"/>
      <c r="D336" s="159" t="s">
        <v>131</v>
      </c>
      <c r="E336" s="167" t="s">
        <v>1</v>
      </c>
      <c r="F336" s="168" t="s">
        <v>846</v>
      </c>
      <c r="H336" s="169">
        <v>34.340000000000003</v>
      </c>
      <c r="I336" s="170"/>
      <c r="L336" s="166"/>
      <c r="M336" s="171"/>
      <c r="N336" s="172"/>
      <c r="O336" s="172"/>
      <c r="P336" s="172"/>
      <c r="Q336" s="172"/>
      <c r="R336" s="172"/>
      <c r="S336" s="172"/>
      <c r="T336" s="173"/>
      <c r="AT336" s="167" t="s">
        <v>131</v>
      </c>
      <c r="AU336" s="167" t="s">
        <v>82</v>
      </c>
      <c r="AV336" s="14" t="s">
        <v>82</v>
      </c>
      <c r="AW336" s="14" t="s">
        <v>29</v>
      </c>
      <c r="AX336" s="14" t="s">
        <v>73</v>
      </c>
      <c r="AY336" s="167" t="s">
        <v>122</v>
      </c>
    </row>
    <row r="337" spans="1:65" s="13" customFormat="1">
      <c r="B337" s="158"/>
      <c r="D337" s="159" t="s">
        <v>131</v>
      </c>
      <c r="E337" s="160" t="s">
        <v>1</v>
      </c>
      <c r="F337" s="161" t="s">
        <v>719</v>
      </c>
      <c r="H337" s="160" t="s">
        <v>1</v>
      </c>
      <c r="I337" s="162"/>
      <c r="L337" s="158"/>
      <c r="M337" s="163"/>
      <c r="N337" s="164"/>
      <c r="O337" s="164"/>
      <c r="P337" s="164"/>
      <c r="Q337" s="164"/>
      <c r="R337" s="164"/>
      <c r="S337" s="164"/>
      <c r="T337" s="165"/>
      <c r="AT337" s="160" t="s">
        <v>131</v>
      </c>
      <c r="AU337" s="160" t="s">
        <v>82</v>
      </c>
      <c r="AV337" s="13" t="s">
        <v>30</v>
      </c>
      <c r="AW337" s="13" t="s">
        <v>29</v>
      </c>
      <c r="AX337" s="13" t="s">
        <v>73</v>
      </c>
      <c r="AY337" s="160" t="s">
        <v>122</v>
      </c>
    </row>
    <row r="338" spans="1:65" s="14" customFormat="1">
      <c r="B338" s="166"/>
      <c r="D338" s="159" t="s">
        <v>131</v>
      </c>
      <c r="E338" s="167" t="s">
        <v>1</v>
      </c>
      <c r="F338" s="168" t="s">
        <v>847</v>
      </c>
      <c r="H338" s="169">
        <v>31.5</v>
      </c>
      <c r="I338" s="170"/>
      <c r="L338" s="166"/>
      <c r="M338" s="171"/>
      <c r="N338" s="172"/>
      <c r="O338" s="172"/>
      <c r="P338" s="172"/>
      <c r="Q338" s="172"/>
      <c r="R338" s="172"/>
      <c r="S338" s="172"/>
      <c r="T338" s="173"/>
      <c r="AT338" s="167" t="s">
        <v>131</v>
      </c>
      <c r="AU338" s="167" t="s">
        <v>82</v>
      </c>
      <c r="AV338" s="14" t="s">
        <v>82</v>
      </c>
      <c r="AW338" s="14" t="s">
        <v>29</v>
      </c>
      <c r="AX338" s="14" t="s">
        <v>73</v>
      </c>
      <c r="AY338" s="167" t="s">
        <v>122</v>
      </c>
    </row>
    <row r="339" spans="1:65" s="13" customFormat="1">
      <c r="B339" s="158"/>
      <c r="D339" s="159" t="s">
        <v>131</v>
      </c>
      <c r="E339" s="160" t="s">
        <v>1</v>
      </c>
      <c r="F339" s="161" t="s">
        <v>703</v>
      </c>
      <c r="H339" s="160" t="s">
        <v>1</v>
      </c>
      <c r="I339" s="162"/>
      <c r="L339" s="158"/>
      <c r="M339" s="163"/>
      <c r="N339" s="164"/>
      <c r="O339" s="164"/>
      <c r="P339" s="164"/>
      <c r="Q339" s="164"/>
      <c r="R339" s="164"/>
      <c r="S339" s="164"/>
      <c r="T339" s="165"/>
      <c r="AT339" s="160" t="s">
        <v>131</v>
      </c>
      <c r="AU339" s="160" t="s">
        <v>82</v>
      </c>
      <c r="AV339" s="13" t="s">
        <v>30</v>
      </c>
      <c r="AW339" s="13" t="s">
        <v>29</v>
      </c>
      <c r="AX339" s="13" t="s">
        <v>73</v>
      </c>
      <c r="AY339" s="160" t="s">
        <v>122</v>
      </c>
    </row>
    <row r="340" spans="1:65" s="14" customFormat="1">
      <c r="B340" s="166"/>
      <c r="D340" s="159" t="s">
        <v>131</v>
      </c>
      <c r="E340" s="167" t="s">
        <v>1</v>
      </c>
      <c r="F340" s="168" t="s">
        <v>848</v>
      </c>
      <c r="H340" s="169">
        <v>68.8</v>
      </c>
      <c r="I340" s="170"/>
      <c r="L340" s="166"/>
      <c r="M340" s="171"/>
      <c r="N340" s="172"/>
      <c r="O340" s="172"/>
      <c r="P340" s="172"/>
      <c r="Q340" s="172"/>
      <c r="R340" s="172"/>
      <c r="S340" s="172"/>
      <c r="T340" s="173"/>
      <c r="AT340" s="167" t="s">
        <v>131</v>
      </c>
      <c r="AU340" s="167" t="s">
        <v>82</v>
      </c>
      <c r="AV340" s="14" t="s">
        <v>82</v>
      </c>
      <c r="AW340" s="14" t="s">
        <v>29</v>
      </c>
      <c r="AX340" s="14" t="s">
        <v>73</v>
      </c>
      <c r="AY340" s="167" t="s">
        <v>122</v>
      </c>
    </row>
    <row r="341" spans="1:65" s="13" customFormat="1">
      <c r="B341" s="158"/>
      <c r="D341" s="159" t="s">
        <v>131</v>
      </c>
      <c r="E341" s="160" t="s">
        <v>1</v>
      </c>
      <c r="F341" s="161" t="s">
        <v>705</v>
      </c>
      <c r="H341" s="160" t="s">
        <v>1</v>
      </c>
      <c r="I341" s="162"/>
      <c r="L341" s="158"/>
      <c r="M341" s="163"/>
      <c r="N341" s="164"/>
      <c r="O341" s="164"/>
      <c r="P341" s="164"/>
      <c r="Q341" s="164"/>
      <c r="R341" s="164"/>
      <c r="S341" s="164"/>
      <c r="T341" s="165"/>
      <c r="AT341" s="160" t="s">
        <v>131</v>
      </c>
      <c r="AU341" s="160" t="s">
        <v>82</v>
      </c>
      <c r="AV341" s="13" t="s">
        <v>30</v>
      </c>
      <c r="AW341" s="13" t="s">
        <v>29</v>
      </c>
      <c r="AX341" s="13" t="s">
        <v>73</v>
      </c>
      <c r="AY341" s="160" t="s">
        <v>122</v>
      </c>
    </row>
    <row r="342" spans="1:65" s="14" customFormat="1">
      <c r="B342" s="166"/>
      <c r="D342" s="159" t="s">
        <v>131</v>
      </c>
      <c r="E342" s="167" t="s">
        <v>1</v>
      </c>
      <c r="F342" s="168" t="s">
        <v>849</v>
      </c>
      <c r="H342" s="169">
        <v>102</v>
      </c>
      <c r="I342" s="170"/>
      <c r="L342" s="166"/>
      <c r="M342" s="171"/>
      <c r="N342" s="172"/>
      <c r="O342" s="172"/>
      <c r="P342" s="172"/>
      <c r="Q342" s="172"/>
      <c r="R342" s="172"/>
      <c r="S342" s="172"/>
      <c r="T342" s="173"/>
      <c r="AT342" s="167" t="s">
        <v>131</v>
      </c>
      <c r="AU342" s="167" t="s">
        <v>82</v>
      </c>
      <c r="AV342" s="14" t="s">
        <v>82</v>
      </c>
      <c r="AW342" s="14" t="s">
        <v>29</v>
      </c>
      <c r="AX342" s="14" t="s">
        <v>73</v>
      </c>
      <c r="AY342" s="167" t="s">
        <v>122</v>
      </c>
    </row>
    <row r="343" spans="1:65" s="15" customFormat="1">
      <c r="B343" s="174"/>
      <c r="D343" s="159" t="s">
        <v>131</v>
      </c>
      <c r="E343" s="175" t="s">
        <v>1</v>
      </c>
      <c r="F343" s="176" t="s">
        <v>139</v>
      </c>
      <c r="H343" s="177">
        <v>745.49</v>
      </c>
      <c r="I343" s="178"/>
      <c r="L343" s="174"/>
      <c r="M343" s="179"/>
      <c r="N343" s="180"/>
      <c r="O343" s="180"/>
      <c r="P343" s="180"/>
      <c r="Q343" s="180"/>
      <c r="R343" s="180"/>
      <c r="S343" s="180"/>
      <c r="T343" s="181"/>
      <c r="AT343" s="175" t="s">
        <v>131</v>
      </c>
      <c r="AU343" s="175" t="s">
        <v>82</v>
      </c>
      <c r="AV343" s="15" t="s">
        <v>129</v>
      </c>
      <c r="AW343" s="15" t="s">
        <v>29</v>
      </c>
      <c r="AX343" s="15" t="s">
        <v>30</v>
      </c>
      <c r="AY343" s="175" t="s">
        <v>122</v>
      </c>
    </row>
    <row r="344" spans="1:65" s="2" customFormat="1" ht="16.5" customHeight="1">
      <c r="A344" s="33"/>
      <c r="B344" s="144"/>
      <c r="C344" s="145" t="s">
        <v>254</v>
      </c>
      <c r="D344" s="145" t="s">
        <v>124</v>
      </c>
      <c r="E344" s="146" t="s">
        <v>850</v>
      </c>
      <c r="F344" s="147" t="s">
        <v>851</v>
      </c>
      <c r="G344" s="148" t="s">
        <v>127</v>
      </c>
      <c r="H344" s="149">
        <v>730.38</v>
      </c>
      <c r="I344" s="150"/>
      <c r="J344" s="151">
        <f>ROUND(I344*H344,2)</f>
        <v>0</v>
      </c>
      <c r="K344" s="147" t="s">
        <v>128</v>
      </c>
      <c r="L344" s="34"/>
      <c r="M344" s="152" t="s">
        <v>1</v>
      </c>
      <c r="N344" s="153" t="s">
        <v>38</v>
      </c>
      <c r="O344" s="59"/>
      <c r="P344" s="154">
        <f>O344*H344</f>
        <v>0</v>
      </c>
      <c r="Q344" s="154">
        <v>0</v>
      </c>
      <c r="R344" s="154">
        <f>Q344*H344</f>
        <v>0</v>
      </c>
      <c r="S344" s="154">
        <v>0</v>
      </c>
      <c r="T344" s="155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56" t="s">
        <v>129</v>
      </c>
      <c r="AT344" s="156" t="s">
        <v>124</v>
      </c>
      <c r="AU344" s="156" t="s">
        <v>82</v>
      </c>
      <c r="AY344" s="18" t="s">
        <v>122</v>
      </c>
      <c r="BE344" s="157">
        <f>IF(N344="základní",J344,0)</f>
        <v>0</v>
      </c>
      <c r="BF344" s="157">
        <f>IF(N344="snížená",J344,0)</f>
        <v>0</v>
      </c>
      <c r="BG344" s="157">
        <f>IF(N344="zákl. přenesená",J344,0)</f>
        <v>0</v>
      </c>
      <c r="BH344" s="157">
        <f>IF(N344="sníž. přenesená",J344,0)</f>
        <v>0</v>
      </c>
      <c r="BI344" s="157">
        <f>IF(N344="nulová",J344,0)</f>
        <v>0</v>
      </c>
      <c r="BJ344" s="18" t="s">
        <v>30</v>
      </c>
      <c r="BK344" s="157">
        <f>ROUND(I344*H344,2)</f>
        <v>0</v>
      </c>
      <c r="BL344" s="18" t="s">
        <v>129</v>
      </c>
      <c r="BM344" s="156" t="s">
        <v>852</v>
      </c>
    </row>
    <row r="345" spans="1:65" s="14" customFormat="1">
      <c r="B345" s="166"/>
      <c r="D345" s="159" t="s">
        <v>131</v>
      </c>
      <c r="E345" s="167" t="s">
        <v>1</v>
      </c>
      <c r="F345" s="168" t="s">
        <v>853</v>
      </c>
      <c r="H345" s="169">
        <v>730.38</v>
      </c>
      <c r="I345" s="170"/>
      <c r="L345" s="166"/>
      <c r="M345" s="171"/>
      <c r="N345" s="172"/>
      <c r="O345" s="172"/>
      <c r="P345" s="172"/>
      <c r="Q345" s="172"/>
      <c r="R345" s="172"/>
      <c r="S345" s="172"/>
      <c r="T345" s="173"/>
      <c r="AT345" s="167" t="s">
        <v>131</v>
      </c>
      <c r="AU345" s="167" t="s">
        <v>82</v>
      </c>
      <c r="AV345" s="14" t="s">
        <v>82</v>
      </c>
      <c r="AW345" s="14" t="s">
        <v>29</v>
      </c>
      <c r="AX345" s="14" t="s">
        <v>30</v>
      </c>
      <c r="AY345" s="167" t="s">
        <v>122</v>
      </c>
    </row>
    <row r="346" spans="1:65" s="2" customFormat="1" ht="16.5" customHeight="1">
      <c r="A346" s="33"/>
      <c r="B346" s="144"/>
      <c r="C346" s="145" t="s">
        <v>259</v>
      </c>
      <c r="D346" s="145" t="s">
        <v>124</v>
      </c>
      <c r="E346" s="146" t="s">
        <v>854</v>
      </c>
      <c r="F346" s="147" t="s">
        <v>855</v>
      </c>
      <c r="G346" s="148" t="s">
        <v>127</v>
      </c>
      <c r="H346" s="149">
        <v>745.49</v>
      </c>
      <c r="I346" s="150"/>
      <c r="J346" s="151">
        <f>ROUND(I346*H346,2)</f>
        <v>0</v>
      </c>
      <c r="K346" s="147" t="s">
        <v>128</v>
      </c>
      <c r="L346" s="34"/>
      <c r="M346" s="152" t="s">
        <v>1</v>
      </c>
      <c r="N346" s="153" t="s">
        <v>38</v>
      </c>
      <c r="O346" s="59"/>
      <c r="P346" s="154">
        <f>O346*H346</f>
        <v>0</v>
      </c>
      <c r="Q346" s="154">
        <v>0</v>
      </c>
      <c r="R346" s="154">
        <f>Q346*H346</f>
        <v>0</v>
      </c>
      <c r="S346" s="154">
        <v>0</v>
      </c>
      <c r="T346" s="155">
        <f>S346*H346</f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56" t="s">
        <v>129</v>
      </c>
      <c r="AT346" s="156" t="s">
        <v>124</v>
      </c>
      <c r="AU346" s="156" t="s">
        <v>82</v>
      </c>
      <c r="AY346" s="18" t="s">
        <v>122</v>
      </c>
      <c r="BE346" s="157">
        <f>IF(N346="základní",J346,0)</f>
        <v>0</v>
      </c>
      <c r="BF346" s="157">
        <f>IF(N346="snížená",J346,0)</f>
        <v>0</v>
      </c>
      <c r="BG346" s="157">
        <f>IF(N346="zákl. přenesená",J346,0)</f>
        <v>0</v>
      </c>
      <c r="BH346" s="157">
        <f>IF(N346="sníž. přenesená",J346,0)</f>
        <v>0</v>
      </c>
      <c r="BI346" s="157">
        <f>IF(N346="nulová",J346,0)</f>
        <v>0</v>
      </c>
      <c r="BJ346" s="18" t="s">
        <v>30</v>
      </c>
      <c r="BK346" s="157">
        <f>ROUND(I346*H346,2)</f>
        <v>0</v>
      </c>
      <c r="BL346" s="18" t="s">
        <v>129</v>
      </c>
      <c r="BM346" s="156" t="s">
        <v>856</v>
      </c>
    </row>
    <row r="347" spans="1:65" s="14" customFormat="1">
      <c r="B347" s="166"/>
      <c r="D347" s="159" t="s">
        <v>131</v>
      </c>
      <c r="E347" s="167" t="s">
        <v>1</v>
      </c>
      <c r="F347" s="168" t="s">
        <v>857</v>
      </c>
      <c r="H347" s="169">
        <v>745.49</v>
      </c>
      <c r="I347" s="170"/>
      <c r="L347" s="166"/>
      <c r="M347" s="171"/>
      <c r="N347" s="172"/>
      <c r="O347" s="172"/>
      <c r="P347" s="172"/>
      <c r="Q347" s="172"/>
      <c r="R347" s="172"/>
      <c r="S347" s="172"/>
      <c r="T347" s="173"/>
      <c r="AT347" s="167" t="s">
        <v>131</v>
      </c>
      <c r="AU347" s="167" t="s">
        <v>82</v>
      </c>
      <c r="AV347" s="14" t="s">
        <v>82</v>
      </c>
      <c r="AW347" s="14" t="s">
        <v>29</v>
      </c>
      <c r="AX347" s="14" t="s">
        <v>30</v>
      </c>
      <c r="AY347" s="167" t="s">
        <v>122</v>
      </c>
    </row>
    <row r="348" spans="1:65" s="2" customFormat="1" ht="21.75" customHeight="1">
      <c r="A348" s="33"/>
      <c r="B348" s="144"/>
      <c r="C348" s="145" t="s">
        <v>265</v>
      </c>
      <c r="D348" s="145" t="s">
        <v>124</v>
      </c>
      <c r="E348" s="146" t="s">
        <v>279</v>
      </c>
      <c r="F348" s="147" t="s">
        <v>280</v>
      </c>
      <c r="G348" s="148" t="s">
        <v>223</v>
      </c>
      <c r="H348" s="149">
        <v>482.67899999999997</v>
      </c>
      <c r="I348" s="150"/>
      <c r="J348" s="151">
        <f>ROUND(I348*H348,2)</f>
        <v>0</v>
      </c>
      <c r="K348" s="147" t="s">
        <v>128</v>
      </c>
      <c r="L348" s="34"/>
      <c r="M348" s="152" t="s">
        <v>1</v>
      </c>
      <c r="N348" s="153" t="s">
        <v>38</v>
      </c>
      <c r="O348" s="59"/>
      <c r="P348" s="154">
        <f>O348*H348</f>
        <v>0</v>
      </c>
      <c r="Q348" s="154">
        <v>0</v>
      </c>
      <c r="R348" s="154">
        <f>Q348*H348</f>
        <v>0</v>
      </c>
      <c r="S348" s="154">
        <v>0</v>
      </c>
      <c r="T348" s="155">
        <f>S348*H348</f>
        <v>0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156" t="s">
        <v>129</v>
      </c>
      <c r="AT348" s="156" t="s">
        <v>124</v>
      </c>
      <c r="AU348" s="156" t="s">
        <v>82</v>
      </c>
      <c r="AY348" s="18" t="s">
        <v>122</v>
      </c>
      <c r="BE348" s="157">
        <f>IF(N348="základní",J348,0)</f>
        <v>0</v>
      </c>
      <c r="BF348" s="157">
        <f>IF(N348="snížená",J348,0)</f>
        <v>0</v>
      </c>
      <c r="BG348" s="157">
        <f>IF(N348="zákl. přenesená",J348,0)</f>
        <v>0</v>
      </c>
      <c r="BH348" s="157">
        <f>IF(N348="sníž. přenesená",J348,0)</f>
        <v>0</v>
      </c>
      <c r="BI348" s="157">
        <f>IF(N348="nulová",J348,0)</f>
        <v>0</v>
      </c>
      <c r="BJ348" s="18" t="s">
        <v>30</v>
      </c>
      <c r="BK348" s="157">
        <f>ROUND(I348*H348,2)</f>
        <v>0</v>
      </c>
      <c r="BL348" s="18" t="s">
        <v>129</v>
      </c>
      <c r="BM348" s="156" t="s">
        <v>858</v>
      </c>
    </row>
    <row r="349" spans="1:65" s="14" customFormat="1">
      <c r="B349" s="166"/>
      <c r="D349" s="159" t="s">
        <v>131</v>
      </c>
      <c r="E349" s="167" t="s">
        <v>1</v>
      </c>
      <c r="F349" s="168" t="s">
        <v>859</v>
      </c>
      <c r="H349" s="169">
        <v>4.4400000000000004</v>
      </c>
      <c r="I349" s="170"/>
      <c r="L349" s="166"/>
      <c r="M349" s="171"/>
      <c r="N349" s="172"/>
      <c r="O349" s="172"/>
      <c r="P349" s="172"/>
      <c r="Q349" s="172"/>
      <c r="R349" s="172"/>
      <c r="S349" s="172"/>
      <c r="T349" s="173"/>
      <c r="AT349" s="167" t="s">
        <v>131</v>
      </c>
      <c r="AU349" s="167" t="s">
        <v>82</v>
      </c>
      <c r="AV349" s="14" t="s">
        <v>82</v>
      </c>
      <c r="AW349" s="14" t="s">
        <v>29</v>
      </c>
      <c r="AX349" s="14" t="s">
        <v>73</v>
      </c>
      <c r="AY349" s="167" t="s">
        <v>122</v>
      </c>
    </row>
    <row r="350" spans="1:65" s="14" customFormat="1">
      <c r="B350" s="166"/>
      <c r="D350" s="159" t="s">
        <v>131</v>
      </c>
      <c r="E350" s="167" t="s">
        <v>1</v>
      </c>
      <c r="F350" s="168" t="s">
        <v>860</v>
      </c>
      <c r="H350" s="169">
        <v>478.23899999999998</v>
      </c>
      <c r="I350" s="170"/>
      <c r="L350" s="166"/>
      <c r="M350" s="171"/>
      <c r="N350" s="172"/>
      <c r="O350" s="172"/>
      <c r="P350" s="172"/>
      <c r="Q350" s="172"/>
      <c r="R350" s="172"/>
      <c r="S350" s="172"/>
      <c r="T350" s="173"/>
      <c r="AT350" s="167" t="s">
        <v>131</v>
      </c>
      <c r="AU350" s="167" t="s">
        <v>82</v>
      </c>
      <c r="AV350" s="14" t="s">
        <v>82</v>
      </c>
      <c r="AW350" s="14" t="s">
        <v>29</v>
      </c>
      <c r="AX350" s="14" t="s">
        <v>73</v>
      </c>
      <c r="AY350" s="167" t="s">
        <v>122</v>
      </c>
    </row>
    <row r="351" spans="1:65" s="15" customFormat="1">
      <c r="B351" s="174"/>
      <c r="D351" s="159" t="s">
        <v>131</v>
      </c>
      <c r="E351" s="175" t="s">
        <v>1</v>
      </c>
      <c r="F351" s="176" t="s">
        <v>139</v>
      </c>
      <c r="H351" s="177">
        <v>482.67899999999997</v>
      </c>
      <c r="I351" s="178"/>
      <c r="L351" s="174"/>
      <c r="M351" s="179"/>
      <c r="N351" s="180"/>
      <c r="O351" s="180"/>
      <c r="P351" s="180"/>
      <c r="Q351" s="180"/>
      <c r="R351" s="180"/>
      <c r="S351" s="180"/>
      <c r="T351" s="181"/>
      <c r="AT351" s="175" t="s">
        <v>131</v>
      </c>
      <c r="AU351" s="175" t="s">
        <v>82</v>
      </c>
      <c r="AV351" s="15" t="s">
        <v>129</v>
      </c>
      <c r="AW351" s="15" t="s">
        <v>29</v>
      </c>
      <c r="AX351" s="15" t="s">
        <v>30</v>
      </c>
      <c r="AY351" s="175" t="s">
        <v>122</v>
      </c>
    </row>
    <row r="352" spans="1:65" s="2" customFormat="1" ht="21.75" customHeight="1">
      <c r="A352" s="33"/>
      <c r="B352" s="144"/>
      <c r="C352" s="145" t="s">
        <v>270</v>
      </c>
      <c r="D352" s="145" t="s">
        <v>124</v>
      </c>
      <c r="E352" s="146" t="s">
        <v>289</v>
      </c>
      <c r="F352" s="147" t="s">
        <v>290</v>
      </c>
      <c r="G352" s="148" t="s">
        <v>223</v>
      </c>
      <c r="H352" s="149">
        <v>318.82600000000002</v>
      </c>
      <c r="I352" s="150"/>
      <c r="J352" s="151">
        <f>ROUND(I352*H352,2)</f>
        <v>0</v>
      </c>
      <c r="K352" s="147" t="s">
        <v>128</v>
      </c>
      <c r="L352" s="34"/>
      <c r="M352" s="152" t="s">
        <v>1</v>
      </c>
      <c r="N352" s="153" t="s">
        <v>38</v>
      </c>
      <c r="O352" s="59"/>
      <c r="P352" s="154">
        <f>O352*H352</f>
        <v>0</v>
      </c>
      <c r="Q352" s="154">
        <v>0</v>
      </c>
      <c r="R352" s="154">
        <f>Q352*H352</f>
        <v>0</v>
      </c>
      <c r="S352" s="154">
        <v>0</v>
      </c>
      <c r="T352" s="155">
        <f>S352*H352</f>
        <v>0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156" t="s">
        <v>129</v>
      </c>
      <c r="AT352" s="156" t="s">
        <v>124</v>
      </c>
      <c r="AU352" s="156" t="s">
        <v>82</v>
      </c>
      <c r="AY352" s="18" t="s">
        <v>122</v>
      </c>
      <c r="BE352" s="157">
        <f>IF(N352="základní",J352,0)</f>
        <v>0</v>
      </c>
      <c r="BF352" s="157">
        <f>IF(N352="snížená",J352,0)</f>
        <v>0</v>
      </c>
      <c r="BG352" s="157">
        <f>IF(N352="zákl. přenesená",J352,0)</f>
        <v>0</v>
      </c>
      <c r="BH352" s="157">
        <f>IF(N352="sníž. přenesená",J352,0)</f>
        <v>0</v>
      </c>
      <c r="BI352" s="157">
        <f>IF(N352="nulová",J352,0)</f>
        <v>0</v>
      </c>
      <c r="BJ352" s="18" t="s">
        <v>30</v>
      </c>
      <c r="BK352" s="157">
        <f>ROUND(I352*H352,2)</f>
        <v>0</v>
      </c>
      <c r="BL352" s="18" t="s">
        <v>129</v>
      </c>
      <c r="BM352" s="156" t="s">
        <v>861</v>
      </c>
    </row>
    <row r="353" spans="1:65" s="14" customFormat="1">
      <c r="B353" s="166"/>
      <c r="D353" s="159" t="s">
        <v>131</v>
      </c>
      <c r="E353" s="167" t="s">
        <v>1</v>
      </c>
      <c r="F353" s="168" t="s">
        <v>862</v>
      </c>
      <c r="H353" s="169">
        <v>318.82600000000002</v>
      </c>
      <c r="I353" s="170"/>
      <c r="L353" s="166"/>
      <c r="M353" s="171"/>
      <c r="N353" s="172"/>
      <c r="O353" s="172"/>
      <c r="P353" s="172"/>
      <c r="Q353" s="172"/>
      <c r="R353" s="172"/>
      <c r="S353" s="172"/>
      <c r="T353" s="173"/>
      <c r="AT353" s="167" t="s">
        <v>131</v>
      </c>
      <c r="AU353" s="167" t="s">
        <v>82</v>
      </c>
      <c r="AV353" s="14" t="s">
        <v>82</v>
      </c>
      <c r="AW353" s="14" t="s">
        <v>29</v>
      </c>
      <c r="AX353" s="14" t="s">
        <v>30</v>
      </c>
      <c r="AY353" s="167" t="s">
        <v>122</v>
      </c>
    </row>
    <row r="354" spans="1:65" s="2" customFormat="1" ht="16.5" customHeight="1">
      <c r="A354" s="33"/>
      <c r="B354" s="144"/>
      <c r="C354" s="145" t="s">
        <v>274</v>
      </c>
      <c r="D354" s="145" t="s">
        <v>124</v>
      </c>
      <c r="E354" s="146" t="s">
        <v>297</v>
      </c>
      <c r="F354" s="147" t="s">
        <v>298</v>
      </c>
      <c r="G354" s="148" t="s">
        <v>223</v>
      </c>
      <c r="H354" s="149">
        <v>801.505</v>
      </c>
      <c r="I354" s="150"/>
      <c r="J354" s="151">
        <f>ROUND(I354*H354,2)</f>
        <v>0</v>
      </c>
      <c r="K354" s="147" t="s">
        <v>128</v>
      </c>
      <c r="L354" s="34"/>
      <c r="M354" s="152" t="s">
        <v>1</v>
      </c>
      <c r="N354" s="153" t="s">
        <v>38</v>
      </c>
      <c r="O354" s="59"/>
      <c r="P354" s="154">
        <f>O354*H354</f>
        <v>0</v>
      </c>
      <c r="Q354" s="154">
        <v>0</v>
      </c>
      <c r="R354" s="154">
        <f>Q354*H354</f>
        <v>0</v>
      </c>
      <c r="S354" s="154">
        <v>0</v>
      </c>
      <c r="T354" s="155">
        <f>S354*H354</f>
        <v>0</v>
      </c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R354" s="156" t="s">
        <v>129</v>
      </c>
      <c r="AT354" s="156" t="s">
        <v>124</v>
      </c>
      <c r="AU354" s="156" t="s">
        <v>82</v>
      </c>
      <c r="AY354" s="18" t="s">
        <v>122</v>
      </c>
      <c r="BE354" s="157">
        <f>IF(N354="základní",J354,0)</f>
        <v>0</v>
      </c>
      <c r="BF354" s="157">
        <f>IF(N354="snížená",J354,0)</f>
        <v>0</v>
      </c>
      <c r="BG354" s="157">
        <f>IF(N354="zákl. přenesená",J354,0)</f>
        <v>0</v>
      </c>
      <c r="BH354" s="157">
        <f>IF(N354="sníž. přenesená",J354,0)</f>
        <v>0</v>
      </c>
      <c r="BI354" s="157">
        <f>IF(N354="nulová",J354,0)</f>
        <v>0</v>
      </c>
      <c r="BJ354" s="18" t="s">
        <v>30</v>
      </c>
      <c r="BK354" s="157">
        <f>ROUND(I354*H354,2)</f>
        <v>0</v>
      </c>
      <c r="BL354" s="18" t="s">
        <v>129</v>
      </c>
      <c r="BM354" s="156" t="s">
        <v>863</v>
      </c>
    </row>
    <row r="355" spans="1:65" s="14" customFormat="1">
      <c r="B355" s="166"/>
      <c r="D355" s="159" t="s">
        <v>131</v>
      </c>
      <c r="E355" s="167" t="s">
        <v>1</v>
      </c>
      <c r="F355" s="168" t="s">
        <v>864</v>
      </c>
      <c r="H355" s="169">
        <v>4.4400000000000004</v>
      </c>
      <c r="I355" s="170"/>
      <c r="L355" s="166"/>
      <c r="M355" s="171"/>
      <c r="N355" s="172"/>
      <c r="O355" s="172"/>
      <c r="P355" s="172"/>
      <c r="Q355" s="172"/>
      <c r="R355" s="172"/>
      <c r="S355" s="172"/>
      <c r="T355" s="173"/>
      <c r="AT355" s="167" t="s">
        <v>131</v>
      </c>
      <c r="AU355" s="167" t="s">
        <v>82</v>
      </c>
      <c r="AV355" s="14" t="s">
        <v>82</v>
      </c>
      <c r="AW355" s="14" t="s">
        <v>29</v>
      </c>
      <c r="AX355" s="14" t="s">
        <v>73</v>
      </c>
      <c r="AY355" s="167" t="s">
        <v>122</v>
      </c>
    </row>
    <row r="356" spans="1:65" s="16" customFormat="1">
      <c r="B356" s="192"/>
      <c r="D356" s="159" t="s">
        <v>131</v>
      </c>
      <c r="E356" s="193" t="s">
        <v>1</v>
      </c>
      <c r="F356" s="194" t="s">
        <v>378</v>
      </c>
      <c r="H356" s="195">
        <v>4.4400000000000004</v>
      </c>
      <c r="I356" s="196"/>
      <c r="L356" s="192"/>
      <c r="M356" s="197"/>
      <c r="N356" s="198"/>
      <c r="O356" s="198"/>
      <c r="P356" s="198"/>
      <c r="Q356" s="198"/>
      <c r="R356" s="198"/>
      <c r="S356" s="198"/>
      <c r="T356" s="199"/>
      <c r="AT356" s="193" t="s">
        <v>131</v>
      </c>
      <c r="AU356" s="193" t="s">
        <v>82</v>
      </c>
      <c r="AV356" s="16" t="s">
        <v>140</v>
      </c>
      <c r="AW356" s="16" t="s">
        <v>29</v>
      </c>
      <c r="AX356" s="16" t="s">
        <v>73</v>
      </c>
      <c r="AY356" s="193" t="s">
        <v>122</v>
      </c>
    </row>
    <row r="357" spans="1:65" s="14" customFormat="1">
      <c r="B357" s="166"/>
      <c r="D357" s="159" t="s">
        <v>131</v>
      </c>
      <c r="E357" s="167" t="s">
        <v>1</v>
      </c>
      <c r="F357" s="168" t="s">
        <v>860</v>
      </c>
      <c r="H357" s="169">
        <v>478.23899999999998</v>
      </c>
      <c r="I357" s="170"/>
      <c r="L357" s="166"/>
      <c r="M357" s="171"/>
      <c r="N357" s="172"/>
      <c r="O357" s="172"/>
      <c r="P357" s="172"/>
      <c r="Q357" s="172"/>
      <c r="R357" s="172"/>
      <c r="S357" s="172"/>
      <c r="T357" s="173"/>
      <c r="AT357" s="167" t="s">
        <v>131</v>
      </c>
      <c r="AU357" s="167" t="s">
        <v>82</v>
      </c>
      <c r="AV357" s="14" t="s">
        <v>82</v>
      </c>
      <c r="AW357" s="14" t="s">
        <v>29</v>
      </c>
      <c r="AX357" s="14" t="s">
        <v>73</v>
      </c>
      <c r="AY357" s="167" t="s">
        <v>122</v>
      </c>
    </row>
    <row r="358" spans="1:65" s="14" customFormat="1">
      <c r="B358" s="166"/>
      <c r="D358" s="159" t="s">
        <v>131</v>
      </c>
      <c r="E358" s="167" t="s">
        <v>1</v>
      </c>
      <c r="F358" s="168" t="s">
        <v>862</v>
      </c>
      <c r="H358" s="169">
        <v>318.82600000000002</v>
      </c>
      <c r="I358" s="170"/>
      <c r="L358" s="166"/>
      <c r="M358" s="171"/>
      <c r="N358" s="172"/>
      <c r="O358" s="172"/>
      <c r="P358" s="172"/>
      <c r="Q358" s="172"/>
      <c r="R358" s="172"/>
      <c r="S358" s="172"/>
      <c r="T358" s="173"/>
      <c r="AT358" s="167" t="s">
        <v>131</v>
      </c>
      <c r="AU358" s="167" t="s">
        <v>82</v>
      </c>
      <c r="AV358" s="14" t="s">
        <v>82</v>
      </c>
      <c r="AW358" s="14" t="s">
        <v>29</v>
      </c>
      <c r="AX358" s="14" t="s">
        <v>73</v>
      </c>
      <c r="AY358" s="167" t="s">
        <v>122</v>
      </c>
    </row>
    <row r="359" spans="1:65" s="16" customFormat="1">
      <c r="B359" s="192"/>
      <c r="D359" s="159" t="s">
        <v>131</v>
      </c>
      <c r="E359" s="193" t="s">
        <v>1</v>
      </c>
      <c r="F359" s="194" t="s">
        <v>378</v>
      </c>
      <c r="H359" s="195">
        <v>797.06500000000005</v>
      </c>
      <c r="I359" s="196"/>
      <c r="L359" s="192"/>
      <c r="M359" s="197"/>
      <c r="N359" s="198"/>
      <c r="O359" s="198"/>
      <c r="P359" s="198"/>
      <c r="Q359" s="198"/>
      <c r="R359" s="198"/>
      <c r="S359" s="198"/>
      <c r="T359" s="199"/>
      <c r="AT359" s="193" t="s">
        <v>131</v>
      </c>
      <c r="AU359" s="193" t="s">
        <v>82</v>
      </c>
      <c r="AV359" s="16" t="s">
        <v>140</v>
      </c>
      <c r="AW359" s="16" t="s">
        <v>29</v>
      </c>
      <c r="AX359" s="16" t="s">
        <v>73</v>
      </c>
      <c r="AY359" s="193" t="s">
        <v>122</v>
      </c>
    </row>
    <row r="360" spans="1:65" s="15" customFormat="1">
      <c r="B360" s="174"/>
      <c r="D360" s="159" t="s">
        <v>131</v>
      </c>
      <c r="E360" s="175" t="s">
        <v>1</v>
      </c>
      <c r="F360" s="176" t="s">
        <v>139</v>
      </c>
      <c r="H360" s="177">
        <v>801.505</v>
      </c>
      <c r="I360" s="178"/>
      <c r="L360" s="174"/>
      <c r="M360" s="179"/>
      <c r="N360" s="180"/>
      <c r="O360" s="180"/>
      <c r="P360" s="180"/>
      <c r="Q360" s="180"/>
      <c r="R360" s="180"/>
      <c r="S360" s="180"/>
      <c r="T360" s="181"/>
      <c r="AT360" s="175" t="s">
        <v>131</v>
      </c>
      <c r="AU360" s="175" t="s">
        <v>82</v>
      </c>
      <c r="AV360" s="15" t="s">
        <v>129</v>
      </c>
      <c r="AW360" s="15" t="s">
        <v>29</v>
      </c>
      <c r="AX360" s="15" t="s">
        <v>30</v>
      </c>
      <c r="AY360" s="175" t="s">
        <v>122</v>
      </c>
    </row>
    <row r="361" spans="1:65" s="2" customFormat="1" ht="16.5" customHeight="1">
      <c r="A361" s="33"/>
      <c r="B361" s="144"/>
      <c r="C361" s="145" t="s">
        <v>278</v>
      </c>
      <c r="D361" s="145" t="s">
        <v>124</v>
      </c>
      <c r="E361" s="146" t="s">
        <v>307</v>
      </c>
      <c r="F361" s="147" t="s">
        <v>308</v>
      </c>
      <c r="G361" s="148" t="s">
        <v>223</v>
      </c>
      <c r="H361" s="149">
        <v>482.67899999999997</v>
      </c>
      <c r="I361" s="150"/>
      <c r="J361" s="151">
        <f>ROUND(I361*H361,2)</f>
        <v>0</v>
      </c>
      <c r="K361" s="147" t="s">
        <v>1</v>
      </c>
      <c r="L361" s="34"/>
      <c r="M361" s="152" t="s">
        <v>1</v>
      </c>
      <c r="N361" s="153" t="s">
        <v>38</v>
      </c>
      <c r="O361" s="59"/>
      <c r="P361" s="154">
        <f>O361*H361</f>
        <v>0</v>
      </c>
      <c r="Q361" s="154">
        <v>0</v>
      </c>
      <c r="R361" s="154">
        <f>Q361*H361</f>
        <v>0</v>
      </c>
      <c r="S361" s="154">
        <v>0</v>
      </c>
      <c r="T361" s="155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56" t="s">
        <v>129</v>
      </c>
      <c r="AT361" s="156" t="s">
        <v>124</v>
      </c>
      <c r="AU361" s="156" t="s">
        <v>82</v>
      </c>
      <c r="AY361" s="18" t="s">
        <v>122</v>
      </c>
      <c r="BE361" s="157">
        <f>IF(N361="základní",J361,0)</f>
        <v>0</v>
      </c>
      <c r="BF361" s="157">
        <f>IF(N361="snížená",J361,0)</f>
        <v>0</v>
      </c>
      <c r="BG361" s="157">
        <f>IF(N361="zákl. přenesená",J361,0)</f>
        <v>0</v>
      </c>
      <c r="BH361" s="157">
        <f>IF(N361="sníž. přenesená",J361,0)</f>
        <v>0</v>
      </c>
      <c r="BI361" s="157">
        <f>IF(N361="nulová",J361,0)</f>
        <v>0</v>
      </c>
      <c r="BJ361" s="18" t="s">
        <v>30</v>
      </c>
      <c r="BK361" s="157">
        <f>ROUND(I361*H361,2)</f>
        <v>0</v>
      </c>
      <c r="BL361" s="18" t="s">
        <v>129</v>
      </c>
      <c r="BM361" s="156" t="s">
        <v>865</v>
      </c>
    </row>
    <row r="362" spans="1:65" s="14" customFormat="1">
      <c r="B362" s="166"/>
      <c r="D362" s="159" t="s">
        <v>131</v>
      </c>
      <c r="E362" s="167" t="s">
        <v>1</v>
      </c>
      <c r="F362" s="168" t="s">
        <v>864</v>
      </c>
      <c r="H362" s="169">
        <v>4.4400000000000004</v>
      </c>
      <c r="I362" s="170"/>
      <c r="L362" s="166"/>
      <c r="M362" s="171"/>
      <c r="N362" s="172"/>
      <c r="O362" s="172"/>
      <c r="P362" s="172"/>
      <c r="Q362" s="172"/>
      <c r="R362" s="172"/>
      <c r="S362" s="172"/>
      <c r="T362" s="173"/>
      <c r="AT362" s="167" t="s">
        <v>131</v>
      </c>
      <c r="AU362" s="167" t="s">
        <v>82</v>
      </c>
      <c r="AV362" s="14" t="s">
        <v>82</v>
      </c>
      <c r="AW362" s="14" t="s">
        <v>29</v>
      </c>
      <c r="AX362" s="14" t="s">
        <v>73</v>
      </c>
      <c r="AY362" s="167" t="s">
        <v>122</v>
      </c>
    </row>
    <row r="363" spans="1:65" s="14" customFormat="1">
      <c r="B363" s="166"/>
      <c r="D363" s="159" t="s">
        <v>131</v>
      </c>
      <c r="E363" s="167" t="s">
        <v>1</v>
      </c>
      <c r="F363" s="168" t="s">
        <v>866</v>
      </c>
      <c r="H363" s="169">
        <v>478.23899999999998</v>
      </c>
      <c r="I363" s="170"/>
      <c r="L363" s="166"/>
      <c r="M363" s="171"/>
      <c r="N363" s="172"/>
      <c r="O363" s="172"/>
      <c r="P363" s="172"/>
      <c r="Q363" s="172"/>
      <c r="R363" s="172"/>
      <c r="S363" s="172"/>
      <c r="T363" s="173"/>
      <c r="AT363" s="167" t="s">
        <v>131</v>
      </c>
      <c r="AU363" s="167" t="s">
        <v>82</v>
      </c>
      <c r="AV363" s="14" t="s">
        <v>82</v>
      </c>
      <c r="AW363" s="14" t="s">
        <v>29</v>
      </c>
      <c r="AX363" s="14" t="s">
        <v>73</v>
      </c>
      <c r="AY363" s="167" t="s">
        <v>122</v>
      </c>
    </row>
    <row r="364" spans="1:65" s="15" customFormat="1">
      <c r="B364" s="174"/>
      <c r="D364" s="159" t="s">
        <v>131</v>
      </c>
      <c r="E364" s="175" t="s">
        <v>1</v>
      </c>
      <c r="F364" s="176" t="s">
        <v>139</v>
      </c>
      <c r="H364" s="177">
        <v>482.67899999999997</v>
      </c>
      <c r="I364" s="178"/>
      <c r="L364" s="174"/>
      <c r="M364" s="179"/>
      <c r="N364" s="180"/>
      <c r="O364" s="180"/>
      <c r="P364" s="180"/>
      <c r="Q364" s="180"/>
      <c r="R364" s="180"/>
      <c r="S364" s="180"/>
      <c r="T364" s="181"/>
      <c r="AT364" s="175" t="s">
        <v>131</v>
      </c>
      <c r="AU364" s="175" t="s">
        <v>82</v>
      </c>
      <c r="AV364" s="15" t="s">
        <v>129</v>
      </c>
      <c r="AW364" s="15" t="s">
        <v>29</v>
      </c>
      <c r="AX364" s="15" t="s">
        <v>30</v>
      </c>
      <c r="AY364" s="175" t="s">
        <v>122</v>
      </c>
    </row>
    <row r="365" spans="1:65" s="2" customFormat="1" ht="16.5" customHeight="1">
      <c r="A365" s="33"/>
      <c r="B365" s="144"/>
      <c r="C365" s="145" t="s">
        <v>288</v>
      </c>
      <c r="D365" s="145" t="s">
        <v>124</v>
      </c>
      <c r="E365" s="146" t="s">
        <v>313</v>
      </c>
      <c r="F365" s="147" t="s">
        <v>314</v>
      </c>
      <c r="G365" s="148" t="s">
        <v>223</v>
      </c>
      <c r="H365" s="149">
        <v>318.82600000000002</v>
      </c>
      <c r="I365" s="150"/>
      <c r="J365" s="151">
        <f>ROUND(I365*H365,2)</f>
        <v>0</v>
      </c>
      <c r="K365" s="147" t="s">
        <v>1</v>
      </c>
      <c r="L365" s="34"/>
      <c r="M365" s="152" t="s">
        <v>1</v>
      </c>
      <c r="N365" s="153" t="s">
        <v>38</v>
      </c>
      <c r="O365" s="59"/>
      <c r="P365" s="154">
        <f>O365*H365</f>
        <v>0</v>
      </c>
      <c r="Q365" s="154">
        <v>0</v>
      </c>
      <c r="R365" s="154">
        <f>Q365*H365</f>
        <v>0</v>
      </c>
      <c r="S365" s="154">
        <v>0</v>
      </c>
      <c r="T365" s="155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56" t="s">
        <v>129</v>
      </c>
      <c r="AT365" s="156" t="s">
        <v>124</v>
      </c>
      <c r="AU365" s="156" t="s">
        <v>82</v>
      </c>
      <c r="AY365" s="18" t="s">
        <v>122</v>
      </c>
      <c r="BE365" s="157">
        <f>IF(N365="základní",J365,0)</f>
        <v>0</v>
      </c>
      <c r="BF365" s="157">
        <f>IF(N365="snížená",J365,0)</f>
        <v>0</v>
      </c>
      <c r="BG365" s="157">
        <f>IF(N365="zákl. přenesená",J365,0)</f>
        <v>0</v>
      </c>
      <c r="BH365" s="157">
        <f>IF(N365="sníž. přenesená",J365,0)</f>
        <v>0</v>
      </c>
      <c r="BI365" s="157">
        <f>IF(N365="nulová",J365,0)</f>
        <v>0</v>
      </c>
      <c r="BJ365" s="18" t="s">
        <v>30</v>
      </c>
      <c r="BK365" s="157">
        <f>ROUND(I365*H365,2)</f>
        <v>0</v>
      </c>
      <c r="BL365" s="18" t="s">
        <v>129</v>
      </c>
      <c r="BM365" s="156" t="s">
        <v>867</v>
      </c>
    </row>
    <row r="366" spans="1:65" s="14" customFormat="1">
      <c r="B366" s="166"/>
      <c r="D366" s="159" t="s">
        <v>131</v>
      </c>
      <c r="E366" s="167" t="s">
        <v>1</v>
      </c>
      <c r="F366" s="168" t="s">
        <v>868</v>
      </c>
      <c r="H366" s="169">
        <v>318.82600000000002</v>
      </c>
      <c r="I366" s="170"/>
      <c r="L366" s="166"/>
      <c r="M366" s="171"/>
      <c r="N366" s="172"/>
      <c r="O366" s="172"/>
      <c r="P366" s="172"/>
      <c r="Q366" s="172"/>
      <c r="R366" s="172"/>
      <c r="S366" s="172"/>
      <c r="T366" s="173"/>
      <c r="AT366" s="167" t="s">
        <v>131</v>
      </c>
      <c r="AU366" s="167" t="s">
        <v>82</v>
      </c>
      <c r="AV366" s="14" t="s">
        <v>82</v>
      </c>
      <c r="AW366" s="14" t="s">
        <v>29</v>
      </c>
      <c r="AX366" s="14" t="s">
        <v>30</v>
      </c>
      <c r="AY366" s="167" t="s">
        <v>122</v>
      </c>
    </row>
    <row r="367" spans="1:65" s="2" customFormat="1" ht="16.5" customHeight="1">
      <c r="A367" s="33"/>
      <c r="B367" s="144"/>
      <c r="C367" s="145" t="s">
        <v>296</v>
      </c>
      <c r="D367" s="145" t="s">
        <v>124</v>
      </c>
      <c r="E367" s="146" t="s">
        <v>869</v>
      </c>
      <c r="F367" s="147" t="s">
        <v>870</v>
      </c>
      <c r="G367" s="148" t="s">
        <v>223</v>
      </c>
      <c r="H367" s="149">
        <v>540.62300000000005</v>
      </c>
      <c r="I367" s="150"/>
      <c r="J367" s="151">
        <f>ROUND(I367*H367,2)</f>
        <v>0</v>
      </c>
      <c r="K367" s="147" t="s">
        <v>128</v>
      </c>
      <c r="L367" s="34"/>
      <c r="M367" s="152" t="s">
        <v>1</v>
      </c>
      <c r="N367" s="153" t="s">
        <v>38</v>
      </c>
      <c r="O367" s="59"/>
      <c r="P367" s="154">
        <f>O367*H367</f>
        <v>0</v>
      </c>
      <c r="Q367" s="154">
        <v>0</v>
      </c>
      <c r="R367" s="154">
        <f>Q367*H367</f>
        <v>0</v>
      </c>
      <c r="S367" s="154">
        <v>0</v>
      </c>
      <c r="T367" s="155">
        <f>S367*H367</f>
        <v>0</v>
      </c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R367" s="156" t="s">
        <v>129</v>
      </c>
      <c r="AT367" s="156" t="s">
        <v>124</v>
      </c>
      <c r="AU367" s="156" t="s">
        <v>82</v>
      </c>
      <c r="AY367" s="18" t="s">
        <v>122</v>
      </c>
      <c r="BE367" s="157">
        <f>IF(N367="základní",J367,0)</f>
        <v>0</v>
      </c>
      <c r="BF367" s="157">
        <f>IF(N367="snížená",J367,0)</f>
        <v>0</v>
      </c>
      <c r="BG367" s="157">
        <f>IF(N367="zákl. přenesená",J367,0)</f>
        <v>0</v>
      </c>
      <c r="BH367" s="157">
        <f>IF(N367="sníž. přenesená",J367,0)</f>
        <v>0</v>
      </c>
      <c r="BI367" s="157">
        <f>IF(N367="nulová",J367,0)</f>
        <v>0</v>
      </c>
      <c r="BJ367" s="18" t="s">
        <v>30</v>
      </c>
      <c r="BK367" s="157">
        <f>ROUND(I367*H367,2)</f>
        <v>0</v>
      </c>
      <c r="BL367" s="18" t="s">
        <v>129</v>
      </c>
      <c r="BM367" s="156" t="s">
        <v>871</v>
      </c>
    </row>
    <row r="368" spans="1:65" s="13" customFormat="1">
      <c r="B368" s="158"/>
      <c r="D368" s="159" t="s">
        <v>131</v>
      </c>
      <c r="E368" s="160" t="s">
        <v>1</v>
      </c>
      <c r="F368" s="161" t="s">
        <v>872</v>
      </c>
      <c r="H368" s="160" t="s">
        <v>1</v>
      </c>
      <c r="I368" s="162"/>
      <c r="L368" s="158"/>
      <c r="M368" s="163"/>
      <c r="N368" s="164"/>
      <c r="O368" s="164"/>
      <c r="P368" s="164"/>
      <c r="Q368" s="164"/>
      <c r="R368" s="164"/>
      <c r="S368" s="164"/>
      <c r="T368" s="165"/>
      <c r="AT368" s="160" t="s">
        <v>131</v>
      </c>
      <c r="AU368" s="160" t="s">
        <v>82</v>
      </c>
      <c r="AV368" s="13" t="s">
        <v>30</v>
      </c>
      <c r="AW368" s="13" t="s">
        <v>29</v>
      </c>
      <c r="AX368" s="13" t="s">
        <v>73</v>
      </c>
      <c r="AY368" s="160" t="s">
        <v>122</v>
      </c>
    </row>
    <row r="369" spans="2:51" s="13" customFormat="1">
      <c r="B369" s="158"/>
      <c r="D369" s="159" t="s">
        <v>131</v>
      </c>
      <c r="E369" s="160" t="s">
        <v>1</v>
      </c>
      <c r="F369" s="161" t="s">
        <v>701</v>
      </c>
      <c r="H369" s="160" t="s">
        <v>1</v>
      </c>
      <c r="I369" s="162"/>
      <c r="L369" s="158"/>
      <c r="M369" s="163"/>
      <c r="N369" s="164"/>
      <c r="O369" s="164"/>
      <c r="P369" s="164"/>
      <c r="Q369" s="164"/>
      <c r="R369" s="164"/>
      <c r="S369" s="164"/>
      <c r="T369" s="165"/>
      <c r="AT369" s="160" t="s">
        <v>131</v>
      </c>
      <c r="AU369" s="160" t="s">
        <v>82</v>
      </c>
      <c r="AV369" s="13" t="s">
        <v>30</v>
      </c>
      <c r="AW369" s="13" t="s">
        <v>29</v>
      </c>
      <c r="AX369" s="13" t="s">
        <v>73</v>
      </c>
      <c r="AY369" s="160" t="s">
        <v>122</v>
      </c>
    </row>
    <row r="370" spans="2:51" s="14" customFormat="1">
      <c r="B370" s="166"/>
      <c r="D370" s="159" t="s">
        <v>131</v>
      </c>
      <c r="E370" s="167" t="s">
        <v>1</v>
      </c>
      <c r="F370" s="168" t="s">
        <v>794</v>
      </c>
      <c r="H370" s="169">
        <v>26.047999999999998</v>
      </c>
      <c r="I370" s="170"/>
      <c r="L370" s="166"/>
      <c r="M370" s="171"/>
      <c r="N370" s="172"/>
      <c r="O370" s="172"/>
      <c r="P370" s="172"/>
      <c r="Q370" s="172"/>
      <c r="R370" s="172"/>
      <c r="S370" s="172"/>
      <c r="T370" s="173"/>
      <c r="AT370" s="167" t="s">
        <v>131</v>
      </c>
      <c r="AU370" s="167" t="s">
        <v>82</v>
      </c>
      <c r="AV370" s="14" t="s">
        <v>82</v>
      </c>
      <c r="AW370" s="14" t="s">
        <v>29</v>
      </c>
      <c r="AX370" s="14" t="s">
        <v>73</v>
      </c>
      <c r="AY370" s="167" t="s">
        <v>122</v>
      </c>
    </row>
    <row r="371" spans="2:51" s="14" customFormat="1">
      <c r="B371" s="166"/>
      <c r="D371" s="159" t="s">
        <v>131</v>
      </c>
      <c r="E371" s="167" t="s">
        <v>1</v>
      </c>
      <c r="F371" s="168" t="s">
        <v>795</v>
      </c>
      <c r="H371" s="169">
        <v>495.88</v>
      </c>
      <c r="I371" s="170"/>
      <c r="L371" s="166"/>
      <c r="M371" s="171"/>
      <c r="N371" s="172"/>
      <c r="O371" s="172"/>
      <c r="P371" s="172"/>
      <c r="Q371" s="172"/>
      <c r="R371" s="172"/>
      <c r="S371" s="172"/>
      <c r="T371" s="173"/>
      <c r="AT371" s="167" t="s">
        <v>131</v>
      </c>
      <c r="AU371" s="167" t="s">
        <v>82</v>
      </c>
      <c r="AV371" s="14" t="s">
        <v>82</v>
      </c>
      <c r="AW371" s="14" t="s">
        <v>29</v>
      </c>
      <c r="AX371" s="14" t="s">
        <v>73</v>
      </c>
      <c r="AY371" s="167" t="s">
        <v>122</v>
      </c>
    </row>
    <row r="372" spans="2:51" s="14" customFormat="1">
      <c r="B372" s="166"/>
      <c r="D372" s="159" t="s">
        <v>131</v>
      </c>
      <c r="E372" s="167" t="s">
        <v>1</v>
      </c>
      <c r="F372" s="168" t="s">
        <v>796</v>
      </c>
      <c r="H372" s="169">
        <v>33</v>
      </c>
      <c r="I372" s="170"/>
      <c r="L372" s="166"/>
      <c r="M372" s="171"/>
      <c r="N372" s="172"/>
      <c r="O372" s="172"/>
      <c r="P372" s="172"/>
      <c r="Q372" s="172"/>
      <c r="R372" s="172"/>
      <c r="S372" s="172"/>
      <c r="T372" s="173"/>
      <c r="AT372" s="167" t="s">
        <v>131</v>
      </c>
      <c r="AU372" s="167" t="s">
        <v>82</v>
      </c>
      <c r="AV372" s="14" t="s">
        <v>82</v>
      </c>
      <c r="AW372" s="14" t="s">
        <v>29</v>
      </c>
      <c r="AX372" s="14" t="s">
        <v>73</v>
      </c>
      <c r="AY372" s="167" t="s">
        <v>122</v>
      </c>
    </row>
    <row r="373" spans="2:51" s="14" customFormat="1">
      <c r="B373" s="166"/>
      <c r="D373" s="159" t="s">
        <v>131</v>
      </c>
      <c r="E373" s="167" t="s">
        <v>1</v>
      </c>
      <c r="F373" s="168" t="s">
        <v>797</v>
      </c>
      <c r="H373" s="169">
        <v>20.603999999999999</v>
      </c>
      <c r="I373" s="170"/>
      <c r="L373" s="166"/>
      <c r="M373" s="171"/>
      <c r="N373" s="172"/>
      <c r="O373" s="172"/>
      <c r="P373" s="172"/>
      <c r="Q373" s="172"/>
      <c r="R373" s="172"/>
      <c r="S373" s="172"/>
      <c r="T373" s="173"/>
      <c r="AT373" s="167" t="s">
        <v>131</v>
      </c>
      <c r="AU373" s="167" t="s">
        <v>82</v>
      </c>
      <c r="AV373" s="14" t="s">
        <v>82</v>
      </c>
      <c r="AW373" s="14" t="s">
        <v>29</v>
      </c>
      <c r="AX373" s="14" t="s">
        <v>73</v>
      </c>
      <c r="AY373" s="167" t="s">
        <v>122</v>
      </c>
    </row>
    <row r="374" spans="2:51" s="13" customFormat="1">
      <c r="B374" s="158"/>
      <c r="D374" s="159" t="s">
        <v>131</v>
      </c>
      <c r="E374" s="160" t="s">
        <v>1</v>
      </c>
      <c r="F374" s="161" t="s">
        <v>714</v>
      </c>
      <c r="H374" s="160" t="s">
        <v>1</v>
      </c>
      <c r="I374" s="162"/>
      <c r="L374" s="158"/>
      <c r="M374" s="163"/>
      <c r="N374" s="164"/>
      <c r="O374" s="164"/>
      <c r="P374" s="164"/>
      <c r="Q374" s="164"/>
      <c r="R374" s="164"/>
      <c r="S374" s="164"/>
      <c r="T374" s="165"/>
      <c r="AT374" s="160" t="s">
        <v>131</v>
      </c>
      <c r="AU374" s="160" t="s">
        <v>82</v>
      </c>
      <c r="AV374" s="13" t="s">
        <v>30</v>
      </c>
      <c r="AW374" s="13" t="s">
        <v>29</v>
      </c>
      <c r="AX374" s="13" t="s">
        <v>73</v>
      </c>
      <c r="AY374" s="160" t="s">
        <v>122</v>
      </c>
    </row>
    <row r="375" spans="2:51" s="14" customFormat="1">
      <c r="B375" s="166"/>
      <c r="D375" s="159" t="s">
        <v>131</v>
      </c>
      <c r="E375" s="167" t="s">
        <v>1</v>
      </c>
      <c r="F375" s="168" t="s">
        <v>811</v>
      </c>
      <c r="H375" s="169">
        <v>347.625</v>
      </c>
      <c r="I375" s="170"/>
      <c r="L375" s="166"/>
      <c r="M375" s="171"/>
      <c r="N375" s="172"/>
      <c r="O375" s="172"/>
      <c r="P375" s="172"/>
      <c r="Q375" s="172"/>
      <c r="R375" s="172"/>
      <c r="S375" s="172"/>
      <c r="T375" s="173"/>
      <c r="AT375" s="167" t="s">
        <v>131</v>
      </c>
      <c r="AU375" s="167" t="s">
        <v>82</v>
      </c>
      <c r="AV375" s="14" t="s">
        <v>82</v>
      </c>
      <c r="AW375" s="14" t="s">
        <v>29</v>
      </c>
      <c r="AX375" s="14" t="s">
        <v>73</v>
      </c>
      <c r="AY375" s="167" t="s">
        <v>122</v>
      </c>
    </row>
    <row r="376" spans="2:51" s="14" customFormat="1">
      <c r="B376" s="166"/>
      <c r="D376" s="159" t="s">
        <v>131</v>
      </c>
      <c r="E376" s="167" t="s">
        <v>1</v>
      </c>
      <c r="F376" s="168" t="s">
        <v>812</v>
      </c>
      <c r="H376" s="169">
        <v>138.18799999999999</v>
      </c>
      <c r="I376" s="170"/>
      <c r="L376" s="166"/>
      <c r="M376" s="171"/>
      <c r="N376" s="172"/>
      <c r="O376" s="172"/>
      <c r="P376" s="172"/>
      <c r="Q376" s="172"/>
      <c r="R376" s="172"/>
      <c r="S376" s="172"/>
      <c r="T376" s="173"/>
      <c r="AT376" s="167" t="s">
        <v>131</v>
      </c>
      <c r="AU376" s="167" t="s">
        <v>82</v>
      </c>
      <c r="AV376" s="14" t="s">
        <v>82</v>
      </c>
      <c r="AW376" s="14" t="s">
        <v>29</v>
      </c>
      <c r="AX376" s="14" t="s">
        <v>73</v>
      </c>
      <c r="AY376" s="167" t="s">
        <v>122</v>
      </c>
    </row>
    <row r="377" spans="2:51" s="13" customFormat="1">
      <c r="B377" s="158"/>
      <c r="D377" s="159" t="s">
        <v>131</v>
      </c>
      <c r="E377" s="160" t="s">
        <v>1</v>
      </c>
      <c r="F377" s="161" t="s">
        <v>717</v>
      </c>
      <c r="H377" s="160" t="s">
        <v>1</v>
      </c>
      <c r="I377" s="162"/>
      <c r="L377" s="158"/>
      <c r="M377" s="163"/>
      <c r="N377" s="164"/>
      <c r="O377" s="164"/>
      <c r="P377" s="164"/>
      <c r="Q377" s="164"/>
      <c r="R377" s="164"/>
      <c r="S377" s="164"/>
      <c r="T377" s="165"/>
      <c r="AT377" s="160" t="s">
        <v>131</v>
      </c>
      <c r="AU377" s="160" t="s">
        <v>82</v>
      </c>
      <c r="AV377" s="13" t="s">
        <v>30</v>
      </c>
      <c r="AW377" s="13" t="s">
        <v>29</v>
      </c>
      <c r="AX377" s="13" t="s">
        <v>73</v>
      </c>
      <c r="AY377" s="160" t="s">
        <v>122</v>
      </c>
    </row>
    <row r="378" spans="2:51" s="14" customFormat="1">
      <c r="B378" s="166"/>
      <c r="D378" s="159" t="s">
        <v>131</v>
      </c>
      <c r="E378" s="167" t="s">
        <v>1</v>
      </c>
      <c r="F378" s="168" t="s">
        <v>817</v>
      </c>
      <c r="H378" s="169">
        <v>51.084000000000003</v>
      </c>
      <c r="I378" s="170"/>
      <c r="L378" s="166"/>
      <c r="M378" s="171"/>
      <c r="N378" s="172"/>
      <c r="O378" s="172"/>
      <c r="P378" s="172"/>
      <c r="Q378" s="172"/>
      <c r="R378" s="172"/>
      <c r="S378" s="172"/>
      <c r="T378" s="173"/>
      <c r="AT378" s="167" t="s">
        <v>131</v>
      </c>
      <c r="AU378" s="167" t="s">
        <v>82</v>
      </c>
      <c r="AV378" s="14" t="s">
        <v>82</v>
      </c>
      <c r="AW378" s="14" t="s">
        <v>29</v>
      </c>
      <c r="AX378" s="14" t="s">
        <v>73</v>
      </c>
      <c r="AY378" s="167" t="s">
        <v>122</v>
      </c>
    </row>
    <row r="379" spans="2:51" s="13" customFormat="1">
      <c r="B379" s="158"/>
      <c r="D379" s="159" t="s">
        <v>131</v>
      </c>
      <c r="E379" s="160" t="s">
        <v>1</v>
      </c>
      <c r="F379" s="161" t="s">
        <v>719</v>
      </c>
      <c r="H379" s="160" t="s">
        <v>1</v>
      </c>
      <c r="I379" s="162"/>
      <c r="L379" s="158"/>
      <c r="M379" s="163"/>
      <c r="N379" s="164"/>
      <c r="O379" s="164"/>
      <c r="P379" s="164"/>
      <c r="Q379" s="164"/>
      <c r="R379" s="164"/>
      <c r="S379" s="164"/>
      <c r="T379" s="165"/>
      <c r="AT379" s="160" t="s">
        <v>131</v>
      </c>
      <c r="AU379" s="160" t="s">
        <v>82</v>
      </c>
      <c r="AV379" s="13" t="s">
        <v>30</v>
      </c>
      <c r="AW379" s="13" t="s">
        <v>29</v>
      </c>
      <c r="AX379" s="13" t="s">
        <v>73</v>
      </c>
      <c r="AY379" s="160" t="s">
        <v>122</v>
      </c>
    </row>
    <row r="380" spans="2:51" s="14" customFormat="1">
      <c r="B380" s="166"/>
      <c r="D380" s="159" t="s">
        <v>131</v>
      </c>
      <c r="E380" s="167" t="s">
        <v>1</v>
      </c>
      <c r="F380" s="168" t="s">
        <v>819</v>
      </c>
      <c r="H380" s="169">
        <v>18.899999999999999</v>
      </c>
      <c r="I380" s="170"/>
      <c r="L380" s="166"/>
      <c r="M380" s="171"/>
      <c r="N380" s="172"/>
      <c r="O380" s="172"/>
      <c r="P380" s="172"/>
      <c r="Q380" s="172"/>
      <c r="R380" s="172"/>
      <c r="S380" s="172"/>
      <c r="T380" s="173"/>
      <c r="AT380" s="167" t="s">
        <v>131</v>
      </c>
      <c r="AU380" s="167" t="s">
        <v>82</v>
      </c>
      <c r="AV380" s="14" t="s">
        <v>82</v>
      </c>
      <c r="AW380" s="14" t="s">
        <v>29</v>
      </c>
      <c r="AX380" s="14" t="s">
        <v>73</v>
      </c>
      <c r="AY380" s="167" t="s">
        <v>122</v>
      </c>
    </row>
    <row r="381" spans="2:51" s="13" customFormat="1">
      <c r="B381" s="158"/>
      <c r="D381" s="159" t="s">
        <v>131</v>
      </c>
      <c r="E381" s="160" t="s">
        <v>1</v>
      </c>
      <c r="F381" s="161" t="s">
        <v>703</v>
      </c>
      <c r="H381" s="160" t="s">
        <v>1</v>
      </c>
      <c r="I381" s="162"/>
      <c r="L381" s="158"/>
      <c r="M381" s="163"/>
      <c r="N381" s="164"/>
      <c r="O381" s="164"/>
      <c r="P381" s="164"/>
      <c r="Q381" s="164"/>
      <c r="R381" s="164"/>
      <c r="S381" s="164"/>
      <c r="T381" s="165"/>
      <c r="AT381" s="160" t="s">
        <v>131</v>
      </c>
      <c r="AU381" s="160" t="s">
        <v>82</v>
      </c>
      <c r="AV381" s="13" t="s">
        <v>30</v>
      </c>
      <c r="AW381" s="13" t="s">
        <v>29</v>
      </c>
      <c r="AX381" s="13" t="s">
        <v>73</v>
      </c>
      <c r="AY381" s="160" t="s">
        <v>122</v>
      </c>
    </row>
    <row r="382" spans="2:51" s="14" customFormat="1">
      <c r="B382" s="166"/>
      <c r="D382" s="159" t="s">
        <v>131</v>
      </c>
      <c r="E382" s="167" t="s">
        <v>1</v>
      </c>
      <c r="F382" s="168" t="s">
        <v>822</v>
      </c>
      <c r="H382" s="169">
        <v>41.28</v>
      </c>
      <c r="I382" s="170"/>
      <c r="L382" s="166"/>
      <c r="M382" s="171"/>
      <c r="N382" s="172"/>
      <c r="O382" s="172"/>
      <c r="P382" s="172"/>
      <c r="Q382" s="172"/>
      <c r="R382" s="172"/>
      <c r="S382" s="172"/>
      <c r="T382" s="173"/>
      <c r="AT382" s="167" t="s">
        <v>131</v>
      </c>
      <c r="AU382" s="167" t="s">
        <v>82</v>
      </c>
      <c r="AV382" s="14" t="s">
        <v>82</v>
      </c>
      <c r="AW382" s="14" t="s">
        <v>29</v>
      </c>
      <c r="AX382" s="14" t="s">
        <v>73</v>
      </c>
      <c r="AY382" s="167" t="s">
        <v>122</v>
      </c>
    </row>
    <row r="383" spans="2:51" s="13" customFormat="1">
      <c r="B383" s="158"/>
      <c r="D383" s="159" t="s">
        <v>131</v>
      </c>
      <c r="E383" s="160" t="s">
        <v>1</v>
      </c>
      <c r="F383" s="161" t="s">
        <v>705</v>
      </c>
      <c r="H383" s="160" t="s">
        <v>1</v>
      </c>
      <c r="I383" s="162"/>
      <c r="L383" s="158"/>
      <c r="M383" s="163"/>
      <c r="N383" s="164"/>
      <c r="O383" s="164"/>
      <c r="P383" s="164"/>
      <c r="Q383" s="164"/>
      <c r="R383" s="164"/>
      <c r="S383" s="164"/>
      <c r="T383" s="165"/>
      <c r="AT383" s="160" t="s">
        <v>131</v>
      </c>
      <c r="AU383" s="160" t="s">
        <v>82</v>
      </c>
      <c r="AV383" s="13" t="s">
        <v>30</v>
      </c>
      <c r="AW383" s="13" t="s">
        <v>29</v>
      </c>
      <c r="AX383" s="13" t="s">
        <v>73</v>
      </c>
      <c r="AY383" s="160" t="s">
        <v>122</v>
      </c>
    </row>
    <row r="384" spans="2:51" s="14" customFormat="1">
      <c r="B384" s="166"/>
      <c r="D384" s="159" t="s">
        <v>131</v>
      </c>
      <c r="E384" s="167" t="s">
        <v>1</v>
      </c>
      <c r="F384" s="168" t="s">
        <v>826</v>
      </c>
      <c r="H384" s="169">
        <v>66.3</v>
      </c>
      <c r="I384" s="170"/>
      <c r="L384" s="166"/>
      <c r="M384" s="171"/>
      <c r="N384" s="172"/>
      <c r="O384" s="172"/>
      <c r="P384" s="172"/>
      <c r="Q384" s="172"/>
      <c r="R384" s="172"/>
      <c r="S384" s="172"/>
      <c r="T384" s="173"/>
      <c r="AT384" s="167" t="s">
        <v>131</v>
      </c>
      <c r="AU384" s="167" t="s">
        <v>82</v>
      </c>
      <c r="AV384" s="14" t="s">
        <v>82</v>
      </c>
      <c r="AW384" s="14" t="s">
        <v>29</v>
      </c>
      <c r="AX384" s="14" t="s">
        <v>73</v>
      </c>
      <c r="AY384" s="167" t="s">
        <v>122</v>
      </c>
    </row>
    <row r="385" spans="2:51" s="13" customFormat="1">
      <c r="B385" s="158"/>
      <c r="D385" s="159" t="s">
        <v>131</v>
      </c>
      <c r="E385" s="160" t="s">
        <v>1</v>
      </c>
      <c r="F385" s="161" t="s">
        <v>798</v>
      </c>
      <c r="H385" s="160" t="s">
        <v>1</v>
      </c>
      <c r="I385" s="162"/>
      <c r="L385" s="158"/>
      <c r="M385" s="163"/>
      <c r="N385" s="164"/>
      <c r="O385" s="164"/>
      <c r="P385" s="164"/>
      <c r="Q385" s="164"/>
      <c r="R385" s="164"/>
      <c r="S385" s="164"/>
      <c r="T385" s="165"/>
      <c r="AT385" s="160" t="s">
        <v>131</v>
      </c>
      <c r="AU385" s="160" t="s">
        <v>82</v>
      </c>
      <c r="AV385" s="13" t="s">
        <v>30</v>
      </c>
      <c r="AW385" s="13" t="s">
        <v>29</v>
      </c>
      <c r="AX385" s="13" t="s">
        <v>73</v>
      </c>
      <c r="AY385" s="160" t="s">
        <v>122</v>
      </c>
    </row>
    <row r="386" spans="2:51" s="13" customFormat="1">
      <c r="B386" s="158"/>
      <c r="D386" s="159" t="s">
        <v>131</v>
      </c>
      <c r="E386" s="160" t="s">
        <v>1</v>
      </c>
      <c r="F386" s="161" t="s">
        <v>873</v>
      </c>
      <c r="H386" s="160" t="s">
        <v>1</v>
      </c>
      <c r="I386" s="162"/>
      <c r="L386" s="158"/>
      <c r="M386" s="163"/>
      <c r="N386" s="164"/>
      <c r="O386" s="164"/>
      <c r="P386" s="164"/>
      <c r="Q386" s="164"/>
      <c r="R386" s="164"/>
      <c r="S386" s="164"/>
      <c r="T386" s="165"/>
      <c r="AT386" s="160" t="s">
        <v>131</v>
      </c>
      <c r="AU386" s="160" t="s">
        <v>82</v>
      </c>
      <c r="AV386" s="13" t="s">
        <v>30</v>
      </c>
      <c r="AW386" s="13" t="s">
        <v>29</v>
      </c>
      <c r="AX386" s="13" t="s">
        <v>73</v>
      </c>
      <c r="AY386" s="160" t="s">
        <v>122</v>
      </c>
    </row>
    <row r="387" spans="2:51" s="14" customFormat="1">
      <c r="B387" s="166"/>
      <c r="D387" s="159" t="s">
        <v>131</v>
      </c>
      <c r="E387" s="167" t="s">
        <v>1</v>
      </c>
      <c r="F387" s="168" t="s">
        <v>874</v>
      </c>
      <c r="H387" s="169">
        <v>-275.02999999999997</v>
      </c>
      <c r="I387" s="170"/>
      <c r="L387" s="166"/>
      <c r="M387" s="171"/>
      <c r="N387" s="172"/>
      <c r="O387" s="172"/>
      <c r="P387" s="172"/>
      <c r="Q387" s="172"/>
      <c r="R387" s="172"/>
      <c r="S387" s="172"/>
      <c r="T387" s="173"/>
      <c r="AT387" s="167" t="s">
        <v>131</v>
      </c>
      <c r="AU387" s="167" t="s">
        <v>82</v>
      </c>
      <c r="AV387" s="14" t="s">
        <v>82</v>
      </c>
      <c r="AW387" s="14" t="s">
        <v>29</v>
      </c>
      <c r="AX387" s="14" t="s">
        <v>73</v>
      </c>
      <c r="AY387" s="167" t="s">
        <v>122</v>
      </c>
    </row>
    <row r="388" spans="2:51" s="13" customFormat="1">
      <c r="B388" s="158"/>
      <c r="D388" s="159" t="s">
        <v>131</v>
      </c>
      <c r="E388" s="160" t="s">
        <v>1</v>
      </c>
      <c r="F388" s="161" t="s">
        <v>875</v>
      </c>
      <c r="H388" s="160" t="s">
        <v>1</v>
      </c>
      <c r="I388" s="162"/>
      <c r="L388" s="158"/>
      <c r="M388" s="163"/>
      <c r="N388" s="164"/>
      <c r="O388" s="164"/>
      <c r="P388" s="164"/>
      <c r="Q388" s="164"/>
      <c r="R388" s="164"/>
      <c r="S388" s="164"/>
      <c r="T388" s="165"/>
      <c r="AT388" s="160" t="s">
        <v>131</v>
      </c>
      <c r="AU388" s="160" t="s">
        <v>82</v>
      </c>
      <c r="AV388" s="13" t="s">
        <v>30</v>
      </c>
      <c r="AW388" s="13" t="s">
        <v>29</v>
      </c>
      <c r="AX388" s="13" t="s">
        <v>73</v>
      </c>
      <c r="AY388" s="160" t="s">
        <v>122</v>
      </c>
    </row>
    <row r="389" spans="2:51" s="14" customFormat="1">
      <c r="B389" s="166"/>
      <c r="D389" s="159" t="s">
        <v>131</v>
      </c>
      <c r="E389" s="167" t="s">
        <v>1</v>
      </c>
      <c r="F389" s="168" t="s">
        <v>876</v>
      </c>
      <c r="H389" s="169">
        <v>-6.4349999999999996</v>
      </c>
      <c r="I389" s="170"/>
      <c r="L389" s="166"/>
      <c r="M389" s="171"/>
      <c r="N389" s="172"/>
      <c r="O389" s="172"/>
      <c r="P389" s="172"/>
      <c r="Q389" s="172"/>
      <c r="R389" s="172"/>
      <c r="S389" s="172"/>
      <c r="T389" s="173"/>
      <c r="AT389" s="167" t="s">
        <v>131</v>
      </c>
      <c r="AU389" s="167" t="s">
        <v>82</v>
      </c>
      <c r="AV389" s="14" t="s">
        <v>82</v>
      </c>
      <c r="AW389" s="14" t="s">
        <v>29</v>
      </c>
      <c r="AX389" s="14" t="s">
        <v>73</v>
      </c>
      <c r="AY389" s="167" t="s">
        <v>122</v>
      </c>
    </row>
    <row r="390" spans="2:51" s="13" customFormat="1">
      <c r="B390" s="158"/>
      <c r="D390" s="159" t="s">
        <v>131</v>
      </c>
      <c r="E390" s="160" t="s">
        <v>1</v>
      </c>
      <c r="F390" s="161" t="s">
        <v>806</v>
      </c>
      <c r="H390" s="160" t="s">
        <v>1</v>
      </c>
      <c r="I390" s="162"/>
      <c r="L390" s="158"/>
      <c r="M390" s="163"/>
      <c r="N390" s="164"/>
      <c r="O390" s="164"/>
      <c r="P390" s="164"/>
      <c r="Q390" s="164"/>
      <c r="R390" s="164"/>
      <c r="S390" s="164"/>
      <c r="T390" s="165"/>
      <c r="AT390" s="160" t="s">
        <v>131</v>
      </c>
      <c r="AU390" s="160" t="s">
        <v>82</v>
      </c>
      <c r="AV390" s="13" t="s">
        <v>30</v>
      </c>
      <c r="AW390" s="13" t="s">
        <v>29</v>
      </c>
      <c r="AX390" s="13" t="s">
        <v>73</v>
      </c>
      <c r="AY390" s="160" t="s">
        <v>122</v>
      </c>
    </row>
    <row r="391" spans="2:51" s="14" customFormat="1">
      <c r="B391" s="166"/>
      <c r="D391" s="159" t="s">
        <v>131</v>
      </c>
      <c r="E391" s="167" t="s">
        <v>1</v>
      </c>
      <c r="F391" s="168" t="s">
        <v>877</v>
      </c>
      <c r="H391" s="169">
        <v>-4.4400000000000004</v>
      </c>
      <c r="I391" s="170"/>
      <c r="L391" s="166"/>
      <c r="M391" s="171"/>
      <c r="N391" s="172"/>
      <c r="O391" s="172"/>
      <c r="P391" s="172"/>
      <c r="Q391" s="172"/>
      <c r="R391" s="172"/>
      <c r="S391" s="172"/>
      <c r="T391" s="173"/>
      <c r="AT391" s="167" t="s">
        <v>131</v>
      </c>
      <c r="AU391" s="167" t="s">
        <v>82</v>
      </c>
      <c r="AV391" s="14" t="s">
        <v>82</v>
      </c>
      <c r="AW391" s="14" t="s">
        <v>29</v>
      </c>
      <c r="AX391" s="14" t="s">
        <v>73</v>
      </c>
      <c r="AY391" s="167" t="s">
        <v>122</v>
      </c>
    </row>
    <row r="392" spans="2:51" s="13" customFormat="1">
      <c r="B392" s="158"/>
      <c r="D392" s="159" t="s">
        <v>131</v>
      </c>
      <c r="E392" s="160" t="s">
        <v>1</v>
      </c>
      <c r="F392" s="161" t="s">
        <v>878</v>
      </c>
      <c r="H392" s="160" t="s">
        <v>1</v>
      </c>
      <c r="I392" s="162"/>
      <c r="L392" s="158"/>
      <c r="M392" s="163"/>
      <c r="N392" s="164"/>
      <c r="O392" s="164"/>
      <c r="P392" s="164"/>
      <c r="Q392" s="164"/>
      <c r="R392" s="164"/>
      <c r="S392" s="164"/>
      <c r="T392" s="165"/>
      <c r="AT392" s="160" t="s">
        <v>131</v>
      </c>
      <c r="AU392" s="160" t="s">
        <v>82</v>
      </c>
      <c r="AV392" s="13" t="s">
        <v>30</v>
      </c>
      <c r="AW392" s="13" t="s">
        <v>29</v>
      </c>
      <c r="AX392" s="13" t="s">
        <v>73</v>
      </c>
      <c r="AY392" s="160" t="s">
        <v>122</v>
      </c>
    </row>
    <row r="393" spans="2:51" s="14" customFormat="1">
      <c r="B393" s="166"/>
      <c r="D393" s="159" t="s">
        <v>131</v>
      </c>
      <c r="E393" s="167" t="s">
        <v>1</v>
      </c>
      <c r="F393" s="168" t="s">
        <v>879</v>
      </c>
      <c r="H393" s="169">
        <v>-311.08300000000003</v>
      </c>
      <c r="I393" s="170"/>
      <c r="L393" s="166"/>
      <c r="M393" s="171"/>
      <c r="N393" s="172"/>
      <c r="O393" s="172"/>
      <c r="P393" s="172"/>
      <c r="Q393" s="172"/>
      <c r="R393" s="172"/>
      <c r="S393" s="172"/>
      <c r="T393" s="173"/>
      <c r="AT393" s="167" t="s">
        <v>131</v>
      </c>
      <c r="AU393" s="167" t="s">
        <v>82</v>
      </c>
      <c r="AV393" s="14" t="s">
        <v>82</v>
      </c>
      <c r="AW393" s="14" t="s">
        <v>29</v>
      </c>
      <c r="AX393" s="14" t="s">
        <v>73</v>
      </c>
      <c r="AY393" s="167" t="s">
        <v>122</v>
      </c>
    </row>
    <row r="394" spans="2:51" s="13" customFormat="1">
      <c r="B394" s="158"/>
      <c r="D394" s="159" t="s">
        <v>131</v>
      </c>
      <c r="E394" s="160" t="s">
        <v>1</v>
      </c>
      <c r="F394" s="161" t="s">
        <v>815</v>
      </c>
      <c r="H394" s="160" t="s">
        <v>1</v>
      </c>
      <c r="I394" s="162"/>
      <c r="L394" s="158"/>
      <c r="M394" s="163"/>
      <c r="N394" s="164"/>
      <c r="O394" s="164"/>
      <c r="P394" s="164"/>
      <c r="Q394" s="164"/>
      <c r="R394" s="164"/>
      <c r="S394" s="164"/>
      <c r="T394" s="165"/>
      <c r="AT394" s="160" t="s">
        <v>131</v>
      </c>
      <c r="AU394" s="160" t="s">
        <v>82</v>
      </c>
      <c r="AV394" s="13" t="s">
        <v>30</v>
      </c>
      <c r="AW394" s="13" t="s">
        <v>29</v>
      </c>
      <c r="AX394" s="13" t="s">
        <v>73</v>
      </c>
      <c r="AY394" s="160" t="s">
        <v>122</v>
      </c>
    </row>
    <row r="395" spans="2:51" s="14" customFormat="1">
      <c r="B395" s="166"/>
      <c r="D395" s="159" t="s">
        <v>131</v>
      </c>
      <c r="E395" s="167" t="s">
        <v>1</v>
      </c>
      <c r="F395" s="168" t="s">
        <v>880</v>
      </c>
      <c r="H395" s="169">
        <v>-0.754</v>
      </c>
      <c r="I395" s="170"/>
      <c r="L395" s="166"/>
      <c r="M395" s="171"/>
      <c r="N395" s="172"/>
      <c r="O395" s="172"/>
      <c r="P395" s="172"/>
      <c r="Q395" s="172"/>
      <c r="R395" s="172"/>
      <c r="S395" s="172"/>
      <c r="T395" s="173"/>
      <c r="AT395" s="167" t="s">
        <v>131</v>
      </c>
      <c r="AU395" s="167" t="s">
        <v>82</v>
      </c>
      <c r="AV395" s="14" t="s">
        <v>82</v>
      </c>
      <c r="AW395" s="14" t="s">
        <v>29</v>
      </c>
      <c r="AX395" s="14" t="s">
        <v>73</v>
      </c>
      <c r="AY395" s="167" t="s">
        <v>122</v>
      </c>
    </row>
    <row r="396" spans="2:51" s="14" customFormat="1">
      <c r="B396" s="166"/>
      <c r="D396" s="159" t="s">
        <v>131</v>
      </c>
      <c r="E396" s="167" t="s">
        <v>1</v>
      </c>
      <c r="F396" s="168" t="s">
        <v>881</v>
      </c>
      <c r="H396" s="169">
        <v>-27.917000000000002</v>
      </c>
      <c r="I396" s="170"/>
      <c r="L396" s="166"/>
      <c r="M396" s="171"/>
      <c r="N396" s="172"/>
      <c r="O396" s="172"/>
      <c r="P396" s="172"/>
      <c r="Q396" s="172"/>
      <c r="R396" s="172"/>
      <c r="S396" s="172"/>
      <c r="T396" s="173"/>
      <c r="AT396" s="167" t="s">
        <v>131</v>
      </c>
      <c r="AU396" s="167" t="s">
        <v>82</v>
      </c>
      <c r="AV396" s="14" t="s">
        <v>82</v>
      </c>
      <c r="AW396" s="14" t="s">
        <v>29</v>
      </c>
      <c r="AX396" s="14" t="s">
        <v>73</v>
      </c>
      <c r="AY396" s="167" t="s">
        <v>122</v>
      </c>
    </row>
    <row r="397" spans="2:51" s="14" customFormat="1">
      <c r="B397" s="166"/>
      <c r="D397" s="159" t="s">
        <v>131</v>
      </c>
      <c r="E397" s="167" t="s">
        <v>1</v>
      </c>
      <c r="F397" s="168" t="s">
        <v>882</v>
      </c>
      <c r="H397" s="169">
        <v>-0.64100000000000001</v>
      </c>
      <c r="I397" s="170"/>
      <c r="L397" s="166"/>
      <c r="M397" s="171"/>
      <c r="N397" s="172"/>
      <c r="O397" s="172"/>
      <c r="P397" s="172"/>
      <c r="Q397" s="172"/>
      <c r="R397" s="172"/>
      <c r="S397" s="172"/>
      <c r="T397" s="173"/>
      <c r="AT397" s="167" t="s">
        <v>131</v>
      </c>
      <c r="AU397" s="167" t="s">
        <v>82</v>
      </c>
      <c r="AV397" s="14" t="s">
        <v>82</v>
      </c>
      <c r="AW397" s="14" t="s">
        <v>29</v>
      </c>
      <c r="AX397" s="14" t="s">
        <v>73</v>
      </c>
      <c r="AY397" s="167" t="s">
        <v>122</v>
      </c>
    </row>
    <row r="398" spans="2:51" s="14" customFormat="1">
      <c r="B398" s="166"/>
      <c r="D398" s="159" t="s">
        <v>131</v>
      </c>
      <c r="E398" s="167" t="s">
        <v>1</v>
      </c>
      <c r="F398" s="168" t="s">
        <v>883</v>
      </c>
      <c r="H398" s="169">
        <v>-5.4660000000000002</v>
      </c>
      <c r="I398" s="170"/>
      <c r="L398" s="166"/>
      <c r="M398" s="171"/>
      <c r="N398" s="172"/>
      <c r="O398" s="172"/>
      <c r="P398" s="172"/>
      <c r="Q398" s="172"/>
      <c r="R398" s="172"/>
      <c r="S398" s="172"/>
      <c r="T398" s="173"/>
      <c r="AT398" s="167" t="s">
        <v>131</v>
      </c>
      <c r="AU398" s="167" t="s">
        <v>82</v>
      </c>
      <c r="AV398" s="14" t="s">
        <v>82</v>
      </c>
      <c r="AW398" s="14" t="s">
        <v>29</v>
      </c>
      <c r="AX398" s="14" t="s">
        <v>73</v>
      </c>
      <c r="AY398" s="167" t="s">
        <v>122</v>
      </c>
    </row>
    <row r="399" spans="2:51" s="14" customFormat="1">
      <c r="B399" s="166"/>
      <c r="D399" s="159" t="s">
        <v>131</v>
      </c>
      <c r="E399" s="167" t="s">
        <v>1</v>
      </c>
      <c r="F399" s="168" t="s">
        <v>884</v>
      </c>
      <c r="H399" s="169">
        <v>-0.25600000000000001</v>
      </c>
      <c r="I399" s="170"/>
      <c r="L399" s="166"/>
      <c r="M399" s="171"/>
      <c r="N399" s="172"/>
      <c r="O399" s="172"/>
      <c r="P399" s="172"/>
      <c r="Q399" s="172"/>
      <c r="R399" s="172"/>
      <c r="S399" s="172"/>
      <c r="T399" s="173"/>
      <c r="AT399" s="167" t="s">
        <v>131</v>
      </c>
      <c r="AU399" s="167" t="s">
        <v>82</v>
      </c>
      <c r="AV399" s="14" t="s">
        <v>82</v>
      </c>
      <c r="AW399" s="14" t="s">
        <v>29</v>
      </c>
      <c r="AX399" s="14" t="s">
        <v>73</v>
      </c>
      <c r="AY399" s="167" t="s">
        <v>122</v>
      </c>
    </row>
    <row r="400" spans="2:51" s="14" customFormat="1">
      <c r="B400" s="166"/>
      <c r="D400" s="159" t="s">
        <v>131</v>
      </c>
      <c r="E400" s="167" t="s">
        <v>1</v>
      </c>
      <c r="F400" s="168" t="s">
        <v>885</v>
      </c>
      <c r="H400" s="169">
        <v>-0.93700000000000006</v>
      </c>
      <c r="I400" s="170"/>
      <c r="L400" s="166"/>
      <c r="M400" s="171"/>
      <c r="N400" s="172"/>
      <c r="O400" s="172"/>
      <c r="P400" s="172"/>
      <c r="Q400" s="172"/>
      <c r="R400" s="172"/>
      <c r="S400" s="172"/>
      <c r="T400" s="173"/>
      <c r="AT400" s="167" t="s">
        <v>131</v>
      </c>
      <c r="AU400" s="167" t="s">
        <v>82</v>
      </c>
      <c r="AV400" s="14" t="s">
        <v>82</v>
      </c>
      <c r="AW400" s="14" t="s">
        <v>29</v>
      </c>
      <c r="AX400" s="14" t="s">
        <v>73</v>
      </c>
      <c r="AY400" s="167" t="s">
        <v>122</v>
      </c>
    </row>
    <row r="401" spans="1:65" s="14" customFormat="1">
      <c r="B401" s="166"/>
      <c r="D401" s="159" t="s">
        <v>131</v>
      </c>
      <c r="E401" s="167" t="s">
        <v>1</v>
      </c>
      <c r="F401" s="168" t="s">
        <v>886</v>
      </c>
      <c r="H401" s="169">
        <v>-2.1419999999999999</v>
      </c>
      <c r="I401" s="170"/>
      <c r="L401" s="166"/>
      <c r="M401" s="171"/>
      <c r="N401" s="172"/>
      <c r="O401" s="172"/>
      <c r="P401" s="172"/>
      <c r="Q401" s="172"/>
      <c r="R401" s="172"/>
      <c r="S401" s="172"/>
      <c r="T401" s="173"/>
      <c r="AT401" s="167" t="s">
        <v>131</v>
      </c>
      <c r="AU401" s="167" t="s">
        <v>82</v>
      </c>
      <c r="AV401" s="14" t="s">
        <v>82</v>
      </c>
      <c r="AW401" s="14" t="s">
        <v>29</v>
      </c>
      <c r="AX401" s="14" t="s">
        <v>73</v>
      </c>
      <c r="AY401" s="167" t="s">
        <v>122</v>
      </c>
    </row>
    <row r="402" spans="1:65" s="14" customFormat="1">
      <c r="B402" s="166"/>
      <c r="D402" s="159" t="s">
        <v>131</v>
      </c>
      <c r="E402" s="167" t="s">
        <v>1</v>
      </c>
      <c r="F402" s="168" t="s">
        <v>887</v>
      </c>
      <c r="H402" s="169">
        <v>-3.1349999999999998</v>
      </c>
      <c r="I402" s="170"/>
      <c r="L402" s="166"/>
      <c r="M402" s="171"/>
      <c r="N402" s="172"/>
      <c r="O402" s="172"/>
      <c r="P402" s="172"/>
      <c r="Q402" s="172"/>
      <c r="R402" s="172"/>
      <c r="S402" s="172"/>
      <c r="T402" s="173"/>
      <c r="AT402" s="167" t="s">
        <v>131</v>
      </c>
      <c r="AU402" s="167" t="s">
        <v>82</v>
      </c>
      <c r="AV402" s="14" t="s">
        <v>82</v>
      </c>
      <c r="AW402" s="14" t="s">
        <v>29</v>
      </c>
      <c r="AX402" s="14" t="s">
        <v>73</v>
      </c>
      <c r="AY402" s="167" t="s">
        <v>122</v>
      </c>
    </row>
    <row r="403" spans="1:65" s="13" customFormat="1">
      <c r="B403" s="158"/>
      <c r="D403" s="159" t="s">
        <v>131</v>
      </c>
      <c r="E403" s="160" t="s">
        <v>1</v>
      </c>
      <c r="F403" s="161" t="s">
        <v>888</v>
      </c>
      <c r="H403" s="160" t="s">
        <v>1</v>
      </c>
      <c r="I403" s="162"/>
      <c r="L403" s="158"/>
      <c r="M403" s="163"/>
      <c r="N403" s="164"/>
      <c r="O403" s="164"/>
      <c r="P403" s="164"/>
      <c r="Q403" s="164"/>
      <c r="R403" s="164"/>
      <c r="S403" s="164"/>
      <c r="T403" s="165"/>
      <c r="AT403" s="160" t="s">
        <v>131</v>
      </c>
      <c r="AU403" s="160" t="s">
        <v>82</v>
      </c>
      <c r="AV403" s="13" t="s">
        <v>30</v>
      </c>
      <c r="AW403" s="13" t="s">
        <v>29</v>
      </c>
      <c r="AX403" s="13" t="s">
        <v>73</v>
      </c>
      <c r="AY403" s="160" t="s">
        <v>122</v>
      </c>
    </row>
    <row r="404" spans="1:65" s="14" customFormat="1">
      <c r="B404" s="166"/>
      <c r="D404" s="159" t="s">
        <v>131</v>
      </c>
      <c r="E404" s="167" t="s">
        <v>1</v>
      </c>
      <c r="F404" s="168" t="s">
        <v>889</v>
      </c>
      <c r="H404" s="169">
        <v>-0.25</v>
      </c>
      <c r="I404" s="170"/>
      <c r="L404" s="166"/>
      <c r="M404" s="171"/>
      <c r="N404" s="172"/>
      <c r="O404" s="172"/>
      <c r="P404" s="172"/>
      <c r="Q404" s="172"/>
      <c r="R404" s="172"/>
      <c r="S404" s="172"/>
      <c r="T404" s="173"/>
      <c r="AT404" s="167" t="s">
        <v>131</v>
      </c>
      <c r="AU404" s="167" t="s">
        <v>82</v>
      </c>
      <c r="AV404" s="14" t="s">
        <v>82</v>
      </c>
      <c r="AW404" s="14" t="s">
        <v>29</v>
      </c>
      <c r="AX404" s="14" t="s">
        <v>73</v>
      </c>
      <c r="AY404" s="167" t="s">
        <v>122</v>
      </c>
    </row>
    <row r="405" spans="1:65" s="13" customFormat="1">
      <c r="B405" s="158"/>
      <c r="D405" s="159" t="s">
        <v>131</v>
      </c>
      <c r="E405" s="160" t="s">
        <v>1</v>
      </c>
      <c r="F405" s="161" t="s">
        <v>890</v>
      </c>
      <c r="H405" s="160" t="s">
        <v>1</v>
      </c>
      <c r="I405" s="162"/>
      <c r="L405" s="158"/>
      <c r="M405" s="163"/>
      <c r="N405" s="164"/>
      <c r="O405" s="164"/>
      <c r="P405" s="164"/>
      <c r="Q405" s="164"/>
      <c r="R405" s="164"/>
      <c r="S405" s="164"/>
      <c r="T405" s="165"/>
      <c r="AT405" s="160" t="s">
        <v>131</v>
      </c>
      <c r="AU405" s="160" t="s">
        <v>82</v>
      </c>
      <c r="AV405" s="13" t="s">
        <v>30</v>
      </c>
      <c r="AW405" s="13" t="s">
        <v>29</v>
      </c>
      <c r="AX405" s="13" t="s">
        <v>73</v>
      </c>
      <c r="AY405" s="160" t="s">
        <v>122</v>
      </c>
    </row>
    <row r="406" spans="1:65" s="14" customFormat="1">
      <c r="B406" s="166"/>
      <c r="D406" s="159" t="s">
        <v>131</v>
      </c>
      <c r="E406" s="167" t="s">
        <v>1</v>
      </c>
      <c r="F406" s="168" t="s">
        <v>891</v>
      </c>
      <c r="H406" s="169">
        <v>-59.8</v>
      </c>
      <c r="I406" s="170"/>
      <c r="L406" s="166"/>
      <c r="M406" s="171"/>
      <c r="N406" s="172"/>
      <c r="O406" s="172"/>
      <c r="P406" s="172"/>
      <c r="Q406" s="172"/>
      <c r="R406" s="172"/>
      <c r="S406" s="172"/>
      <c r="T406" s="173"/>
      <c r="AT406" s="167" t="s">
        <v>131</v>
      </c>
      <c r="AU406" s="167" t="s">
        <v>82</v>
      </c>
      <c r="AV406" s="14" t="s">
        <v>82</v>
      </c>
      <c r="AW406" s="14" t="s">
        <v>29</v>
      </c>
      <c r="AX406" s="14" t="s">
        <v>73</v>
      </c>
      <c r="AY406" s="167" t="s">
        <v>122</v>
      </c>
    </row>
    <row r="407" spans="1:65" s="15" customFormat="1">
      <c r="B407" s="174"/>
      <c r="D407" s="159" t="s">
        <v>131</v>
      </c>
      <c r="E407" s="175" t="s">
        <v>1</v>
      </c>
      <c r="F407" s="176" t="s">
        <v>139</v>
      </c>
      <c r="H407" s="177">
        <v>540.62300000000005</v>
      </c>
      <c r="I407" s="178"/>
      <c r="L407" s="174"/>
      <c r="M407" s="179"/>
      <c r="N407" s="180"/>
      <c r="O407" s="180"/>
      <c r="P407" s="180"/>
      <c r="Q407" s="180"/>
      <c r="R407" s="180"/>
      <c r="S407" s="180"/>
      <c r="T407" s="181"/>
      <c r="AT407" s="175" t="s">
        <v>131</v>
      </c>
      <c r="AU407" s="175" t="s">
        <v>82</v>
      </c>
      <c r="AV407" s="15" t="s">
        <v>129</v>
      </c>
      <c r="AW407" s="15" t="s">
        <v>29</v>
      </c>
      <c r="AX407" s="15" t="s">
        <v>30</v>
      </c>
      <c r="AY407" s="175" t="s">
        <v>122</v>
      </c>
    </row>
    <row r="408" spans="1:65" s="2" customFormat="1" ht="16.5" customHeight="1">
      <c r="A408" s="33"/>
      <c r="B408" s="144"/>
      <c r="C408" s="182" t="s">
        <v>306</v>
      </c>
      <c r="D408" s="182" t="s">
        <v>333</v>
      </c>
      <c r="E408" s="183" t="s">
        <v>334</v>
      </c>
      <c r="F408" s="184" t="s">
        <v>335</v>
      </c>
      <c r="G408" s="185" t="s">
        <v>322</v>
      </c>
      <c r="H408" s="186">
        <v>1123.9549999999999</v>
      </c>
      <c r="I408" s="187"/>
      <c r="J408" s="188">
        <f>ROUND(I408*H408,2)</f>
        <v>0</v>
      </c>
      <c r="K408" s="184" t="s">
        <v>128</v>
      </c>
      <c r="L408" s="189"/>
      <c r="M408" s="190" t="s">
        <v>1</v>
      </c>
      <c r="N408" s="191" t="s">
        <v>38</v>
      </c>
      <c r="O408" s="59"/>
      <c r="P408" s="154">
        <f>O408*H408</f>
        <v>0</v>
      </c>
      <c r="Q408" s="154">
        <v>0</v>
      </c>
      <c r="R408" s="154">
        <f>Q408*H408</f>
        <v>0</v>
      </c>
      <c r="S408" s="154">
        <v>0</v>
      </c>
      <c r="T408" s="155">
        <f>S408*H408</f>
        <v>0</v>
      </c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R408" s="156" t="s">
        <v>170</v>
      </c>
      <c r="AT408" s="156" t="s">
        <v>333</v>
      </c>
      <c r="AU408" s="156" t="s">
        <v>82</v>
      </c>
      <c r="AY408" s="18" t="s">
        <v>122</v>
      </c>
      <c r="BE408" s="157">
        <f>IF(N408="základní",J408,0)</f>
        <v>0</v>
      </c>
      <c r="BF408" s="157">
        <f>IF(N408="snížená",J408,0)</f>
        <v>0</v>
      </c>
      <c r="BG408" s="157">
        <f>IF(N408="zákl. přenesená",J408,0)</f>
        <v>0</v>
      </c>
      <c r="BH408" s="157">
        <f>IF(N408="sníž. přenesená",J408,0)</f>
        <v>0</v>
      </c>
      <c r="BI408" s="157">
        <f>IF(N408="nulová",J408,0)</f>
        <v>0</v>
      </c>
      <c r="BJ408" s="18" t="s">
        <v>30</v>
      </c>
      <c r="BK408" s="157">
        <f>ROUND(I408*H408,2)</f>
        <v>0</v>
      </c>
      <c r="BL408" s="18" t="s">
        <v>129</v>
      </c>
      <c r="BM408" s="156" t="s">
        <v>892</v>
      </c>
    </row>
    <row r="409" spans="1:65" s="14" customFormat="1">
      <c r="B409" s="166"/>
      <c r="D409" s="159" t="s">
        <v>131</v>
      </c>
      <c r="E409" s="167" t="s">
        <v>1</v>
      </c>
      <c r="F409" s="168" t="s">
        <v>893</v>
      </c>
      <c r="H409" s="169">
        <v>1123.9549999999999</v>
      </c>
      <c r="I409" s="170"/>
      <c r="L409" s="166"/>
      <c r="M409" s="171"/>
      <c r="N409" s="172"/>
      <c r="O409" s="172"/>
      <c r="P409" s="172"/>
      <c r="Q409" s="172"/>
      <c r="R409" s="172"/>
      <c r="S409" s="172"/>
      <c r="T409" s="173"/>
      <c r="AT409" s="167" t="s">
        <v>131</v>
      </c>
      <c r="AU409" s="167" t="s">
        <v>82</v>
      </c>
      <c r="AV409" s="14" t="s">
        <v>82</v>
      </c>
      <c r="AW409" s="14" t="s">
        <v>29</v>
      </c>
      <c r="AX409" s="14" t="s">
        <v>30</v>
      </c>
      <c r="AY409" s="167" t="s">
        <v>122</v>
      </c>
    </row>
    <row r="410" spans="1:65" s="2" customFormat="1" ht="16.5" customHeight="1">
      <c r="A410" s="33"/>
      <c r="B410" s="144"/>
      <c r="C410" s="145" t="s">
        <v>312</v>
      </c>
      <c r="D410" s="145" t="s">
        <v>124</v>
      </c>
      <c r="E410" s="146" t="s">
        <v>894</v>
      </c>
      <c r="F410" s="147" t="s">
        <v>895</v>
      </c>
      <c r="G410" s="148" t="s">
        <v>223</v>
      </c>
      <c r="H410" s="149">
        <v>311.08300000000003</v>
      </c>
      <c r="I410" s="150"/>
      <c r="J410" s="151">
        <f>ROUND(I410*H410,2)</f>
        <v>0</v>
      </c>
      <c r="K410" s="147" t="s">
        <v>128</v>
      </c>
      <c r="L410" s="34"/>
      <c r="M410" s="152" t="s">
        <v>1</v>
      </c>
      <c r="N410" s="153" t="s">
        <v>38</v>
      </c>
      <c r="O410" s="59"/>
      <c r="P410" s="154">
        <f>O410*H410</f>
        <v>0</v>
      </c>
      <c r="Q410" s="154">
        <v>0</v>
      </c>
      <c r="R410" s="154">
        <f>Q410*H410</f>
        <v>0</v>
      </c>
      <c r="S410" s="154">
        <v>0</v>
      </c>
      <c r="T410" s="155">
        <f>S410*H410</f>
        <v>0</v>
      </c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R410" s="156" t="s">
        <v>129</v>
      </c>
      <c r="AT410" s="156" t="s">
        <v>124</v>
      </c>
      <c r="AU410" s="156" t="s">
        <v>82</v>
      </c>
      <c r="AY410" s="18" t="s">
        <v>122</v>
      </c>
      <c r="BE410" s="157">
        <f>IF(N410="základní",J410,0)</f>
        <v>0</v>
      </c>
      <c r="BF410" s="157">
        <f>IF(N410="snížená",J410,0)</f>
        <v>0</v>
      </c>
      <c r="BG410" s="157">
        <f>IF(N410="zákl. přenesená",J410,0)</f>
        <v>0</v>
      </c>
      <c r="BH410" s="157">
        <f>IF(N410="sníž. přenesená",J410,0)</f>
        <v>0</v>
      </c>
      <c r="BI410" s="157">
        <f>IF(N410="nulová",J410,0)</f>
        <v>0</v>
      </c>
      <c r="BJ410" s="18" t="s">
        <v>30</v>
      </c>
      <c r="BK410" s="157">
        <f>ROUND(I410*H410,2)</f>
        <v>0</v>
      </c>
      <c r="BL410" s="18" t="s">
        <v>129</v>
      </c>
      <c r="BM410" s="156" t="s">
        <v>896</v>
      </c>
    </row>
    <row r="411" spans="1:65" s="13" customFormat="1">
      <c r="B411" s="158"/>
      <c r="D411" s="159" t="s">
        <v>131</v>
      </c>
      <c r="E411" s="160" t="s">
        <v>1</v>
      </c>
      <c r="F411" s="161" t="s">
        <v>701</v>
      </c>
      <c r="H411" s="160" t="s">
        <v>1</v>
      </c>
      <c r="I411" s="162"/>
      <c r="L411" s="158"/>
      <c r="M411" s="163"/>
      <c r="N411" s="164"/>
      <c r="O411" s="164"/>
      <c r="P411" s="164"/>
      <c r="Q411" s="164"/>
      <c r="R411" s="164"/>
      <c r="S411" s="164"/>
      <c r="T411" s="165"/>
      <c r="AT411" s="160" t="s">
        <v>131</v>
      </c>
      <c r="AU411" s="160" t="s">
        <v>82</v>
      </c>
      <c r="AV411" s="13" t="s">
        <v>30</v>
      </c>
      <c r="AW411" s="13" t="s">
        <v>29</v>
      </c>
      <c r="AX411" s="13" t="s">
        <v>73</v>
      </c>
      <c r="AY411" s="160" t="s">
        <v>122</v>
      </c>
    </row>
    <row r="412" spans="1:65" s="14" customFormat="1">
      <c r="B412" s="166"/>
      <c r="D412" s="159" t="s">
        <v>131</v>
      </c>
      <c r="E412" s="167" t="s">
        <v>1</v>
      </c>
      <c r="F412" s="168" t="s">
        <v>897</v>
      </c>
      <c r="H412" s="169">
        <v>7.0149999999999997</v>
      </c>
      <c r="I412" s="170"/>
      <c r="L412" s="166"/>
      <c r="M412" s="171"/>
      <c r="N412" s="172"/>
      <c r="O412" s="172"/>
      <c r="P412" s="172"/>
      <c r="Q412" s="172"/>
      <c r="R412" s="172"/>
      <c r="S412" s="172"/>
      <c r="T412" s="173"/>
      <c r="AT412" s="167" t="s">
        <v>131</v>
      </c>
      <c r="AU412" s="167" t="s">
        <v>82</v>
      </c>
      <c r="AV412" s="14" t="s">
        <v>82</v>
      </c>
      <c r="AW412" s="14" t="s">
        <v>29</v>
      </c>
      <c r="AX412" s="14" t="s">
        <v>73</v>
      </c>
      <c r="AY412" s="167" t="s">
        <v>122</v>
      </c>
    </row>
    <row r="413" spans="1:65" s="14" customFormat="1">
      <c r="B413" s="166"/>
      <c r="D413" s="159" t="s">
        <v>131</v>
      </c>
      <c r="E413" s="167" t="s">
        <v>1</v>
      </c>
      <c r="F413" s="168" t="s">
        <v>898</v>
      </c>
      <c r="H413" s="169">
        <v>0</v>
      </c>
      <c r="I413" s="170"/>
      <c r="L413" s="166"/>
      <c r="M413" s="171"/>
      <c r="N413" s="172"/>
      <c r="O413" s="172"/>
      <c r="P413" s="172"/>
      <c r="Q413" s="172"/>
      <c r="R413" s="172"/>
      <c r="S413" s="172"/>
      <c r="T413" s="173"/>
      <c r="AT413" s="167" t="s">
        <v>131</v>
      </c>
      <c r="AU413" s="167" t="s">
        <v>82</v>
      </c>
      <c r="AV413" s="14" t="s">
        <v>82</v>
      </c>
      <c r="AW413" s="14" t="s">
        <v>29</v>
      </c>
      <c r="AX413" s="14" t="s">
        <v>73</v>
      </c>
      <c r="AY413" s="167" t="s">
        <v>122</v>
      </c>
    </row>
    <row r="414" spans="1:65" s="14" customFormat="1">
      <c r="B414" s="166"/>
      <c r="D414" s="159" t="s">
        <v>131</v>
      </c>
      <c r="E414" s="167" t="s">
        <v>1</v>
      </c>
      <c r="F414" s="168" t="s">
        <v>899</v>
      </c>
      <c r="H414" s="169">
        <v>160.71</v>
      </c>
      <c r="I414" s="170"/>
      <c r="L414" s="166"/>
      <c r="M414" s="171"/>
      <c r="N414" s="172"/>
      <c r="O414" s="172"/>
      <c r="P414" s="172"/>
      <c r="Q414" s="172"/>
      <c r="R414" s="172"/>
      <c r="S414" s="172"/>
      <c r="T414" s="173"/>
      <c r="AT414" s="167" t="s">
        <v>131</v>
      </c>
      <c r="AU414" s="167" t="s">
        <v>82</v>
      </c>
      <c r="AV414" s="14" t="s">
        <v>82</v>
      </c>
      <c r="AW414" s="14" t="s">
        <v>29</v>
      </c>
      <c r="AX414" s="14" t="s">
        <v>73</v>
      </c>
      <c r="AY414" s="167" t="s">
        <v>122</v>
      </c>
    </row>
    <row r="415" spans="1:65" s="14" customFormat="1">
      <c r="B415" s="166"/>
      <c r="D415" s="159" t="s">
        <v>131</v>
      </c>
      <c r="E415" s="167" t="s">
        <v>1</v>
      </c>
      <c r="F415" s="168" t="s">
        <v>900</v>
      </c>
      <c r="H415" s="169">
        <v>10.695</v>
      </c>
      <c r="I415" s="170"/>
      <c r="L415" s="166"/>
      <c r="M415" s="171"/>
      <c r="N415" s="172"/>
      <c r="O415" s="172"/>
      <c r="P415" s="172"/>
      <c r="Q415" s="172"/>
      <c r="R415" s="172"/>
      <c r="S415" s="172"/>
      <c r="T415" s="173"/>
      <c r="AT415" s="167" t="s">
        <v>131</v>
      </c>
      <c r="AU415" s="167" t="s">
        <v>82</v>
      </c>
      <c r="AV415" s="14" t="s">
        <v>82</v>
      </c>
      <c r="AW415" s="14" t="s">
        <v>29</v>
      </c>
      <c r="AX415" s="14" t="s">
        <v>73</v>
      </c>
      <c r="AY415" s="167" t="s">
        <v>122</v>
      </c>
    </row>
    <row r="416" spans="1:65" s="14" customFormat="1">
      <c r="B416" s="166"/>
      <c r="D416" s="159" t="s">
        <v>131</v>
      </c>
      <c r="E416" s="167" t="s">
        <v>1</v>
      </c>
      <c r="F416" s="168" t="s">
        <v>881</v>
      </c>
      <c r="H416" s="169">
        <v>-27.917000000000002</v>
      </c>
      <c r="I416" s="170"/>
      <c r="L416" s="166"/>
      <c r="M416" s="171"/>
      <c r="N416" s="172"/>
      <c r="O416" s="172"/>
      <c r="P416" s="172"/>
      <c r="Q416" s="172"/>
      <c r="R416" s="172"/>
      <c r="S416" s="172"/>
      <c r="T416" s="173"/>
      <c r="AT416" s="167" t="s">
        <v>131</v>
      </c>
      <c r="AU416" s="167" t="s">
        <v>82</v>
      </c>
      <c r="AV416" s="14" t="s">
        <v>82</v>
      </c>
      <c r="AW416" s="14" t="s">
        <v>29</v>
      </c>
      <c r="AX416" s="14" t="s">
        <v>73</v>
      </c>
      <c r="AY416" s="167" t="s">
        <v>122</v>
      </c>
    </row>
    <row r="417" spans="2:51" s="14" customFormat="1">
      <c r="B417" s="166"/>
      <c r="D417" s="159" t="s">
        <v>131</v>
      </c>
      <c r="E417" s="167" t="s">
        <v>1</v>
      </c>
      <c r="F417" s="168" t="s">
        <v>901</v>
      </c>
      <c r="H417" s="169">
        <v>6.2220000000000004</v>
      </c>
      <c r="I417" s="170"/>
      <c r="L417" s="166"/>
      <c r="M417" s="171"/>
      <c r="N417" s="172"/>
      <c r="O417" s="172"/>
      <c r="P417" s="172"/>
      <c r="Q417" s="172"/>
      <c r="R417" s="172"/>
      <c r="S417" s="172"/>
      <c r="T417" s="173"/>
      <c r="AT417" s="167" t="s">
        <v>131</v>
      </c>
      <c r="AU417" s="167" t="s">
        <v>82</v>
      </c>
      <c r="AV417" s="14" t="s">
        <v>82</v>
      </c>
      <c r="AW417" s="14" t="s">
        <v>29</v>
      </c>
      <c r="AX417" s="14" t="s">
        <v>73</v>
      </c>
      <c r="AY417" s="167" t="s">
        <v>122</v>
      </c>
    </row>
    <row r="418" spans="2:51" s="14" customFormat="1">
      <c r="B418" s="166"/>
      <c r="D418" s="159" t="s">
        <v>131</v>
      </c>
      <c r="E418" s="167" t="s">
        <v>1</v>
      </c>
      <c r="F418" s="168" t="s">
        <v>882</v>
      </c>
      <c r="H418" s="169">
        <v>-0.64100000000000001</v>
      </c>
      <c r="I418" s="170"/>
      <c r="L418" s="166"/>
      <c r="M418" s="171"/>
      <c r="N418" s="172"/>
      <c r="O418" s="172"/>
      <c r="P418" s="172"/>
      <c r="Q418" s="172"/>
      <c r="R418" s="172"/>
      <c r="S418" s="172"/>
      <c r="T418" s="173"/>
      <c r="AT418" s="167" t="s">
        <v>131</v>
      </c>
      <c r="AU418" s="167" t="s">
        <v>82</v>
      </c>
      <c r="AV418" s="14" t="s">
        <v>82</v>
      </c>
      <c r="AW418" s="14" t="s">
        <v>29</v>
      </c>
      <c r="AX418" s="14" t="s">
        <v>73</v>
      </c>
      <c r="AY418" s="167" t="s">
        <v>122</v>
      </c>
    </row>
    <row r="419" spans="2:51" s="13" customFormat="1">
      <c r="B419" s="158"/>
      <c r="D419" s="159" t="s">
        <v>131</v>
      </c>
      <c r="E419" s="160" t="s">
        <v>1</v>
      </c>
      <c r="F419" s="161" t="s">
        <v>714</v>
      </c>
      <c r="H419" s="160" t="s">
        <v>1</v>
      </c>
      <c r="I419" s="162"/>
      <c r="L419" s="158"/>
      <c r="M419" s="163"/>
      <c r="N419" s="164"/>
      <c r="O419" s="164"/>
      <c r="P419" s="164"/>
      <c r="Q419" s="164"/>
      <c r="R419" s="164"/>
      <c r="S419" s="164"/>
      <c r="T419" s="165"/>
      <c r="AT419" s="160" t="s">
        <v>131</v>
      </c>
      <c r="AU419" s="160" t="s">
        <v>82</v>
      </c>
      <c r="AV419" s="13" t="s">
        <v>30</v>
      </c>
      <c r="AW419" s="13" t="s">
        <v>29</v>
      </c>
      <c r="AX419" s="13" t="s">
        <v>73</v>
      </c>
      <c r="AY419" s="160" t="s">
        <v>122</v>
      </c>
    </row>
    <row r="420" spans="2:51" s="14" customFormat="1">
      <c r="B420" s="166"/>
      <c r="D420" s="159" t="s">
        <v>131</v>
      </c>
      <c r="E420" s="167" t="s">
        <v>1</v>
      </c>
      <c r="F420" s="168" t="s">
        <v>902</v>
      </c>
      <c r="H420" s="169">
        <v>85.284000000000006</v>
      </c>
      <c r="I420" s="170"/>
      <c r="L420" s="166"/>
      <c r="M420" s="171"/>
      <c r="N420" s="172"/>
      <c r="O420" s="172"/>
      <c r="P420" s="172"/>
      <c r="Q420" s="172"/>
      <c r="R420" s="172"/>
      <c r="S420" s="172"/>
      <c r="T420" s="173"/>
      <c r="AT420" s="167" t="s">
        <v>131</v>
      </c>
      <c r="AU420" s="167" t="s">
        <v>82</v>
      </c>
      <c r="AV420" s="14" t="s">
        <v>82</v>
      </c>
      <c r="AW420" s="14" t="s">
        <v>29</v>
      </c>
      <c r="AX420" s="14" t="s">
        <v>73</v>
      </c>
      <c r="AY420" s="167" t="s">
        <v>122</v>
      </c>
    </row>
    <row r="421" spans="2:51" s="14" customFormat="1">
      <c r="B421" s="166"/>
      <c r="D421" s="159" t="s">
        <v>131</v>
      </c>
      <c r="E421" s="167" t="s">
        <v>1</v>
      </c>
      <c r="F421" s="168" t="s">
        <v>903</v>
      </c>
      <c r="H421" s="169">
        <v>33.902000000000001</v>
      </c>
      <c r="I421" s="170"/>
      <c r="L421" s="166"/>
      <c r="M421" s="171"/>
      <c r="N421" s="172"/>
      <c r="O421" s="172"/>
      <c r="P421" s="172"/>
      <c r="Q421" s="172"/>
      <c r="R421" s="172"/>
      <c r="S421" s="172"/>
      <c r="T421" s="173"/>
      <c r="AT421" s="167" t="s">
        <v>131</v>
      </c>
      <c r="AU421" s="167" t="s">
        <v>82</v>
      </c>
      <c r="AV421" s="14" t="s">
        <v>82</v>
      </c>
      <c r="AW421" s="14" t="s">
        <v>29</v>
      </c>
      <c r="AX421" s="14" t="s">
        <v>73</v>
      </c>
      <c r="AY421" s="167" t="s">
        <v>122</v>
      </c>
    </row>
    <row r="422" spans="2:51" s="14" customFormat="1">
      <c r="B422" s="166"/>
      <c r="D422" s="159" t="s">
        <v>131</v>
      </c>
      <c r="E422" s="167" t="s">
        <v>1</v>
      </c>
      <c r="F422" s="168" t="s">
        <v>883</v>
      </c>
      <c r="H422" s="169">
        <v>-5.4660000000000002</v>
      </c>
      <c r="I422" s="170"/>
      <c r="L422" s="166"/>
      <c r="M422" s="171"/>
      <c r="N422" s="172"/>
      <c r="O422" s="172"/>
      <c r="P422" s="172"/>
      <c r="Q422" s="172"/>
      <c r="R422" s="172"/>
      <c r="S422" s="172"/>
      <c r="T422" s="173"/>
      <c r="AT422" s="167" t="s">
        <v>131</v>
      </c>
      <c r="AU422" s="167" t="s">
        <v>82</v>
      </c>
      <c r="AV422" s="14" t="s">
        <v>82</v>
      </c>
      <c r="AW422" s="14" t="s">
        <v>29</v>
      </c>
      <c r="AX422" s="14" t="s">
        <v>73</v>
      </c>
      <c r="AY422" s="167" t="s">
        <v>122</v>
      </c>
    </row>
    <row r="423" spans="2:51" s="13" customFormat="1">
      <c r="B423" s="158"/>
      <c r="D423" s="159" t="s">
        <v>131</v>
      </c>
      <c r="E423" s="160" t="s">
        <v>1</v>
      </c>
      <c r="F423" s="161" t="s">
        <v>717</v>
      </c>
      <c r="H423" s="160" t="s">
        <v>1</v>
      </c>
      <c r="I423" s="162"/>
      <c r="L423" s="158"/>
      <c r="M423" s="163"/>
      <c r="N423" s="164"/>
      <c r="O423" s="164"/>
      <c r="P423" s="164"/>
      <c r="Q423" s="164"/>
      <c r="R423" s="164"/>
      <c r="S423" s="164"/>
      <c r="T423" s="165"/>
      <c r="AT423" s="160" t="s">
        <v>131</v>
      </c>
      <c r="AU423" s="160" t="s">
        <v>82</v>
      </c>
      <c r="AV423" s="13" t="s">
        <v>30</v>
      </c>
      <c r="AW423" s="13" t="s">
        <v>29</v>
      </c>
      <c r="AX423" s="13" t="s">
        <v>73</v>
      </c>
      <c r="AY423" s="160" t="s">
        <v>122</v>
      </c>
    </row>
    <row r="424" spans="2:51" s="14" customFormat="1">
      <c r="B424" s="166"/>
      <c r="D424" s="159" t="s">
        <v>131</v>
      </c>
      <c r="E424" s="167" t="s">
        <v>1</v>
      </c>
      <c r="F424" s="168" t="s">
        <v>904</v>
      </c>
      <c r="H424" s="169">
        <v>12.177</v>
      </c>
      <c r="I424" s="170"/>
      <c r="L424" s="166"/>
      <c r="M424" s="171"/>
      <c r="N424" s="172"/>
      <c r="O424" s="172"/>
      <c r="P424" s="172"/>
      <c r="Q424" s="172"/>
      <c r="R424" s="172"/>
      <c r="S424" s="172"/>
      <c r="T424" s="173"/>
      <c r="AT424" s="167" t="s">
        <v>131</v>
      </c>
      <c r="AU424" s="167" t="s">
        <v>82</v>
      </c>
      <c r="AV424" s="14" t="s">
        <v>82</v>
      </c>
      <c r="AW424" s="14" t="s">
        <v>29</v>
      </c>
      <c r="AX424" s="14" t="s">
        <v>73</v>
      </c>
      <c r="AY424" s="167" t="s">
        <v>122</v>
      </c>
    </row>
    <row r="425" spans="2:51" s="14" customFormat="1">
      <c r="B425" s="166"/>
      <c r="D425" s="159" t="s">
        <v>131</v>
      </c>
      <c r="E425" s="167" t="s">
        <v>1</v>
      </c>
      <c r="F425" s="168" t="s">
        <v>884</v>
      </c>
      <c r="H425" s="169">
        <v>-0.25600000000000001</v>
      </c>
      <c r="I425" s="170"/>
      <c r="L425" s="166"/>
      <c r="M425" s="171"/>
      <c r="N425" s="172"/>
      <c r="O425" s="172"/>
      <c r="P425" s="172"/>
      <c r="Q425" s="172"/>
      <c r="R425" s="172"/>
      <c r="S425" s="172"/>
      <c r="T425" s="173"/>
      <c r="AT425" s="167" t="s">
        <v>131</v>
      </c>
      <c r="AU425" s="167" t="s">
        <v>82</v>
      </c>
      <c r="AV425" s="14" t="s">
        <v>82</v>
      </c>
      <c r="AW425" s="14" t="s">
        <v>29</v>
      </c>
      <c r="AX425" s="14" t="s">
        <v>73</v>
      </c>
      <c r="AY425" s="167" t="s">
        <v>122</v>
      </c>
    </row>
    <row r="426" spans="2:51" s="13" customFormat="1">
      <c r="B426" s="158"/>
      <c r="D426" s="159" t="s">
        <v>131</v>
      </c>
      <c r="E426" s="160" t="s">
        <v>1</v>
      </c>
      <c r="F426" s="161" t="s">
        <v>719</v>
      </c>
      <c r="H426" s="160" t="s">
        <v>1</v>
      </c>
      <c r="I426" s="162"/>
      <c r="L426" s="158"/>
      <c r="M426" s="163"/>
      <c r="N426" s="164"/>
      <c r="O426" s="164"/>
      <c r="P426" s="164"/>
      <c r="Q426" s="164"/>
      <c r="R426" s="164"/>
      <c r="S426" s="164"/>
      <c r="T426" s="165"/>
      <c r="AT426" s="160" t="s">
        <v>131</v>
      </c>
      <c r="AU426" s="160" t="s">
        <v>82</v>
      </c>
      <c r="AV426" s="13" t="s">
        <v>30</v>
      </c>
      <c r="AW426" s="13" t="s">
        <v>29</v>
      </c>
      <c r="AX426" s="13" t="s">
        <v>73</v>
      </c>
      <c r="AY426" s="160" t="s">
        <v>122</v>
      </c>
    </row>
    <row r="427" spans="2:51" s="14" customFormat="1">
      <c r="B427" s="166"/>
      <c r="D427" s="159" t="s">
        <v>131</v>
      </c>
      <c r="E427" s="167" t="s">
        <v>1</v>
      </c>
      <c r="F427" s="168" t="s">
        <v>905</v>
      </c>
      <c r="H427" s="169">
        <v>5.9889999999999999</v>
      </c>
      <c r="I427" s="170"/>
      <c r="L427" s="166"/>
      <c r="M427" s="171"/>
      <c r="N427" s="172"/>
      <c r="O427" s="172"/>
      <c r="P427" s="172"/>
      <c r="Q427" s="172"/>
      <c r="R427" s="172"/>
      <c r="S427" s="172"/>
      <c r="T427" s="173"/>
      <c r="AT427" s="167" t="s">
        <v>131</v>
      </c>
      <c r="AU427" s="167" t="s">
        <v>82</v>
      </c>
      <c r="AV427" s="14" t="s">
        <v>82</v>
      </c>
      <c r="AW427" s="14" t="s">
        <v>29</v>
      </c>
      <c r="AX427" s="14" t="s">
        <v>73</v>
      </c>
      <c r="AY427" s="167" t="s">
        <v>122</v>
      </c>
    </row>
    <row r="428" spans="2:51" s="14" customFormat="1">
      <c r="B428" s="166"/>
      <c r="D428" s="159" t="s">
        <v>131</v>
      </c>
      <c r="E428" s="167" t="s">
        <v>1</v>
      </c>
      <c r="F428" s="168" t="s">
        <v>885</v>
      </c>
      <c r="H428" s="169">
        <v>-0.93700000000000006</v>
      </c>
      <c r="I428" s="170"/>
      <c r="L428" s="166"/>
      <c r="M428" s="171"/>
      <c r="N428" s="172"/>
      <c r="O428" s="172"/>
      <c r="P428" s="172"/>
      <c r="Q428" s="172"/>
      <c r="R428" s="172"/>
      <c r="S428" s="172"/>
      <c r="T428" s="173"/>
      <c r="AT428" s="167" t="s">
        <v>131</v>
      </c>
      <c r="AU428" s="167" t="s">
        <v>82</v>
      </c>
      <c r="AV428" s="14" t="s">
        <v>82</v>
      </c>
      <c r="AW428" s="14" t="s">
        <v>29</v>
      </c>
      <c r="AX428" s="14" t="s">
        <v>73</v>
      </c>
      <c r="AY428" s="167" t="s">
        <v>122</v>
      </c>
    </row>
    <row r="429" spans="2:51" s="13" customFormat="1">
      <c r="B429" s="158"/>
      <c r="D429" s="159" t="s">
        <v>131</v>
      </c>
      <c r="E429" s="160" t="s">
        <v>1</v>
      </c>
      <c r="F429" s="161" t="s">
        <v>703</v>
      </c>
      <c r="H429" s="160" t="s">
        <v>1</v>
      </c>
      <c r="I429" s="162"/>
      <c r="L429" s="158"/>
      <c r="M429" s="163"/>
      <c r="N429" s="164"/>
      <c r="O429" s="164"/>
      <c r="P429" s="164"/>
      <c r="Q429" s="164"/>
      <c r="R429" s="164"/>
      <c r="S429" s="164"/>
      <c r="T429" s="165"/>
      <c r="AT429" s="160" t="s">
        <v>131</v>
      </c>
      <c r="AU429" s="160" t="s">
        <v>82</v>
      </c>
      <c r="AV429" s="13" t="s">
        <v>30</v>
      </c>
      <c r="AW429" s="13" t="s">
        <v>29</v>
      </c>
      <c r="AX429" s="13" t="s">
        <v>73</v>
      </c>
      <c r="AY429" s="160" t="s">
        <v>122</v>
      </c>
    </row>
    <row r="430" spans="2:51" s="14" customFormat="1">
      <c r="B430" s="166"/>
      <c r="D430" s="159" t="s">
        <v>131</v>
      </c>
      <c r="E430" s="167" t="s">
        <v>1</v>
      </c>
      <c r="F430" s="168" t="s">
        <v>906</v>
      </c>
      <c r="H430" s="169">
        <v>13.69</v>
      </c>
      <c r="I430" s="170"/>
      <c r="L430" s="166"/>
      <c r="M430" s="171"/>
      <c r="N430" s="172"/>
      <c r="O430" s="172"/>
      <c r="P430" s="172"/>
      <c r="Q430" s="172"/>
      <c r="R430" s="172"/>
      <c r="S430" s="172"/>
      <c r="T430" s="173"/>
      <c r="AT430" s="167" t="s">
        <v>131</v>
      </c>
      <c r="AU430" s="167" t="s">
        <v>82</v>
      </c>
      <c r="AV430" s="14" t="s">
        <v>82</v>
      </c>
      <c r="AW430" s="14" t="s">
        <v>29</v>
      </c>
      <c r="AX430" s="14" t="s">
        <v>73</v>
      </c>
      <c r="AY430" s="167" t="s">
        <v>122</v>
      </c>
    </row>
    <row r="431" spans="2:51" s="14" customFormat="1">
      <c r="B431" s="166"/>
      <c r="D431" s="159" t="s">
        <v>131</v>
      </c>
      <c r="E431" s="167" t="s">
        <v>1</v>
      </c>
      <c r="F431" s="168" t="s">
        <v>886</v>
      </c>
      <c r="H431" s="169">
        <v>-2.1419999999999999</v>
      </c>
      <c r="I431" s="170"/>
      <c r="L431" s="166"/>
      <c r="M431" s="171"/>
      <c r="N431" s="172"/>
      <c r="O431" s="172"/>
      <c r="P431" s="172"/>
      <c r="Q431" s="172"/>
      <c r="R431" s="172"/>
      <c r="S431" s="172"/>
      <c r="T431" s="173"/>
      <c r="AT431" s="167" t="s">
        <v>131</v>
      </c>
      <c r="AU431" s="167" t="s">
        <v>82</v>
      </c>
      <c r="AV431" s="14" t="s">
        <v>82</v>
      </c>
      <c r="AW431" s="14" t="s">
        <v>29</v>
      </c>
      <c r="AX431" s="14" t="s">
        <v>73</v>
      </c>
      <c r="AY431" s="167" t="s">
        <v>122</v>
      </c>
    </row>
    <row r="432" spans="2:51" s="13" customFormat="1">
      <c r="B432" s="158"/>
      <c r="D432" s="159" t="s">
        <v>131</v>
      </c>
      <c r="E432" s="160" t="s">
        <v>1</v>
      </c>
      <c r="F432" s="161" t="s">
        <v>705</v>
      </c>
      <c r="H432" s="160" t="s">
        <v>1</v>
      </c>
      <c r="I432" s="162"/>
      <c r="L432" s="158"/>
      <c r="M432" s="163"/>
      <c r="N432" s="164"/>
      <c r="O432" s="164"/>
      <c r="P432" s="164"/>
      <c r="Q432" s="164"/>
      <c r="R432" s="164"/>
      <c r="S432" s="164"/>
      <c r="T432" s="165"/>
      <c r="AT432" s="160" t="s">
        <v>131</v>
      </c>
      <c r="AU432" s="160" t="s">
        <v>82</v>
      </c>
      <c r="AV432" s="13" t="s">
        <v>30</v>
      </c>
      <c r="AW432" s="13" t="s">
        <v>29</v>
      </c>
      <c r="AX432" s="13" t="s">
        <v>73</v>
      </c>
      <c r="AY432" s="160" t="s">
        <v>122</v>
      </c>
    </row>
    <row r="433" spans="1:65" s="14" customFormat="1">
      <c r="B433" s="166"/>
      <c r="D433" s="159" t="s">
        <v>131</v>
      </c>
      <c r="E433" s="167" t="s">
        <v>1</v>
      </c>
      <c r="F433" s="168" t="s">
        <v>907</v>
      </c>
      <c r="H433" s="169">
        <v>15.893000000000001</v>
      </c>
      <c r="I433" s="170"/>
      <c r="L433" s="166"/>
      <c r="M433" s="171"/>
      <c r="N433" s="172"/>
      <c r="O433" s="172"/>
      <c r="P433" s="172"/>
      <c r="Q433" s="172"/>
      <c r="R433" s="172"/>
      <c r="S433" s="172"/>
      <c r="T433" s="173"/>
      <c r="AT433" s="167" t="s">
        <v>131</v>
      </c>
      <c r="AU433" s="167" t="s">
        <v>82</v>
      </c>
      <c r="AV433" s="14" t="s">
        <v>82</v>
      </c>
      <c r="AW433" s="14" t="s">
        <v>29</v>
      </c>
      <c r="AX433" s="14" t="s">
        <v>73</v>
      </c>
      <c r="AY433" s="167" t="s">
        <v>122</v>
      </c>
    </row>
    <row r="434" spans="1:65" s="14" customFormat="1">
      <c r="B434" s="166"/>
      <c r="D434" s="159" t="s">
        <v>131</v>
      </c>
      <c r="E434" s="167" t="s">
        <v>1</v>
      </c>
      <c r="F434" s="168" t="s">
        <v>887</v>
      </c>
      <c r="H434" s="169">
        <v>-3.1349999999999998</v>
      </c>
      <c r="I434" s="170"/>
      <c r="L434" s="166"/>
      <c r="M434" s="171"/>
      <c r="N434" s="172"/>
      <c r="O434" s="172"/>
      <c r="P434" s="172"/>
      <c r="Q434" s="172"/>
      <c r="R434" s="172"/>
      <c r="S434" s="172"/>
      <c r="T434" s="173"/>
      <c r="AT434" s="167" t="s">
        <v>131</v>
      </c>
      <c r="AU434" s="167" t="s">
        <v>82</v>
      </c>
      <c r="AV434" s="14" t="s">
        <v>82</v>
      </c>
      <c r="AW434" s="14" t="s">
        <v>29</v>
      </c>
      <c r="AX434" s="14" t="s">
        <v>73</v>
      </c>
      <c r="AY434" s="167" t="s">
        <v>122</v>
      </c>
    </row>
    <row r="435" spans="1:65" s="15" customFormat="1">
      <c r="B435" s="174"/>
      <c r="D435" s="159" t="s">
        <v>131</v>
      </c>
      <c r="E435" s="175" t="s">
        <v>1</v>
      </c>
      <c r="F435" s="176" t="s">
        <v>139</v>
      </c>
      <c r="H435" s="177">
        <v>311.08300000000003</v>
      </c>
      <c r="I435" s="178"/>
      <c r="L435" s="174"/>
      <c r="M435" s="179"/>
      <c r="N435" s="180"/>
      <c r="O435" s="180"/>
      <c r="P435" s="180"/>
      <c r="Q435" s="180"/>
      <c r="R435" s="180"/>
      <c r="S435" s="180"/>
      <c r="T435" s="181"/>
      <c r="AT435" s="175" t="s">
        <v>131</v>
      </c>
      <c r="AU435" s="175" t="s">
        <v>82</v>
      </c>
      <c r="AV435" s="15" t="s">
        <v>129</v>
      </c>
      <c r="AW435" s="15" t="s">
        <v>29</v>
      </c>
      <c r="AX435" s="15" t="s">
        <v>30</v>
      </c>
      <c r="AY435" s="175" t="s">
        <v>122</v>
      </c>
    </row>
    <row r="436" spans="1:65" s="2" customFormat="1" ht="16.5" customHeight="1">
      <c r="A436" s="33"/>
      <c r="B436" s="144"/>
      <c r="C436" s="182" t="s">
        <v>319</v>
      </c>
      <c r="D436" s="182" t="s">
        <v>333</v>
      </c>
      <c r="E436" s="183" t="s">
        <v>468</v>
      </c>
      <c r="F436" s="184" t="s">
        <v>469</v>
      </c>
      <c r="G436" s="185" t="s">
        <v>322</v>
      </c>
      <c r="H436" s="186">
        <v>646.74199999999996</v>
      </c>
      <c r="I436" s="187"/>
      <c r="J436" s="188">
        <f>ROUND(I436*H436,2)</f>
        <v>0</v>
      </c>
      <c r="K436" s="184" t="s">
        <v>128</v>
      </c>
      <c r="L436" s="189"/>
      <c r="M436" s="190" t="s">
        <v>1</v>
      </c>
      <c r="N436" s="191" t="s">
        <v>38</v>
      </c>
      <c r="O436" s="59"/>
      <c r="P436" s="154">
        <f>O436*H436</f>
        <v>0</v>
      </c>
      <c r="Q436" s="154">
        <v>0</v>
      </c>
      <c r="R436" s="154">
        <f>Q436*H436</f>
        <v>0</v>
      </c>
      <c r="S436" s="154">
        <v>0</v>
      </c>
      <c r="T436" s="155">
        <f>S436*H436</f>
        <v>0</v>
      </c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R436" s="156" t="s">
        <v>170</v>
      </c>
      <c r="AT436" s="156" t="s">
        <v>333</v>
      </c>
      <c r="AU436" s="156" t="s">
        <v>82</v>
      </c>
      <c r="AY436" s="18" t="s">
        <v>122</v>
      </c>
      <c r="BE436" s="157">
        <f>IF(N436="základní",J436,0)</f>
        <v>0</v>
      </c>
      <c r="BF436" s="157">
        <f>IF(N436="snížená",J436,0)</f>
        <v>0</v>
      </c>
      <c r="BG436" s="157">
        <f>IF(N436="zákl. přenesená",J436,0)</f>
        <v>0</v>
      </c>
      <c r="BH436" s="157">
        <f>IF(N436="sníž. přenesená",J436,0)</f>
        <v>0</v>
      </c>
      <c r="BI436" s="157">
        <f>IF(N436="nulová",J436,0)</f>
        <v>0</v>
      </c>
      <c r="BJ436" s="18" t="s">
        <v>30</v>
      </c>
      <c r="BK436" s="157">
        <f>ROUND(I436*H436,2)</f>
        <v>0</v>
      </c>
      <c r="BL436" s="18" t="s">
        <v>129</v>
      </c>
      <c r="BM436" s="156" t="s">
        <v>908</v>
      </c>
    </row>
    <row r="437" spans="1:65" s="14" customFormat="1">
      <c r="B437" s="166"/>
      <c r="D437" s="159" t="s">
        <v>131</v>
      </c>
      <c r="E437" s="167" t="s">
        <v>1</v>
      </c>
      <c r="F437" s="168" t="s">
        <v>909</v>
      </c>
      <c r="H437" s="169">
        <v>646.74199999999996</v>
      </c>
      <c r="I437" s="170"/>
      <c r="L437" s="166"/>
      <c r="M437" s="171"/>
      <c r="N437" s="172"/>
      <c r="O437" s="172"/>
      <c r="P437" s="172"/>
      <c r="Q437" s="172"/>
      <c r="R437" s="172"/>
      <c r="S437" s="172"/>
      <c r="T437" s="173"/>
      <c r="AT437" s="167" t="s">
        <v>131</v>
      </c>
      <c r="AU437" s="167" t="s">
        <v>82</v>
      </c>
      <c r="AV437" s="14" t="s">
        <v>82</v>
      </c>
      <c r="AW437" s="14" t="s">
        <v>29</v>
      </c>
      <c r="AX437" s="14" t="s">
        <v>73</v>
      </c>
      <c r="AY437" s="167" t="s">
        <v>122</v>
      </c>
    </row>
    <row r="438" spans="1:65" s="15" customFormat="1">
      <c r="B438" s="174"/>
      <c r="D438" s="159" t="s">
        <v>131</v>
      </c>
      <c r="E438" s="175" t="s">
        <v>1</v>
      </c>
      <c r="F438" s="176" t="s">
        <v>139</v>
      </c>
      <c r="H438" s="177">
        <v>646.74199999999996</v>
      </c>
      <c r="I438" s="178"/>
      <c r="L438" s="174"/>
      <c r="M438" s="179"/>
      <c r="N438" s="180"/>
      <c r="O438" s="180"/>
      <c r="P438" s="180"/>
      <c r="Q438" s="180"/>
      <c r="R438" s="180"/>
      <c r="S438" s="180"/>
      <c r="T438" s="181"/>
      <c r="AT438" s="175" t="s">
        <v>131</v>
      </c>
      <c r="AU438" s="175" t="s">
        <v>82</v>
      </c>
      <c r="AV438" s="15" t="s">
        <v>129</v>
      </c>
      <c r="AW438" s="15" t="s">
        <v>29</v>
      </c>
      <c r="AX438" s="15" t="s">
        <v>30</v>
      </c>
      <c r="AY438" s="175" t="s">
        <v>122</v>
      </c>
    </row>
    <row r="439" spans="1:65" s="2" customFormat="1" ht="16.5" customHeight="1">
      <c r="A439" s="33"/>
      <c r="B439" s="144"/>
      <c r="C439" s="145" t="s">
        <v>325</v>
      </c>
      <c r="D439" s="145" t="s">
        <v>124</v>
      </c>
      <c r="E439" s="146" t="s">
        <v>372</v>
      </c>
      <c r="F439" s="147" t="s">
        <v>373</v>
      </c>
      <c r="G439" s="148" t="s">
        <v>223</v>
      </c>
      <c r="H439" s="149">
        <v>988.16099999999994</v>
      </c>
      <c r="I439" s="150"/>
      <c r="J439" s="151">
        <f>ROUND(I439*H439,2)</f>
        <v>0</v>
      </c>
      <c r="K439" s="147" t="s">
        <v>128</v>
      </c>
      <c r="L439" s="34"/>
      <c r="M439" s="152" t="s">
        <v>1</v>
      </c>
      <c r="N439" s="153" t="s">
        <v>38</v>
      </c>
      <c r="O439" s="59"/>
      <c r="P439" s="154">
        <f>O439*H439</f>
        <v>0</v>
      </c>
      <c r="Q439" s="154">
        <v>0</v>
      </c>
      <c r="R439" s="154">
        <f>Q439*H439</f>
        <v>0</v>
      </c>
      <c r="S439" s="154">
        <v>0</v>
      </c>
      <c r="T439" s="155">
        <f>S439*H439</f>
        <v>0</v>
      </c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R439" s="156" t="s">
        <v>129</v>
      </c>
      <c r="AT439" s="156" t="s">
        <v>124</v>
      </c>
      <c r="AU439" s="156" t="s">
        <v>82</v>
      </c>
      <c r="AY439" s="18" t="s">
        <v>122</v>
      </c>
      <c r="BE439" s="157">
        <f>IF(N439="základní",J439,0)</f>
        <v>0</v>
      </c>
      <c r="BF439" s="157">
        <f>IF(N439="snížená",J439,0)</f>
        <v>0</v>
      </c>
      <c r="BG439" s="157">
        <f>IF(N439="zákl. přenesená",J439,0)</f>
        <v>0</v>
      </c>
      <c r="BH439" s="157">
        <f>IF(N439="sníž. přenesená",J439,0)</f>
        <v>0</v>
      </c>
      <c r="BI439" s="157">
        <f>IF(N439="nulová",J439,0)</f>
        <v>0</v>
      </c>
      <c r="BJ439" s="18" t="s">
        <v>30</v>
      </c>
      <c r="BK439" s="157">
        <f>ROUND(I439*H439,2)</f>
        <v>0</v>
      </c>
      <c r="BL439" s="18" t="s">
        <v>129</v>
      </c>
      <c r="BM439" s="156" t="s">
        <v>910</v>
      </c>
    </row>
    <row r="440" spans="1:65" s="14" customFormat="1">
      <c r="B440" s="166"/>
      <c r="D440" s="159" t="s">
        <v>131</v>
      </c>
      <c r="E440" s="167" t="s">
        <v>1</v>
      </c>
      <c r="F440" s="168" t="s">
        <v>859</v>
      </c>
      <c r="H440" s="169">
        <v>4.4400000000000004</v>
      </c>
      <c r="I440" s="170"/>
      <c r="L440" s="166"/>
      <c r="M440" s="171"/>
      <c r="N440" s="172"/>
      <c r="O440" s="172"/>
      <c r="P440" s="172"/>
      <c r="Q440" s="172"/>
      <c r="R440" s="172"/>
      <c r="S440" s="172"/>
      <c r="T440" s="173"/>
      <c r="AT440" s="167" t="s">
        <v>131</v>
      </c>
      <c r="AU440" s="167" t="s">
        <v>82</v>
      </c>
      <c r="AV440" s="14" t="s">
        <v>82</v>
      </c>
      <c r="AW440" s="14" t="s">
        <v>29</v>
      </c>
      <c r="AX440" s="14" t="s">
        <v>73</v>
      </c>
      <c r="AY440" s="167" t="s">
        <v>122</v>
      </c>
    </row>
    <row r="441" spans="1:65" s="14" customFormat="1">
      <c r="B441" s="166"/>
      <c r="D441" s="159" t="s">
        <v>131</v>
      </c>
      <c r="E441" s="167" t="s">
        <v>1</v>
      </c>
      <c r="F441" s="168" t="s">
        <v>911</v>
      </c>
      <c r="H441" s="169">
        <v>359.30099999999999</v>
      </c>
      <c r="I441" s="170"/>
      <c r="L441" s="166"/>
      <c r="M441" s="171"/>
      <c r="N441" s="172"/>
      <c r="O441" s="172"/>
      <c r="P441" s="172"/>
      <c r="Q441" s="172"/>
      <c r="R441" s="172"/>
      <c r="S441" s="172"/>
      <c r="T441" s="173"/>
      <c r="AT441" s="167" t="s">
        <v>131</v>
      </c>
      <c r="AU441" s="167" t="s">
        <v>82</v>
      </c>
      <c r="AV441" s="14" t="s">
        <v>82</v>
      </c>
      <c r="AW441" s="14" t="s">
        <v>29</v>
      </c>
      <c r="AX441" s="14" t="s">
        <v>73</v>
      </c>
      <c r="AY441" s="167" t="s">
        <v>122</v>
      </c>
    </row>
    <row r="442" spans="1:65" s="14" customFormat="1">
      <c r="B442" s="166"/>
      <c r="D442" s="159" t="s">
        <v>131</v>
      </c>
      <c r="E442" s="167" t="s">
        <v>1</v>
      </c>
      <c r="F442" s="168" t="s">
        <v>912</v>
      </c>
      <c r="H442" s="169">
        <v>624.41999999999996</v>
      </c>
      <c r="I442" s="170"/>
      <c r="L442" s="166"/>
      <c r="M442" s="171"/>
      <c r="N442" s="172"/>
      <c r="O442" s="172"/>
      <c r="P442" s="172"/>
      <c r="Q442" s="172"/>
      <c r="R442" s="172"/>
      <c r="S442" s="172"/>
      <c r="T442" s="173"/>
      <c r="AT442" s="167" t="s">
        <v>131</v>
      </c>
      <c r="AU442" s="167" t="s">
        <v>82</v>
      </c>
      <c r="AV442" s="14" t="s">
        <v>82</v>
      </c>
      <c r="AW442" s="14" t="s">
        <v>29</v>
      </c>
      <c r="AX442" s="14" t="s">
        <v>73</v>
      </c>
      <c r="AY442" s="167" t="s">
        <v>122</v>
      </c>
    </row>
    <row r="443" spans="1:65" s="15" customFormat="1">
      <c r="B443" s="174"/>
      <c r="D443" s="159" t="s">
        <v>131</v>
      </c>
      <c r="E443" s="175" t="s">
        <v>1</v>
      </c>
      <c r="F443" s="176" t="s">
        <v>139</v>
      </c>
      <c r="H443" s="177">
        <v>988.16099999999994</v>
      </c>
      <c r="I443" s="178"/>
      <c r="L443" s="174"/>
      <c r="M443" s="179"/>
      <c r="N443" s="180"/>
      <c r="O443" s="180"/>
      <c r="P443" s="180"/>
      <c r="Q443" s="180"/>
      <c r="R443" s="180"/>
      <c r="S443" s="180"/>
      <c r="T443" s="181"/>
      <c r="AT443" s="175" t="s">
        <v>131</v>
      </c>
      <c r="AU443" s="175" t="s">
        <v>82</v>
      </c>
      <c r="AV443" s="15" t="s">
        <v>129</v>
      </c>
      <c r="AW443" s="15" t="s">
        <v>29</v>
      </c>
      <c r="AX443" s="15" t="s">
        <v>30</v>
      </c>
      <c r="AY443" s="175" t="s">
        <v>122</v>
      </c>
    </row>
    <row r="444" spans="1:65" s="2" customFormat="1" ht="21.75" customHeight="1">
      <c r="A444" s="33"/>
      <c r="B444" s="144"/>
      <c r="C444" s="145" t="s">
        <v>332</v>
      </c>
      <c r="D444" s="145" t="s">
        <v>124</v>
      </c>
      <c r="E444" s="146" t="s">
        <v>386</v>
      </c>
      <c r="F444" s="147" t="s">
        <v>387</v>
      </c>
      <c r="G444" s="148" t="s">
        <v>223</v>
      </c>
      <c r="H444" s="149">
        <v>988.16099999999994</v>
      </c>
      <c r="I444" s="150"/>
      <c r="J444" s="151">
        <f>ROUND(I444*H444,2)</f>
        <v>0</v>
      </c>
      <c r="K444" s="147" t="s">
        <v>128</v>
      </c>
      <c r="L444" s="34"/>
      <c r="M444" s="152" t="s">
        <v>1</v>
      </c>
      <c r="N444" s="153" t="s">
        <v>38</v>
      </c>
      <c r="O444" s="59"/>
      <c r="P444" s="154">
        <f>O444*H444</f>
        <v>0</v>
      </c>
      <c r="Q444" s="154">
        <v>0</v>
      </c>
      <c r="R444" s="154">
        <f>Q444*H444</f>
        <v>0</v>
      </c>
      <c r="S444" s="154">
        <v>0</v>
      </c>
      <c r="T444" s="155">
        <f>S444*H444</f>
        <v>0</v>
      </c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R444" s="156" t="s">
        <v>129</v>
      </c>
      <c r="AT444" s="156" t="s">
        <v>124</v>
      </c>
      <c r="AU444" s="156" t="s">
        <v>82</v>
      </c>
      <c r="AY444" s="18" t="s">
        <v>122</v>
      </c>
      <c r="BE444" s="157">
        <f>IF(N444="základní",J444,0)</f>
        <v>0</v>
      </c>
      <c r="BF444" s="157">
        <f>IF(N444="snížená",J444,0)</f>
        <v>0</v>
      </c>
      <c r="BG444" s="157">
        <f>IF(N444="zákl. přenesená",J444,0)</f>
        <v>0</v>
      </c>
      <c r="BH444" s="157">
        <f>IF(N444="sníž. přenesená",J444,0)</f>
        <v>0</v>
      </c>
      <c r="BI444" s="157">
        <f>IF(N444="nulová",J444,0)</f>
        <v>0</v>
      </c>
      <c r="BJ444" s="18" t="s">
        <v>30</v>
      </c>
      <c r="BK444" s="157">
        <f>ROUND(I444*H444,2)</f>
        <v>0</v>
      </c>
      <c r="BL444" s="18" t="s">
        <v>129</v>
      </c>
      <c r="BM444" s="156" t="s">
        <v>913</v>
      </c>
    </row>
    <row r="445" spans="1:65" s="14" customFormat="1">
      <c r="B445" s="166"/>
      <c r="D445" s="159" t="s">
        <v>131</v>
      </c>
      <c r="E445" s="167" t="s">
        <v>1</v>
      </c>
      <c r="F445" s="168" t="s">
        <v>914</v>
      </c>
      <c r="H445" s="169">
        <v>988.16099999999994</v>
      </c>
      <c r="I445" s="170"/>
      <c r="L445" s="166"/>
      <c r="M445" s="171"/>
      <c r="N445" s="172"/>
      <c r="O445" s="172"/>
      <c r="P445" s="172"/>
      <c r="Q445" s="172"/>
      <c r="R445" s="172"/>
      <c r="S445" s="172"/>
      <c r="T445" s="173"/>
      <c r="AT445" s="167" t="s">
        <v>131</v>
      </c>
      <c r="AU445" s="167" t="s">
        <v>82</v>
      </c>
      <c r="AV445" s="14" t="s">
        <v>82</v>
      </c>
      <c r="AW445" s="14" t="s">
        <v>29</v>
      </c>
      <c r="AX445" s="14" t="s">
        <v>30</v>
      </c>
      <c r="AY445" s="167" t="s">
        <v>122</v>
      </c>
    </row>
    <row r="446" spans="1:65" s="2" customFormat="1" ht="16.5" customHeight="1">
      <c r="A446" s="33"/>
      <c r="B446" s="144"/>
      <c r="C446" s="145" t="s">
        <v>338</v>
      </c>
      <c r="D446" s="145" t="s">
        <v>124</v>
      </c>
      <c r="E446" s="146" t="s">
        <v>915</v>
      </c>
      <c r="F446" s="147" t="s">
        <v>916</v>
      </c>
      <c r="G446" s="148" t="s">
        <v>127</v>
      </c>
      <c r="H446" s="149">
        <v>22.2</v>
      </c>
      <c r="I446" s="150"/>
      <c r="J446" s="151">
        <f>ROUND(I446*H446,2)</f>
        <v>0</v>
      </c>
      <c r="K446" s="147" t="s">
        <v>128</v>
      </c>
      <c r="L446" s="34"/>
      <c r="M446" s="152" t="s">
        <v>1</v>
      </c>
      <c r="N446" s="153" t="s">
        <v>38</v>
      </c>
      <c r="O446" s="59"/>
      <c r="P446" s="154">
        <f>O446*H446</f>
        <v>0</v>
      </c>
      <c r="Q446" s="154">
        <v>0</v>
      </c>
      <c r="R446" s="154">
        <f>Q446*H446</f>
        <v>0</v>
      </c>
      <c r="S446" s="154">
        <v>0</v>
      </c>
      <c r="T446" s="155">
        <f>S446*H446</f>
        <v>0</v>
      </c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R446" s="156" t="s">
        <v>129</v>
      </c>
      <c r="AT446" s="156" t="s">
        <v>124</v>
      </c>
      <c r="AU446" s="156" t="s">
        <v>82</v>
      </c>
      <c r="AY446" s="18" t="s">
        <v>122</v>
      </c>
      <c r="BE446" s="157">
        <f>IF(N446="základní",J446,0)</f>
        <v>0</v>
      </c>
      <c r="BF446" s="157">
        <f>IF(N446="snížená",J446,0)</f>
        <v>0</v>
      </c>
      <c r="BG446" s="157">
        <f>IF(N446="zákl. přenesená",J446,0)</f>
        <v>0</v>
      </c>
      <c r="BH446" s="157">
        <f>IF(N446="sníž. přenesená",J446,0)</f>
        <v>0</v>
      </c>
      <c r="BI446" s="157">
        <f>IF(N446="nulová",J446,0)</f>
        <v>0</v>
      </c>
      <c r="BJ446" s="18" t="s">
        <v>30</v>
      </c>
      <c r="BK446" s="157">
        <f>ROUND(I446*H446,2)</f>
        <v>0</v>
      </c>
      <c r="BL446" s="18" t="s">
        <v>129</v>
      </c>
      <c r="BM446" s="156" t="s">
        <v>917</v>
      </c>
    </row>
    <row r="447" spans="1:65" s="13" customFormat="1">
      <c r="B447" s="158"/>
      <c r="D447" s="159" t="s">
        <v>131</v>
      </c>
      <c r="E447" s="160" t="s">
        <v>1</v>
      </c>
      <c r="F447" s="161" t="s">
        <v>701</v>
      </c>
      <c r="H447" s="160" t="s">
        <v>1</v>
      </c>
      <c r="I447" s="162"/>
      <c r="L447" s="158"/>
      <c r="M447" s="163"/>
      <c r="N447" s="164"/>
      <c r="O447" s="164"/>
      <c r="P447" s="164"/>
      <c r="Q447" s="164"/>
      <c r="R447" s="164"/>
      <c r="S447" s="164"/>
      <c r="T447" s="165"/>
      <c r="AT447" s="160" t="s">
        <v>131</v>
      </c>
      <c r="AU447" s="160" t="s">
        <v>82</v>
      </c>
      <c r="AV447" s="13" t="s">
        <v>30</v>
      </c>
      <c r="AW447" s="13" t="s">
        <v>29</v>
      </c>
      <c r="AX447" s="13" t="s">
        <v>73</v>
      </c>
      <c r="AY447" s="160" t="s">
        <v>122</v>
      </c>
    </row>
    <row r="448" spans="1:65" s="14" customFormat="1">
      <c r="B448" s="166"/>
      <c r="D448" s="159" t="s">
        <v>131</v>
      </c>
      <c r="E448" s="167" t="s">
        <v>1</v>
      </c>
      <c r="F448" s="168" t="s">
        <v>727</v>
      </c>
      <c r="H448" s="169">
        <v>2.88</v>
      </c>
      <c r="I448" s="170"/>
      <c r="L448" s="166"/>
      <c r="M448" s="171"/>
      <c r="N448" s="172"/>
      <c r="O448" s="172"/>
      <c r="P448" s="172"/>
      <c r="Q448" s="172"/>
      <c r="R448" s="172"/>
      <c r="S448" s="172"/>
      <c r="T448" s="173"/>
      <c r="AT448" s="167" t="s">
        <v>131</v>
      </c>
      <c r="AU448" s="167" t="s">
        <v>82</v>
      </c>
      <c r="AV448" s="14" t="s">
        <v>82</v>
      </c>
      <c r="AW448" s="14" t="s">
        <v>29</v>
      </c>
      <c r="AX448" s="14" t="s">
        <v>73</v>
      </c>
      <c r="AY448" s="167" t="s">
        <v>122</v>
      </c>
    </row>
    <row r="449" spans="1:65" s="13" customFormat="1">
      <c r="B449" s="158"/>
      <c r="D449" s="159" t="s">
        <v>131</v>
      </c>
      <c r="E449" s="160" t="s">
        <v>1</v>
      </c>
      <c r="F449" s="161" t="s">
        <v>719</v>
      </c>
      <c r="H449" s="160" t="s">
        <v>1</v>
      </c>
      <c r="I449" s="162"/>
      <c r="L449" s="158"/>
      <c r="M449" s="163"/>
      <c r="N449" s="164"/>
      <c r="O449" s="164"/>
      <c r="P449" s="164"/>
      <c r="Q449" s="164"/>
      <c r="R449" s="164"/>
      <c r="S449" s="164"/>
      <c r="T449" s="165"/>
      <c r="AT449" s="160" t="s">
        <v>131</v>
      </c>
      <c r="AU449" s="160" t="s">
        <v>82</v>
      </c>
      <c r="AV449" s="13" t="s">
        <v>30</v>
      </c>
      <c r="AW449" s="13" t="s">
        <v>29</v>
      </c>
      <c r="AX449" s="13" t="s">
        <v>73</v>
      </c>
      <c r="AY449" s="160" t="s">
        <v>122</v>
      </c>
    </row>
    <row r="450" spans="1:65" s="14" customFormat="1">
      <c r="B450" s="166"/>
      <c r="D450" s="159" t="s">
        <v>131</v>
      </c>
      <c r="E450" s="167" t="s">
        <v>1</v>
      </c>
      <c r="F450" s="168" t="s">
        <v>728</v>
      </c>
      <c r="H450" s="169">
        <v>6.12</v>
      </c>
      <c r="I450" s="170"/>
      <c r="L450" s="166"/>
      <c r="M450" s="171"/>
      <c r="N450" s="172"/>
      <c r="O450" s="172"/>
      <c r="P450" s="172"/>
      <c r="Q450" s="172"/>
      <c r="R450" s="172"/>
      <c r="S450" s="172"/>
      <c r="T450" s="173"/>
      <c r="AT450" s="167" t="s">
        <v>131</v>
      </c>
      <c r="AU450" s="167" t="s">
        <v>82</v>
      </c>
      <c r="AV450" s="14" t="s">
        <v>82</v>
      </c>
      <c r="AW450" s="14" t="s">
        <v>29</v>
      </c>
      <c r="AX450" s="14" t="s">
        <v>73</v>
      </c>
      <c r="AY450" s="167" t="s">
        <v>122</v>
      </c>
    </row>
    <row r="451" spans="1:65" s="13" customFormat="1">
      <c r="B451" s="158"/>
      <c r="D451" s="159" t="s">
        <v>131</v>
      </c>
      <c r="E451" s="160" t="s">
        <v>1</v>
      </c>
      <c r="F451" s="161" t="s">
        <v>703</v>
      </c>
      <c r="H451" s="160" t="s">
        <v>1</v>
      </c>
      <c r="I451" s="162"/>
      <c r="L451" s="158"/>
      <c r="M451" s="163"/>
      <c r="N451" s="164"/>
      <c r="O451" s="164"/>
      <c r="P451" s="164"/>
      <c r="Q451" s="164"/>
      <c r="R451" s="164"/>
      <c r="S451" s="164"/>
      <c r="T451" s="165"/>
      <c r="AT451" s="160" t="s">
        <v>131</v>
      </c>
      <c r="AU451" s="160" t="s">
        <v>82</v>
      </c>
      <c r="AV451" s="13" t="s">
        <v>30</v>
      </c>
      <c r="AW451" s="13" t="s">
        <v>29</v>
      </c>
      <c r="AX451" s="13" t="s">
        <v>73</v>
      </c>
      <c r="AY451" s="160" t="s">
        <v>122</v>
      </c>
    </row>
    <row r="452" spans="1:65" s="14" customFormat="1">
      <c r="B452" s="166"/>
      <c r="D452" s="159" t="s">
        <v>131</v>
      </c>
      <c r="E452" s="167" t="s">
        <v>1</v>
      </c>
      <c r="F452" s="168" t="s">
        <v>729</v>
      </c>
      <c r="H452" s="169">
        <v>13.2</v>
      </c>
      <c r="I452" s="170"/>
      <c r="L452" s="166"/>
      <c r="M452" s="171"/>
      <c r="N452" s="172"/>
      <c r="O452" s="172"/>
      <c r="P452" s="172"/>
      <c r="Q452" s="172"/>
      <c r="R452" s="172"/>
      <c r="S452" s="172"/>
      <c r="T452" s="173"/>
      <c r="AT452" s="167" t="s">
        <v>131</v>
      </c>
      <c r="AU452" s="167" t="s">
        <v>82</v>
      </c>
      <c r="AV452" s="14" t="s">
        <v>82</v>
      </c>
      <c r="AW452" s="14" t="s">
        <v>29</v>
      </c>
      <c r="AX452" s="14" t="s">
        <v>73</v>
      </c>
      <c r="AY452" s="167" t="s">
        <v>122</v>
      </c>
    </row>
    <row r="453" spans="1:65" s="15" customFormat="1">
      <c r="B453" s="174"/>
      <c r="D453" s="159" t="s">
        <v>131</v>
      </c>
      <c r="E453" s="175" t="s">
        <v>1</v>
      </c>
      <c r="F453" s="176" t="s">
        <v>139</v>
      </c>
      <c r="H453" s="177">
        <v>22.2</v>
      </c>
      <c r="I453" s="178"/>
      <c r="L453" s="174"/>
      <c r="M453" s="179"/>
      <c r="N453" s="180"/>
      <c r="O453" s="180"/>
      <c r="P453" s="180"/>
      <c r="Q453" s="180"/>
      <c r="R453" s="180"/>
      <c r="S453" s="180"/>
      <c r="T453" s="181"/>
      <c r="AT453" s="175" t="s">
        <v>131</v>
      </c>
      <c r="AU453" s="175" t="s">
        <v>82</v>
      </c>
      <c r="AV453" s="15" t="s">
        <v>129</v>
      </c>
      <c r="AW453" s="15" t="s">
        <v>29</v>
      </c>
      <c r="AX453" s="15" t="s">
        <v>30</v>
      </c>
      <c r="AY453" s="175" t="s">
        <v>122</v>
      </c>
    </row>
    <row r="454" spans="1:65" s="2" customFormat="1" ht="16.5" customHeight="1">
      <c r="A454" s="33"/>
      <c r="B454" s="144"/>
      <c r="C454" s="182" t="s">
        <v>346</v>
      </c>
      <c r="D454" s="182" t="s">
        <v>333</v>
      </c>
      <c r="E454" s="183" t="s">
        <v>400</v>
      </c>
      <c r="F454" s="184" t="s">
        <v>401</v>
      </c>
      <c r="G454" s="185" t="s">
        <v>322</v>
      </c>
      <c r="H454" s="186">
        <v>7.1040000000000001</v>
      </c>
      <c r="I454" s="187"/>
      <c r="J454" s="188">
        <f>ROUND(I454*H454,2)</f>
        <v>0</v>
      </c>
      <c r="K454" s="184" t="s">
        <v>128</v>
      </c>
      <c r="L454" s="189"/>
      <c r="M454" s="190" t="s">
        <v>1</v>
      </c>
      <c r="N454" s="191" t="s">
        <v>38</v>
      </c>
      <c r="O454" s="59"/>
      <c r="P454" s="154">
        <f>O454*H454</f>
        <v>0</v>
      </c>
      <c r="Q454" s="154">
        <v>0</v>
      </c>
      <c r="R454" s="154">
        <f>Q454*H454</f>
        <v>0</v>
      </c>
      <c r="S454" s="154">
        <v>0</v>
      </c>
      <c r="T454" s="155">
        <f>S454*H454</f>
        <v>0</v>
      </c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R454" s="156" t="s">
        <v>170</v>
      </c>
      <c r="AT454" s="156" t="s">
        <v>333</v>
      </c>
      <c r="AU454" s="156" t="s">
        <v>82</v>
      </c>
      <c r="AY454" s="18" t="s">
        <v>122</v>
      </c>
      <c r="BE454" s="157">
        <f>IF(N454="základní",J454,0)</f>
        <v>0</v>
      </c>
      <c r="BF454" s="157">
        <f>IF(N454="snížená",J454,0)</f>
        <v>0</v>
      </c>
      <c r="BG454" s="157">
        <f>IF(N454="zákl. přenesená",J454,0)</f>
        <v>0</v>
      </c>
      <c r="BH454" s="157">
        <f>IF(N454="sníž. přenesená",J454,0)</f>
        <v>0</v>
      </c>
      <c r="BI454" s="157">
        <f>IF(N454="nulová",J454,0)</f>
        <v>0</v>
      </c>
      <c r="BJ454" s="18" t="s">
        <v>30</v>
      </c>
      <c r="BK454" s="157">
        <f>ROUND(I454*H454,2)</f>
        <v>0</v>
      </c>
      <c r="BL454" s="18" t="s">
        <v>129</v>
      </c>
      <c r="BM454" s="156" t="s">
        <v>918</v>
      </c>
    </row>
    <row r="455" spans="1:65" s="14" customFormat="1">
      <c r="B455" s="166"/>
      <c r="D455" s="159" t="s">
        <v>131</v>
      </c>
      <c r="E455" s="167" t="s">
        <v>1</v>
      </c>
      <c r="F455" s="168" t="s">
        <v>919</v>
      </c>
      <c r="H455" s="169">
        <v>7.1040000000000001</v>
      </c>
      <c r="I455" s="170"/>
      <c r="L455" s="166"/>
      <c r="M455" s="171"/>
      <c r="N455" s="172"/>
      <c r="O455" s="172"/>
      <c r="P455" s="172"/>
      <c r="Q455" s="172"/>
      <c r="R455" s="172"/>
      <c r="S455" s="172"/>
      <c r="T455" s="173"/>
      <c r="AT455" s="167" t="s">
        <v>131</v>
      </c>
      <c r="AU455" s="167" t="s">
        <v>82</v>
      </c>
      <c r="AV455" s="14" t="s">
        <v>82</v>
      </c>
      <c r="AW455" s="14" t="s">
        <v>29</v>
      </c>
      <c r="AX455" s="14" t="s">
        <v>73</v>
      </c>
      <c r="AY455" s="167" t="s">
        <v>122</v>
      </c>
    </row>
    <row r="456" spans="1:65" s="15" customFormat="1">
      <c r="B456" s="174"/>
      <c r="D456" s="159" t="s">
        <v>131</v>
      </c>
      <c r="E456" s="175" t="s">
        <v>1</v>
      </c>
      <c r="F456" s="176" t="s">
        <v>139</v>
      </c>
      <c r="H456" s="177">
        <v>7.1040000000000001</v>
      </c>
      <c r="I456" s="178"/>
      <c r="L456" s="174"/>
      <c r="M456" s="179"/>
      <c r="N456" s="180"/>
      <c r="O456" s="180"/>
      <c r="P456" s="180"/>
      <c r="Q456" s="180"/>
      <c r="R456" s="180"/>
      <c r="S456" s="180"/>
      <c r="T456" s="181"/>
      <c r="AT456" s="175" t="s">
        <v>131</v>
      </c>
      <c r="AU456" s="175" t="s">
        <v>82</v>
      </c>
      <c r="AV456" s="15" t="s">
        <v>129</v>
      </c>
      <c r="AW456" s="15" t="s">
        <v>29</v>
      </c>
      <c r="AX456" s="15" t="s">
        <v>30</v>
      </c>
      <c r="AY456" s="175" t="s">
        <v>122</v>
      </c>
    </row>
    <row r="457" spans="1:65" s="2" customFormat="1" ht="16.5" customHeight="1">
      <c r="A457" s="33"/>
      <c r="B457" s="144"/>
      <c r="C457" s="145" t="s">
        <v>355</v>
      </c>
      <c r="D457" s="145" t="s">
        <v>124</v>
      </c>
      <c r="E457" s="146" t="s">
        <v>920</v>
      </c>
      <c r="F457" s="147" t="s">
        <v>921</v>
      </c>
      <c r="G457" s="148" t="s">
        <v>127</v>
      </c>
      <c r="H457" s="149">
        <v>22.2</v>
      </c>
      <c r="I457" s="150"/>
      <c r="J457" s="151">
        <f>ROUND(I457*H457,2)</f>
        <v>0</v>
      </c>
      <c r="K457" s="147" t="s">
        <v>128</v>
      </c>
      <c r="L457" s="34"/>
      <c r="M457" s="152" t="s">
        <v>1</v>
      </c>
      <c r="N457" s="153" t="s">
        <v>38</v>
      </c>
      <c r="O457" s="59"/>
      <c r="P457" s="154">
        <f>O457*H457</f>
        <v>0</v>
      </c>
      <c r="Q457" s="154">
        <v>0</v>
      </c>
      <c r="R457" s="154">
        <f>Q457*H457</f>
        <v>0</v>
      </c>
      <c r="S457" s="154">
        <v>0</v>
      </c>
      <c r="T457" s="155">
        <f>S457*H457</f>
        <v>0</v>
      </c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R457" s="156" t="s">
        <v>129</v>
      </c>
      <c r="AT457" s="156" t="s">
        <v>124</v>
      </c>
      <c r="AU457" s="156" t="s">
        <v>82</v>
      </c>
      <c r="AY457" s="18" t="s">
        <v>122</v>
      </c>
      <c r="BE457" s="157">
        <f>IF(N457="základní",J457,0)</f>
        <v>0</v>
      </c>
      <c r="BF457" s="157">
        <f>IF(N457="snížená",J457,0)</f>
        <v>0</v>
      </c>
      <c r="BG457" s="157">
        <f>IF(N457="zákl. přenesená",J457,0)</f>
        <v>0</v>
      </c>
      <c r="BH457" s="157">
        <f>IF(N457="sníž. přenesená",J457,0)</f>
        <v>0</v>
      </c>
      <c r="BI457" s="157">
        <f>IF(N457="nulová",J457,0)</f>
        <v>0</v>
      </c>
      <c r="BJ457" s="18" t="s">
        <v>30</v>
      </c>
      <c r="BK457" s="157">
        <f>ROUND(I457*H457,2)</f>
        <v>0</v>
      </c>
      <c r="BL457" s="18" t="s">
        <v>129</v>
      </c>
      <c r="BM457" s="156" t="s">
        <v>922</v>
      </c>
    </row>
    <row r="458" spans="1:65" s="14" customFormat="1">
      <c r="B458" s="166"/>
      <c r="D458" s="159" t="s">
        <v>131</v>
      </c>
      <c r="E458" s="167" t="s">
        <v>1</v>
      </c>
      <c r="F458" s="168" t="s">
        <v>923</v>
      </c>
      <c r="H458" s="169">
        <v>22.2</v>
      </c>
      <c r="I458" s="170"/>
      <c r="L458" s="166"/>
      <c r="M458" s="171"/>
      <c r="N458" s="172"/>
      <c r="O458" s="172"/>
      <c r="P458" s="172"/>
      <c r="Q458" s="172"/>
      <c r="R458" s="172"/>
      <c r="S458" s="172"/>
      <c r="T458" s="173"/>
      <c r="AT458" s="167" t="s">
        <v>131</v>
      </c>
      <c r="AU458" s="167" t="s">
        <v>82</v>
      </c>
      <c r="AV458" s="14" t="s">
        <v>82</v>
      </c>
      <c r="AW458" s="14" t="s">
        <v>29</v>
      </c>
      <c r="AX458" s="14" t="s">
        <v>30</v>
      </c>
      <c r="AY458" s="167" t="s">
        <v>122</v>
      </c>
    </row>
    <row r="459" spans="1:65" s="2" customFormat="1" ht="16.5" customHeight="1">
      <c r="A459" s="33"/>
      <c r="B459" s="144"/>
      <c r="C459" s="182" t="s">
        <v>361</v>
      </c>
      <c r="D459" s="182" t="s">
        <v>333</v>
      </c>
      <c r="E459" s="183" t="s">
        <v>411</v>
      </c>
      <c r="F459" s="184" t="s">
        <v>412</v>
      </c>
      <c r="G459" s="185" t="s">
        <v>413</v>
      </c>
      <c r="H459" s="186">
        <v>0.69899999999999995</v>
      </c>
      <c r="I459" s="187"/>
      <c r="J459" s="188">
        <f>ROUND(I459*H459,2)</f>
        <v>0</v>
      </c>
      <c r="K459" s="184" t="s">
        <v>128</v>
      </c>
      <c r="L459" s="189"/>
      <c r="M459" s="190" t="s">
        <v>1</v>
      </c>
      <c r="N459" s="191" t="s">
        <v>38</v>
      </c>
      <c r="O459" s="59"/>
      <c r="P459" s="154">
        <f>O459*H459</f>
        <v>0</v>
      </c>
      <c r="Q459" s="154">
        <v>1E-3</v>
      </c>
      <c r="R459" s="154">
        <f>Q459*H459</f>
        <v>6.9899999999999997E-4</v>
      </c>
      <c r="S459" s="154">
        <v>0</v>
      </c>
      <c r="T459" s="155">
        <f>S459*H459</f>
        <v>0</v>
      </c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R459" s="156" t="s">
        <v>170</v>
      </c>
      <c r="AT459" s="156" t="s">
        <v>333</v>
      </c>
      <c r="AU459" s="156" t="s">
        <v>82</v>
      </c>
      <c r="AY459" s="18" t="s">
        <v>122</v>
      </c>
      <c r="BE459" s="157">
        <f>IF(N459="základní",J459,0)</f>
        <v>0</v>
      </c>
      <c r="BF459" s="157">
        <f>IF(N459="snížená",J459,0)</f>
        <v>0</v>
      </c>
      <c r="BG459" s="157">
        <f>IF(N459="zákl. přenesená",J459,0)</f>
        <v>0</v>
      </c>
      <c r="BH459" s="157">
        <f>IF(N459="sníž. přenesená",J459,0)</f>
        <v>0</v>
      </c>
      <c r="BI459" s="157">
        <f>IF(N459="nulová",J459,0)</f>
        <v>0</v>
      </c>
      <c r="BJ459" s="18" t="s">
        <v>30</v>
      </c>
      <c r="BK459" s="157">
        <f>ROUND(I459*H459,2)</f>
        <v>0</v>
      </c>
      <c r="BL459" s="18" t="s">
        <v>129</v>
      </c>
      <c r="BM459" s="156" t="s">
        <v>924</v>
      </c>
    </row>
    <row r="460" spans="1:65" s="14" customFormat="1">
      <c r="B460" s="166"/>
      <c r="D460" s="159" t="s">
        <v>131</v>
      </c>
      <c r="E460" s="167" t="s">
        <v>1</v>
      </c>
      <c r="F460" s="168" t="s">
        <v>925</v>
      </c>
      <c r="H460" s="169">
        <v>0.69899999999999995</v>
      </c>
      <c r="I460" s="170"/>
      <c r="L460" s="166"/>
      <c r="M460" s="171"/>
      <c r="N460" s="172"/>
      <c r="O460" s="172"/>
      <c r="P460" s="172"/>
      <c r="Q460" s="172"/>
      <c r="R460" s="172"/>
      <c r="S460" s="172"/>
      <c r="T460" s="173"/>
      <c r="AT460" s="167" t="s">
        <v>131</v>
      </c>
      <c r="AU460" s="167" t="s">
        <v>82</v>
      </c>
      <c r="AV460" s="14" t="s">
        <v>82</v>
      </c>
      <c r="AW460" s="14" t="s">
        <v>29</v>
      </c>
      <c r="AX460" s="14" t="s">
        <v>73</v>
      </c>
      <c r="AY460" s="167" t="s">
        <v>122</v>
      </c>
    </row>
    <row r="461" spans="1:65" s="15" customFormat="1">
      <c r="B461" s="174"/>
      <c r="D461" s="159" t="s">
        <v>131</v>
      </c>
      <c r="E461" s="175" t="s">
        <v>1</v>
      </c>
      <c r="F461" s="176" t="s">
        <v>139</v>
      </c>
      <c r="H461" s="177">
        <v>0.69899999999999995</v>
      </c>
      <c r="I461" s="178"/>
      <c r="L461" s="174"/>
      <c r="M461" s="179"/>
      <c r="N461" s="180"/>
      <c r="O461" s="180"/>
      <c r="P461" s="180"/>
      <c r="Q461" s="180"/>
      <c r="R461" s="180"/>
      <c r="S461" s="180"/>
      <c r="T461" s="181"/>
      <c r="AT461" s="175" t="s">
        <v>131</v>
      </c>
      <c r="AU461" s="175" t="s">
        <v>82</v>
      </c>
      <c r="AV461" s="15" t="s">
        <v>129</v>
      </c>
      <c r="AW461" s="15" t="s">
        <v>29</v>
      </c>
      <c r="AX461" s="15" t="s">
        <v>30</v>
      </c>
      <c r="AY461" s="175" t="s">
        <v>122</v>
      </c>
    </row>
    <row r="462" spans="1:65" s="2" customFormat="1" ht="16.5" customHeight="1">
      <c r="A462" s="33"/>
      <c r="B462" s="144"/>
      <c r="C462" s="145" t="s">
        <v>366</v>
      </c>
      <c r="D462" s="145" t="s">
        <v>124</v>
      </c>
      <c r="E462" s="146" t="s">
        <v>417</v>
      </c>
      <c r="F462" s="147" t="s">
        <v>418</v>
      </c>
      <c r="G462" s="148" t="s">
        <v>127</v>
      </c>
      <c r="H462" s="149">
        <v>22.2</v>
      </c>
      <c r="I462" s="150"/>
      <c r="J462" s="151">
        <f>ROUND(I462*H462,2)</f>
        <v>0</v>
      </c>
      <c r="K462" s="147" t="s">
        <v>1</v>
      </c>
      <c r="L462" s="34"/>
      <c r="M462" s="152" t="s">
        <v>1</v>
      </c>
      <c r="N462" s="153" t="s">
        <v>38</v>
      </c>
      <c r="O462" s="59"/>
      <c r="P462" s="154">
        <f>O462*H462</f>
        <v>0</v>
      </c>
      <c r="Q462" s="154">
        <v>0</v>
      </c>
      <c r="R462" s="154">
        <f>Q462*H462</f>
        <v>0</v>
      </c>
      <c r="S462" s="154">
        <v>0</v>
      </c>
      <c r="T462" s="155">
        <f>S462*H462</f>
        <v>0</v>
      </c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R462" s="156" t="s">
        <v>129</v>
      </c>
      <c r="AT462" s="156" t="s">
        <v>124</v>
      </c>
      <c r="AU462" s="156" t="s">
        <v>82</v>
      </c>
      <c r="AY462" s="18" t="s">
        <v>122</v>
      </c>
      <c r="BE462" s="157">
        <f>IF(N462="základní",J462,0)</f>
        <v>0</v>
      </c>
      <c r="BF462" s="157">
        <f>IF(N462="snížená",J462,0)</f>
        <v>0</v>
      </c>
      <c r="BG462" s="157">
        <f>IF(N462="zákl. přenesená",J462,0)</f>
        <v>0</v>
      </c>
      <c r="BH462" s="157">
        <f>IF(N462="sníž. přenesená",J462,0)</f>
        <v>0</v>
      </c>
      <c r="BI462" s="157">
        <f>IF(N462="nulová",J462,0)</f>
        <v>0</v>
      </c>
      <c r="BJ462" s="18" t="s">
        <v>30</v>
      </c>
      <c r="BK462" s="157">
        <f>ROUND(I462*H462,2)</f>
        <v>0</v>
      </c>
      <c r="BL462" s="18" t="s">
        <v>129</v>
      </c>
      <c r="BM462" s="156" t="s">
        <v>926</v>
      </c>
    </row>
    <row r="463" spans="1:65" s="14" customFormat="1">
      <c r="B463" s="166"/>
      <c r="D463" s="159" t="s">
        <v>131</v>
      </c>
      <c r="E463" s="167" t="s">
        <v>1</v>
      </c>
      <c r="F463" s="168" t="s">
        <v>923</v>
      </c>
      <c r="H463" s="169">
        <v>22.2</v>
      </c>
      <c r="I463" s="170"/>
      <c r="L463" s="166"/>
      <c r="M463" s="171"/>
      <c r="N463" s="172"/>
      <c r="O463" s="172"/>
      <c r="P463" s="172"/>
      <c r="Q463" s="172"/>
      <c r="R463" s="172"/>
      <c r="S463" s="172"/>
      <c r="T463" s="173"/>
      <c r="AT463" s="167" t="s">
        <v>131</v>
      </c>
      <c r="AU463" s="167" t="s">
        <v>82</v>
      </c>
      <c r="AV463" s="14" t="s">
        <v>82</v>
      </c>
      <c r="AW463" s="14" t="s">
        <v>29</v>
      </c>
      <c r="AX463" s="14" t="s">
        <v>30</v>
      </c>
      <c r="AY463" s="167" t="s">
        <v>122</v>
      </c>
    </row>
    <row r="464" spans="1:65" s="12" customFormat="1" ht="22.9" customHeight="1">
      <c r="B464" s="131"/>
      <c r="D464" s="132" t="s">
        <v>72</v>
      </c>
      <c r="E464" s="142" t="s">
        <v>140</v>
      </c>
      <c r="F464" s="142" t="s">
        <v>927</v>
      </c>
      <c r="I464" s="134"/>
      <c r="J464" s="143">
        <f>BK464</f>
        <v>0</v>
      </c>
      <c r="L464" s="131"/>
      <c r="M464" s="136"/>
      <c r="N464" s="137"/>
      <c r="O464" s="137"/>
      <c r="P464" s="138">
        <f>SUM(P465:P534)</f>
        <v>0</v>
      </c>
      <c r="Q464" s="137"/>
      <c r="R464" s="138">
        <f>SUM(R465:R534)</f>
        <v>0</v>
      </c>
      <c r="S464" s="137"/>
      <c r="T464" s="139">
        <f>SUM(T465:T534)</f>
        <v>0</v>
      </c>
      <c r="AR464" s="132" t="s">
        <v>30</v>
      </c>
      <c r="AT464" s="140" t="s">
        <v>72</v>
      </c>
      <c r="AU464" s="140" t="s">
        <v>30</v>
      </c>
      <c r="AY464" s="132" t="s">
        <v>122</v>
      </c>
      <c r="BK464" s="141">
        <f>SUM(BK465:BK534)</f>
        <v>0</v>
      </c>
    </row>
    <row r="465" spans="1:65" s="2" customFormat="1" ht="16.5" customHeight="1">
      <c r="A465" s="33"/>
      <c r="B465" s="144"/>
      <c r="C465" s="145" t="s">
        <v>371</v>
      </c>
      <c r="D465" s="145" t="s">
        <v>124</v>
      </c>
      <c r="E465" s="146" t="s">
        <v>928</v>
      </c>
      <c r="F465" s="147" t="s">
        <v>929</v>
      </c>
      <c r="G465" s="148" t="s">
        <v>197</v>
      </c>
      <c r="H465" s="149">
        <v>26</v>
      </c>
      <c r="I465" s="150"/>
      <c r="J465" s="151">
        <f>ROUND(I465*H465,2)</f>
        <v>0</v>
      </c>
      <c r="K465" s="147" t="s">
        <v>1</v>
      </c>
      <c r="L465" s="34"/>
      <c r="M465" s="152" t="s">
        <v>1</v>
      </c>
      <c r="N465" s="153" t="s">
        <v>38</v>
      </c>
      <c r="O465" s="59"/>
      <c r="P465" s="154">
        <f>O465*H465</f>
        <v>0</v>
      </c>
      <c r="Q465" s="154">
        <v>0</v>
      </c>
      <c r="R465" s="154">
        <f>Q465*H465</f>
        <v>0</v>
      </c>
      <c r="S465" s="154">
        <v>0</v>
      </c>
      <c r="T465" s="155">
        <f>S465*H465</f>
        <v>0</v>
      </c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R465" s="156" t="s">
        <v>129</v>
      </c>
      <c r="AT465" s="156" t="s">
        <v>124</v>
      </c>
      <c r="AU465" s="156" t="s">
        <v>82</v>
      </c>
      <c r="AY465" s="18" t="s">
        <v>122</v>
      </c>
      <c r="BE465" s="157">
        <f>IF(N465="základní",J465,0)</f>
        <v>0</v>
      </c>
      <c r="BF465" s="157">
        <f>IF(N465="snížená",J465,0)</f>
        <v>0</v>
      </c>
      <c r="BG465" s="157">
        <f>IF(N465="zákl. přenesená",J465,0)</f>
        <v>0</v>
      </c>
      <c r="BH465" s="157">
        <f>IF(N465="sníž. přenesená",J465,0)</f>
        <v>0</v>
      </c>
      <c r="BI465" s="157">
        <f>IF(N465="nulová",J465,0)</f>
        <v>0</v>
      </c>
      <c r="BJ465" s="18" t="s">
        <v>30</v>
      </c>
      <c r="BK465" s="157">
        <f>ROUND(I465*H465,2)</f>
        <v>0</v>
      </c>
      <c r="BL465" s="18" t="s">
        <v>129</v>
      </c>
      <c r="BM465" s="156" t="s">
        <v>930</v>
      </c>
    </row>
    <row r="466" spans="1:65" s="13" customFormat="1">
      <c r="B466" s="158"/>
      <c r="D466" s="159" t="s">
        <v>131</v>
      </c>
      <c r="E466" s="160" t="s">
        <v>1</v>
      </c>
      <c r="F466" s="161" t="s">
        <v>931</v>
      </c>
      <c r="H466" s="160" t="s">
        <v>1</v>
      </c>
      <c r="I466" s="162"/>
      <c r="L466" s="158"/>
      <c r="M466" s="163"/>
      <c r="N466" s="164"/>
      <c r="O466" s="164"/>
      <c r="P466" s="164"/>
      <c r="Q466" s="164"/>
      <c r="R466" s="164"/>
      <c r="S466" s="164"/>
      <c r="T466" s="165"/>
      <c r="AT466" s="160" t="s">
        <v>131</v>
      </c>
      <c r="AU466" s="160" t="s">
        <v>82</v>
      </c>
      <c r="AV466" s="13" t="s">
        <v>30</v>
      </c>
      <c r="AW466" s="13" t="s">
        <v>29</v>
      </c>
      <c r="AX466" s="13" t="s">
        <v>73</v>
      </c>
      <c r="AY466" s="160" t="s">
        <v>122</v>
      </c>
    </row>
    <row r="467" spans="1:65" s="14" customFormat="1">
      <c r="B467" s="166"/>
      <c r="D467" s="159" t="s">
        <v>131</v>
      </c>
      <c r="E467" s="167" t="s">
        <v>1</v>
      </c>
      <c r="F467" s="168" t="s">
        <v>274</v>
      </c>
      <c r="H467" s="169">
        <v>26</v>
      </c>
      <c r="I467" s="170"/>
      <c r="L467" s="166"/>
      <c r="M467" s="171"/>
      <c r="N467" s="172"/>
      <c r="O467" s="172"/>
      <c r="P467" s="172"/>
      <c r="Q467" s="172"/>
      <c r="R467" s="172"/>
      <c r="S467" s="172"/>
      <c r="T467" s="173"/>
      <c r="AT467" s="167" t="s">
        <v>131</v>
      </c>
      <c r="AU467" s="167" t="s">
        <v>82</v>
      </c>
      <c r="AV467" s="14" t="s">
        <v>82</v>
      </c>
      <c r="AW467" s="14" t="s">
        <v>29</v>
      </c>
      <c r="AX467" s="14" t="s">
        <v>30</v>
      </c>
      <c r="AY467" s="167" t="s">
        <v>122</v>
      </c>
    </row>
    <row r="468" spans="1:65" s="2" customFormat="1" ht="16.5" customHeight="1">
      <c r="A468" s="33"/>
      <c r="B468" s="144"/>
      <c r="C468" s="145" t="s">
        <v>380</v>
      </c>
      <c r="D468" s="145" t="s">
        <v>124</v>
      </c>
      <c r="E468" s="146" t="s">
        <v>932</v>
      </c>
      <c r="F468" s="147" t="s">
        <v>933</v>
      </c>
      <c r="G468" s="148" t="s">
        <v>197</v>
      </c>
      <c r="H468" s="149">
        <v>75</v>
      </c>
      <c r="I468" s="150"/>
      <c r="J468" s="151">
        <f>ROUND(I468*H468,2)</f>
        <v>0</v>
      </c>
      <c r="K468" s="147" t="s">
        <v>128</v>
      </c>
      <c r="L468" s="34"/>
      <c r="M468" s="152" t="s">
        <v>1</v>
      </c>
      <c r="N468" s="153" t="s">
        <v>38</v>
      </c>
      <c r="O468" s="59"/>
      <c r="P468" s="154">
        <f>O468*H468</f>
        <v>0</v>
      </c>
      <c r="Q468" s="154">
        <v>0</v>
      </c>
      <c r="R468" s="154">
        <f>Q468*H468</f>
        <v>0</v>
      </c>
      <c r="S468" s="154">
        <v>0</v>
      </c>
      <c r="T468" s="155">
        <f>S468*H468</f>
        <v>0</v>
      </c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R468" s="156" t="s">
        <v>129</v>
      </c>
      <c r="AT468" s="156" t="s">
        <v>124</v>
      </c>
      <c r="AU468" s="156" t="s">
        <v>82</v>
      </c>
      <c r="AY468" s="18" t="s">
        <v>122</v>
      </c>
      <c r="BE468" s="157">
        <f>IF(N468="základní",J468,0)</f>
        <v>0</v>
      </c>
      <c r="BF468" s="157">
        <f>IF(N468="snížená",J468,0)</f>
        <v>0</v>
      </c>
      <c r="BG468" s="157">
        <f>IF(N468="zákl. přenesená",J468,0)</f>
        <v>0</v>
      </c>
      <c r="BH468" s="157">
        <f>IF(N468="sníž. přenesená",J468,0)</f>
        <v>0</v>
      </c>
      <c r="BI468" s="157">
        <f>IF(N468="nulová",J468,0)</f>
        <v>0</v>
      </c>
      <c r="BJ468" s="18" t="s">
        <v>30</v>
      </c>
      <c r="BK468" s="157">
        <f>ROUND(I468*H468,2)</f>
        <v>0</v>
      </c>
      <c r="BL468" s="18" t="s">
        <v>129</v>
      </c>
      <c r="BM468" s="156" t="s">
        <v>934</v>
      </c>
    </row>
    <row r="469" spans="1:65" s="13" customFormat="1">
      <c r="B469" s="158"/>
      <c r="D469" s="159" t="s">
        <v>131</v>
      </c>
      <c r="E469" s="160" t="s">
        <v>1</v>
      </c>
      <c r="F469" s="161" t="s">
        <v>714</v>
      </c>
      <c r="H469" s="160" t="s">
        <v>1</v>
      </c>
      <c r="I469" s="162"/>
      <c r="L469" s="158"/>
      <c r="M469" s="163"/>
      <c r="N469" s="164"/>
      <c r="O469" s="164"/>
      <c r="P469" s="164"/>
      <c r="Q469" s="164"/>
      <c r="R469" s="164"/>
      <c r="S469" s="164"/>
      <c r="T469" s="165"/>
      <c r="AT469" s="160" t="s">
        <v>131</v>
      </c>
      <c r="AU469" s="160" t="s">
        <v>82</v>
      </c>
      <c r="AV469" s="13" t="s">
        <v>30</v>
      </c>
      <c r="AW469" s="13" t="s">
        <v>29</v>
      </c>
      <c r="AX469" s="13" t="s">
        <v>73</v>
      </c>
      <c r="AY469" s="160" t="s">
        <v>122</v>
      </c>
    </row>
    <row r="470" spans="1:65" s="14" customFormat="1">
      <c r="B470" s="166"/>
      <c r="D470" s="159" t="s">
        <v>131</v>
      </c>
      <c r="E470" s="167" t="s">
        <v>1</v>
      </c>
      <c r="F470" s="168" t="s">
        <v>552</v>
      </c>
      <c r="H470" s="169">
        <v>75</v>
      </c>
      <c r="I470" s="170"/>
      <c r="L470" s="166"/>
      <c r="M470" s="171"/>
      <c r="N470" s="172"/>
      <c r="O470" s="172"/>
      <c r="P470" s="172"/>
      <c r="Q470" s="172"/>
      <c r="R470" s="172"/>
      <c r="S470" s="172"/>
      <c r="T470" s="173"/>
      <c r="AT470" s="167" t="s">
        <v>131</v>
      </c>
      <c r="AU470" s="167" t="s">
        <v>82</v>
      </c>
      <c r="AV470" s="14" t="s">
        <v>82</v>
      </c>
      <c r="AW470" s="14" t="s">
        <v>29</v>
      </c>
      <c r="AX470" s="14" t="s">
        <v>30</v>
      </c>
      <c r="AY470" s="167" t="s">
        <v>122</v>
      </c>
    </row>
    <row r="471" spans="1:65" s="2" customFormat="1" ht="16.5" customHeight="1">
      <c r="A471" s="33"/>
      <c r="B471" s="144"/>
      <c r="C471" s="145" t="s">
        <v>385</v>
      </c>
      <c r="D471" s="145" t="s">
        <v>124</v>
      </c>
      <c r="E471" s="146" t="s">
        <v>935</v>
      </c>
      <c r="F471" s="147" t="s">
        <v>936</v>
      </c>
      <c r="G471" s="148" t="s">
        <v>197</v>
      </c>
      <c r="H471" s="149">
        <v>14</v>
      </c>
      <c r="I471" s="150"/>
      <c r="J471" s="151">
        <f>ROUND(I471*H471,2)</f>
        <v>0</v>
      </c>
      <c r="K471" s="147" t="s">
        <v>128</v>
      </c>
      <c r="L471" s="34"/>
      <c r="M471" s="152" t="s">
        <v>1</v>
      </c>
      <c r="N471" s="153" t="s">
        <v>38</v>
      </c>
      <c r="O471" s="59"/>
      <c r="P471" s="154">
        <f>O471*H471</f>
        <v>0</v>
      </c>
      <c r="Q471" s="154">
        <v>0</v>
      </c>
      <c r="R471" s="154">
        <f>Q471*H471</f>
        <v>0</v>
      </c>
      <c r="S471" s="154">
        <v>0</v>
      </c>
      <c r="T471" s="155">
        <f>S471*H471</f>
        <v>0</v>
      </c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R471" s="156" t="s">
        <v>129</v>
      </c>
      <c r="AT471" s="156" t="s">
        <v>124</v>
      </c>
      <c r="AU471" s="156" t="s">
        <v>82</v>
      </c>
      <c r="AY471" s="18" t="s">
        <v>122</v>
      </c>
      <c r="BE471" s="157">
        <f>IF(N471="základní",J471,0)</f>
        <v>0</v>
      </c>
      <c r="BF471" s="157">
        <f>IF(N471="snížená",J471,0)</f>
        <v>0</v>
      </c>
      <c r="BG471" s="157">
        <f>IF(N471="zákl. přenesená",J471,0)</f>
        <v>0</v>
      </c>
      <c r="BH471" s="157">
        <f>IF(N471="sníž. přenesená",J471,0)</f>
        <v>0</v>
      </c>
      <c r="BI471" s="157">
        <f>IF(N471="nulová",J471,0)</f>
        <v>0</v>
      </c>
      <c r="BJ471" s="18" t="s">
        <v>30</v>
      </c>
      <c r="BK471" s="157">
        <f>ROUND(I471*H471,2)</f>
        <v>0</v>
      </c>
      <c r="BL471" s="18" t="s">
        <v>129</v>
      </c>
      <c r="BM471" s="156" t="s">
        <v>937</v>
      </c>
    </row>
    <row r="472" spans="1:65" s="13" customFormat="1">
      <c r="B472" s="158"/>
      <c r="D472" s="159" t="s">
        <v>131</v>
      </c>
      <c r="E472" s="160" t="s">
        <v>1</v>
      </c>
      <c r="F472" s="161" t="s">
        <v>938</v>
      </c>
      <c r="H472" s="160" t="s">
        <v>1</v>
      </c>
      <c r="I472" s="162"/>
      <c r="L472" s="158"/>
      <c r="M472" s="163"/>
      <c r="N472" s="164"/>
      <c r="O472" s="164"/>
      <c r="P472" s="164"/>
      <c r="Q472" s="164"/>
      <c r="R472" s="164"/>
      <c r="S472" s="164"/>
      <c r="T472" s="165"/>
      <c r="AT472" s="160" t="s">
        <v>131</v>
      </c>
      <c r="AU472" s="160" t="s">
        <v>82</v>
      </c>
      <c r="AV472" s="13" t="s">
        <v>30</v>
      </c>
      <c r="AW472" s="13" t="s">
        <v>29</v>
      </c>
      <c r="AX472" s="13" t="s">
        <v>73</v>
      </c>
      <c r="AY472" s="160" t="s">
        <v>122</v>
      </c>
    </row>
    <row r="473" spans="1:65" s="14" customFormat="1">
      <c r="B473" s="166"/>
      <c r="D473" s="159" t="s">
        <v>131</v>
      </c>
      <c r="E473" s="167" t="s">
        <v>1</v>
      </c>
      <c r="F473" s="168" t="s">
        <v>170</v>
      </c>
      <c r="H473" s="169">
        <v>8</v>
      </c>
      <c r="I473" s="170"/>
      <c r="L473" s="166"/>
      <c r="M473" s="171"/>
      <c r="N473" s="172"/>
      <c r="O473" s="172"/>
      <c r="P473" s="172"/>
      <c r="Q473" s="172"/>
      <c r="R473" s="172"/>
      <c r="S473" s="172"/>
      <c r="T473" s="173"/>
      <c r="AT473" s="167" t="s">
        <v>131</v>
      </c>
      <c r="AU473" s="167" t="s">
        <v>82</v>
      </c>
      <c r="AV473" s="14" t="s">
        <v>82</v>
      </c>
      <c r="AW473" s="14" t="s">
        <v>29</v>
      </c>
      <c r="AX473" s="14" t="s">
        <v>73</v>
      </c>
      <c r="AY473" s="167" t="s">
        <v>122</v>
      </c>
    </row>
    <row r="474" spans="1:65" s="13" customFormat="1">
      <c r="B474" s="158"/>
      <c r="D474" s="159" t="s">
        <v>131</v>
      </c>
      <c r="E474" s="160" t="s">
        <v>1</v>
      </c>
      <c r="F474" s="161" t="s">
        <v>701</v>
      </c>
      <c r="H474" s="160" t="s">
        <v>1</v>
      </c>
      <c r="I474" s="162"/>
      <c r="L474" s="158"/>
      <c r="M474" s="163"/>
      <c r="N474" s="164"/>
      <c r="O474" s="164"/>
      <c r="P474" s="164"/>
      <c r="Q474" s="164"/>
      <c r="R474" s="164"/>
      <c r="S474" s="164"/>
      <c r="T474" s="165"/>
      <c r="AT474" s="160" t="s">
        <v>131</v>
      </c>
      <c r="AU474" s="160" t="s">
        <v>82</v>
      </c>
      <c r="AV474" s="13" t="s">
        <v>30</v>
      </c>
      <c r="AW474" s="13" t="s">
        <v>29</v>
      </c>
      <c r="AX474" s="13" t="s">
        <v>73</v>
      </c>
      <c r="AY474" s="160" t="s">
        <v>122</v>
      </c>
    </row>
    <row r="475" spans="1:65" s="14" customFormat="1">
      <c r="B475" s="166"/>
      <c r="D475" s="159" t="s">
        <v>131</v>
      </c>
      <c r="E475" s="167" t="s">
        <v>1</v>
      </c>
      <c r="F475" s="168" t="s">
        <v>208</v>
      </c>
      <c r="H475" s="169">
        <v>14</v>
      </c>
      <c r="I475" s="170"/>
      <c r="L475" s="166"/>
      <c r="M475" s="171"/>
      <c r="N475" s="172"/>
      <c r="O475" s="172"/>
      <c r="P475" s="172"/>
      <c r="Q475" s="172"/>
      <c r="R475" s="172"/>
      <c r="S475" s="172"/>
      <c r="T475" s="173"/>
      <c r="AT475" s="167" t="s">
        <v>131</v>
      </c>
      <c r="AU475" s="167" t="s">
        <v>82</v>
      </c>
      <c r="AV475" s="14" t="s">
        <v>82</v>
      </c>
      <c r="AW475" s="14" t="s">
        <v>29</v>
      </c>
      <c r="AX475" s="14" t="s">
        <v>30</v>
      </c>
      <c r="AY475" s="167" t="s">
        <v>122</v>
      </c>
    </row>
    <row r="476" spans="1:65" s="2" customFormat="1" ht="16.5" customHeight="1">
      <c r="A476" s="33"/>
      <c r="B476" s="144"/>
      <c r="C476" s="145" t="s">
        <v>138</v>
      </c>
      <c r="D476" s="145" t="s">
        <v>124</v>
      </c>
      <c r="E476" s="146" t="s">
        <v>939</v>
      </c>
      <c r="F476" s="147" t="s">
        <v>940</v>
      </c>
      <c r="G476" s="148" t="s">
        <v>197</v>
      </c>
      <c r="H476" s="149">
        <v>12</v>
      </c>
      <c r="I476" s="150"/>
      <c r="J476" s="151">
        <f>ROUND(I476*H476,2)</f>
        <v>0</v>
      </c>
      <c r="K476" s="147" t="s">
        <v>128</v>
      </c>
      <c r="L476" s="34"/>
      <c r="M476" s="152" t="s">
        <v>1</v>
      </c>
      <c r="N476" s="153" t="s">
        <v>38</v>
      </c>
      <c r="O476" s="59"/>
      <c r="P476" s="154">
        <f>O476*H476</f>
        <v>0</v>
      </c>
      <c r="Q476" s="154">
        <v>0</v>
      </c>
      <c r="R476" s="154">
        <f>Q476*H476</f>
        <v>0</v>
      </c>
      <c r="S476" s="154">
        <v>0</v>
      </c>
      <c r="T476" s="155">
        <f>S476*H476</f>
        <v>0</v>
      </c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R476" s="156" t="s">
        <v>129</v>
      </c>
      <c r="AT476" s="156" t="s">
        <v>124</v>
      </c>
      <c r="AU476" s="156" t="s">
        <v>82</v>
      </c>
      <c r="AY476" s="18" t="s">
        <v>122</v>
      </c>
      <c r="BE476" s="157">
        <f>IF(N476="základní",J476,0)</f>
        <v>0</v>
      </c>
      <c r="BF476" s="157">
        <f>IF(N476="snížená",J476,0)</f>
        <v>0</v>
      </c>
      <c r="BG476" s="157">
        <f>IF(N476="zákl. přenesená",J476,0)</f>
        <v>0</v>
      </c>
      <c r="BH476" s="157">
        <f>IF(N476="sníž. přenesená",J476,0)</f>
        <v>0</v>
      </c>
      <c r="BI476" s="157">
        <f>IF(N476="nulová",J476,0)</f>
        <v>0</v>
      </c>
      <c r="BJ476" s="18" t="s">
        <v>30</v>
      </c>
      <c r="BK476" s="157">
        <f>ROUND(I476*H476,2)</f>
        <v>0</v>
      </c>
      <c r="BL476" s="18" t="s">
        <v>129</v>
      </c>
      <c r="BM476" s="156" t="s">
        <v>941</v>
      </c>
    </row>
    <row r="477" spans="1:65" s="13" customFormat="1">
      <c r="B477" s="158"/>
      <c r="D477" s="159" t="s">
        <v>131</v>
      </c>
      <c r="E477" s="160" t="s">
        <v>1</v>
      </c>
      <c r="F477" s="161" t="s">
        <v>942</v>
      </c>
      <c r="H477" s="160" t="s">
        <v>1</v>
      </c>
      <c r="I477" s="162"/>
      <c r="L477" s="158"/>
      <c r="M477" s="163"/>
      <c r="N477" s="164"/>
      <c r="O477" s="164"/>
      <c r="P477" s="164"/>
      <c r="Q477" s="164"/>
      <c r="R477" s="164"/>
      <c r="S477" s="164"/>
      <c r="T477" s="165"/>
      <c r="AT477" s="160" t="s">
        <v>131</v>
      </c>
      <c r="AU477" s="160" t="s">
        <v>82</v>
      </c>
      <c r="AV477" s="13" t="s">
        <v>30</v>
      </c>
      <c r="AW477" s="13" t="s">
        <v>29</v>
      </c>
      <c r="AX477" s="13" t="s">
        <v>73</v>
      </c>
      <c r="AY477" s="160" t="s">
        <v>122</v>
      </c>
    </row>
    <row r="478" spans="1:65" s="14" customFormat="1">
      <c r="B478" s="166"/>
      <c r="D478" s="159" t="s">
        <v>131</v>
      </c>
      <c r="E478" s="167" t="s">
        <v>1</v>
      </c>
      <c r="F478" s="168" t="s">
        <v>133</v>
      </c>
      <c r="H478" s="169">
        <v>12</v>
      </c>
      <c r="I478" s="170"/>
      <c r="L478" s="166"/>
      <c r="M478" s="171"/>
      <c r="N478" s="172"/>
      <c r="O478" s="172"/>
      <c r="P478" s="172"/>
      <c r="Q478" s="172"/>
      <c r="R478" s="172"/>
      <c r="S478" s="172"/>
      <c r="T478" s="173"/>
      <c r="AT478" s="167" t="s">
        <v>131</v>
      </c>
      <c r="AU478" s="167" t="s">
        <v>82</v>
      </c>
      <c r="AV478" s="14" t="s">
        <v>82</v>
      </c>
      <c r="AW478" s="14" t="s">
        <v>29</v>
      </c>
      <c r="AX478" s="14" t="s">
        <v>30</v>
      </c>
      <c r="AY478" s="167" t="s">
        <v>122</v>
      </c>
    </row>
    <row r="479" spans="1:65" s="2" customFormat="1" ht="16.5" customHeight="1">
      <c r="A479" s="33"/>
      <c r="B479" s="144"/>
      <c r="C479" s="145" t="s">
        <v>394</v>
      </c>
      <c r="D479" s="145" t="s">
        <v>124</v>
      </c>
      <c r="E479" s="146" t="s">
        <v>943</v>
      </c>
      <c r="F479" s="147" t="s">
        <v>944</v>
      </c>
      <c r="G479" s="148" t="s">
        <v>573</v>
      </c>
      <c r="H479" s="149">
        <v>7</v>
      </c>
      <c r="I479" s="150"/>
      <c r="J479" s="151">
        <f>ROUND(I479*H479,2)</f>
        <v>0</v>
      </c>
      <c r="K479" s="147" t="s">
        <v>1</v>
      </c>
      <c r="L479" s="34"/>
      <c r="M479" s="152" t="s">
        <v>1</v>
      </c>
      <c r="N479" s="153" t="s">
        <v>38</v>
      </c>
      <c r="O479" s="59"/>
      <c r="P479" s="154">
        <f>O479*H479</f>
        <v>0</v>
      </c>
      <c r="Q479" s="154">
        <v>0</v>
      </c>
      <c r="R479" s="154">
        <f>Q479*H479</f>
        <v>0</v>
      </c>
      <c r="S479" s="154">
        <v>0</v>
      </c>
      <c r="T479" s="155">
        <f>S479*H479</f>
        <v>0</v>
      </c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R479" s="156" t="s">
        <v>129</v>
      </c>
      <c r="AT479" s="156" t="s">
        <v>124</v>
      </c>
      <c r="AU479" s="156" t="s">
        <v>82</v>
      </c>
      <c r="AY479" s="18" t="s">
        <v>122</v>
      </c>
      <c r="BE479" s="157">
        <f>IF(N479="základní",J479,0)</f>
        <v>0</v>
      </c>
      <c r="BF479" s="157">
        <f>IF(N479="snížená",J479,0)</f>
        <v>0</v>
      </c>
      <c r="BG479" s="157">
        <f>IF(N479="zákl. přenesená",J479,0)</f>
        <v>0</v>
      </c>
      <c r="BH479" s="157">
        <f>IF(N479="sníž. přenesená",J479,0)</f>
        <v>0</v>
      </c>
      <c r="BI479" s="157">
        <f>IF(N479="nulová",J479,0)</f>
        <v>0</v>
      </c>
      <c r="BJ479" s="18" t="s">
        <v>30</v>
      </c>
      <c r="BK479" s="157">
        <f>ROUND(I479*H479,2)</f>
        <v>0</v>
      </c>
      <c r="BL479" s="18" t="s">
        <v>129</v>
      </c>
      <c r="BM479" s="156" t="s">
        <v>945</v>
      </c>
    </row>
    <row r="480" spans="1:65" s="14" customFormat="1">
      <c r="B480" s="166"/>
      <c r="D480" s="159" t="s">
        <v>131</v>
      </c>
      <c r="E480" s="167" t="s">
        <v>1</v>
      </c>
      <c r="F480" s="168" t="s">
        <v>166</v>
      </c>
      <c r="H480" s="169">
        <v>7</v>
      </c>
      <c r="I480" s="170"/>
      <c r="L480" s="166"/>
      <c r="M480" s="171"/>
      <c r="N480" s="172"/>
      <c r="O480" s="172"/>
      <c r="P480" s="172"/>
      <c r="Q480" s="172"/>
      <c r="R480" s="172"/>
      <c r="S480" s="172"/>
      <c r="T480" s="173"/>
      <c r="AT480" s="167" t="s">
        <v>131</v>
      </c>
      <c r="AU480" s="167" t="s">
        <v>82</v>
      </c>
      <c r="AV480" s="14" t="s">
        <v>82</v>
      </c>
      <c r="AW480" s="14" t="s">
        <v>29</v>
      </c>
      <c r="AX480" s="14" t="s">
        <v>30</v>
      </c>
      <c r="AY480" s="167" t="s">
        <v>122</v>
      </c>
    </row>
    <row r="481" spans="1:65" s="2" customFormat="1" ht="24.2" customHeight="1">
      <c r="A481" s="33"/>
      <c r="B481" s="144"/>
      <c r="C481" s="145" t="s">
        <v>399</v>
      </c>
      <c r="D481" s="145" t="s">
        <v>124</v>
      </c>
      <c r="E481" s="146" t="s">
        <v>946</v>
      </c>
      <c r="F481" s="147" t="s">
        <v>947</v>
      </c>
      <c r="G481" s="148" t="s">
        <v>573</v>
      </c>
      <c r="H481" s="149">
        <v>5</v>
      </c>
      <c r="I481" s="150"/>
      <c r="J481" s="151">
        <f>ROUND(I481*H481,2)</f>
        <v>0</v>
      </c>
      <c r="K481" s="147" t="s">
        <v>1</v>
      </c>
      <c r="L481" s="34"/>
      <c r="M481" s="152" t="s">
        <v>1</v>
      </c>
      <c r="N481" s="153" t="s">
        <v>38</v>
      </c>
      <c r="O481" s="59"/>
      <c r="P481" s="154">
        <f>O481*H481</f>
        <v>0</v>
      </c>
      <c r="Q481" s="154">
        <v>0</v>
      </c>
      <c r="R481" s="154">
        <f>Q481*H481</f>
        <v>0</v>
      </c>
      <c r="S481" s="154">
        <v>0</v>
      </c>
      <c r="T481" s="155">
        <f>S481*H481</f>
        <v>0</v>
      </c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R481" s="156" t="s">
        <v>129</v>
      </c>
      <c r="AT481" s="156" t="s">
        <v>124</v>
      </c>
      <c r="AU481" s="156" t="s">
        <v>82</v>
      </c>
      <c r="AY481" s="18" t="s">
        <v>122</v>
      </c>
      <c r="BE481" s="157">
        <f>IF(N481="základní",J481,0)</f>
        <v>0</v>
      </c>
      <c r="BF481" s="157">
        <f>IF(N481="snížená",J481,0)</f>
        <v>0</v>
      </c>
      <c r="BG481" s="157">
        <f>IF(N481="zákl. přenesená",J481,0)</f>
        <v>0</v>
      </c>
      <c r="BH481" s="157">
        <f>IF(N481="sníž. přenesená",J481,0)</f>
        <v>0</v>
      </c>
      <c r="BI481" s="157">
        <f>IF(N481="nulová",J481,0)</f>
        <v>0</v>
      </c>
      <c r="BJ481" s="18" t="s">
        <v>30</v>
      </c>
      <c r="BK481" s="157">
        <f>ROUND(I481*H481,2)</f>
        <v>0</v>
      </c>
      <c r="BL481" s="18" t="s">
        <v>129</v>
      </c>
      <c r="BM481" s="156" t="s">
        <v>948</v>
      </c>
    </row>
    <row r="482" spans="1:65" s="14" customFormat="1">
      <c r="B482" s="166"/>
      <c r="D482" s="159" t="s">
        <v>131</v>
      </c>
      <c r="E482" s="167" t="s">
        <v>1</v>
      </c>
      <c r="F482" s="168" t="s">
        <v>154</v>
      </c>
      <c r="H482" s="169">
        <v>5</v>
      </c>
      <c r="I482" s="170"/>
      <c r="L482" s="166"/>
      <c r="M482" s="171"/>
      <c r="N482" s="172"/>
      <c r="O482" s="172"/>
      <c r="P482" s="172"/>
      <c r="Q482" s="172"/>
      <c r="R482" s="172"/>
      <c r="S482" s="172"/>
      <c r="T482" s="173"/>
      <c r="AT482" s="167" t="s">
        <v>131</v>
      </c>
      <c r="AU482" s="167" t="s">
        <v>82</v>
      </c>
      <c r="AV482" s="14" t="s">
        <v>82</v>
      </c>
      <c r="AW482" s="14" t="s">
        <v>29</v>
      </c>
      <c r="AX482" s="14" t="s">
        <v>30</v>
      </c>
      <c r="AY482" s="167" t="s">
        <v>122</v>
      </c>
    </row>
    <row r="483" spans="1:65" s="2" customFormat="1" ht="24.2" customHeight="1">
      <c r="A483" s="33"/>
      <c r="B483" s="144"/>
      <c r="C483" s="145" t="s">
        <v>405</v>
      </c>
      <c r="D483" s="145" t="s">
        <v>124</v>
      </c>
      <c r="E483" s="146" t="s">
        <v>949</v>
      </c>
      <c r="F483" s="147" t="s">
        <v>950</v>
      </c>
      <c r="G483" s="148" t="s">
        <v>573</v>
      </c>
      <c r="H483" s="149">
        <v>3</v>
      </c>
      <c r="I483" s="150"/>
      <c r="J483" s="151">
        <f>ROUND(I483*H483,2)</f>
        <v>0</v>
      </c>
      <c r="K483" s="147" t="s">
        <v>1</v>
      </c>
      <c r="L483" s="34"/>
      <c r="M483" s="152" t="s">
        <v>1</v>
      </c>
      <c r="N483" s="153" t="s">
        <v>38</v>
      </c>
      <c r="O483" s="59"/>
      <c r="P483" s="154">
        <f>O483*H483</f>
        <v>0</v>
      </c>
      <c r="Q483" s="154">
        <v>0</v>
      </c>
      <c r="R483" s="154">
        <f>Q483*H483</f>
        <v>0</v>
      </c>
      <c r="S483" s="154">
        <v>0</v>
      </c>
      <c r="T483" s="155">
        <f>S483*H483</f>
        <v>0</v>
      </c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R483" s="156" t="s">
        <v>129</v>
      </c>
      <c r="AT483" s="156" t="s">
        <v>124</v>
      </c>
      <c r="AU483" s="156" t="s">
        <v>82</v>
      </c>
      <c r="AY483" s="18" t="s">
        <v>122</v>
      </c>
      <c r="BE483" s="157">
        <f>IF(N483="základní",J483,0)</f>
        <v>0</v>
      </c>
      <c r="BF483" s="157">
        <f>IF(N483="snížená",J483,0)</f>
        <v>0</v>
      </c>
      <c r="BG483" s="157">
        <f>IF(N483="zákl. přenesená",J483,0)</f>
        <v>0</v>
      </c>
      <c r="BH483" s="157">
        <f>IF(N483="sníž. přenesená",J483,0)</f>
        <v>0</v>
      </c>
      <c r="BI483" s="157">
        <f>IF(N483="nulová",J483,0)</f>
        <v>0</v>
      </c>
      <c r="BJ483" s="18" t="s">
        <v>30</v>
      </c>
      <c r="BK483" s="157">
        <f>ROUND(I483*H483,2)</f>
        <v>0</v>
      </c>
      <c r="BL483" s="18" t="s">
        <v>129</v>
      </c>
      <c r="BM483" s="156" t="s">
        <v>951</v>
      </c>
    </row>
    <row r="484" spans="1:65" s="14" customFormat="1">
      <c r="B484" s="166"/>
      <c r="D484" s="159" t="s">
        <v>131</v>
      </c>
      <c r="E484" s="167" t="s">
        <v>1</v>
      </c>
      <c r="F484" s="168" t="s">
        <v>140</v>
      </c>
      <c r="H484" s="169">
        <v>3</v>
      </c>
      <c r="I484" s="170"/>
      <c r="L484" s="166"/>
      <c r="M484" s="171"/>
      <c r="N484" s="172"/>
      <c r="O484" s="172"/>
      <c r="P484" s="172"/>
      <c r="Q484" s="172"/>
      <c r="R484" s="172"/>
      <c r="S484" s="172"/>
      <c r="T484" s="173"/>
      <c r="AT484" s="167" t="s">
        <v>131</v>
      </c>
      <c r="AU484" s="167" t="s">
        <v>82</v>
      </c>
      <c r="AV484" s="14" t="s">
        <v>82</v>
      </c>
      <c r="AW484" s="14" t="s">
        <v>29</v>
      </c>
      <c r="AX484" s="14" t="s">
        <v>30</v>
      </c>
      <c r="AY484" s="167" t="s">
        <v>122</v>
      </c>
    </row>
    <row r="485" spans="1:65" s="2" customFormat="1" ht="24.2" customHeight="1">
      <c r="A485" s="33"/>
      <c r="B485" s="144"/>
      <c r="C485" s="145" t="s">
        <v>410</v>
      </c>
      <c r="D485" s="145" t="s">
        <v>124</v>
      </c>
      <c r="E485" s="146" t="s">
        <v>952</v>
      </c>
      <c r="F485" s="147" t="s">
        <v>953</v>
      </c>
      <c r="G485" s="148" t="s">
        <v>573</v>
      </c>
      <c r="H485" s="149">
        <v>3</v>
      </c>
      <c r="I485" s="150"/>
      <c r="J485" s="151">
        <f>ROUND(I485*H485,2)</f>
        <v>0</v>
      </c>
      <c r="K485" s="147" t="s">
        <v>1</v>
      </c>
      <c r="L485" s="34"/>
      <c r="M485" s="152" t="s">
        <v>1</v>
      </c>
      <c r="N485" s="153" t="s">
        <v>38</v>
      </c>
      <c r="O485" s="59"/>
      <c r="P485" s="154">
        <f>O485*H485</f>
        <v>0</v>
      </c>
      <c r="Q485" s="154">
        <v>0</v>
      </c>
      <c r="R485" s="154">
        <f>Q485*H485</f>
        <v>0</v>
      </c>
      <c r="S485" s="154">
        <v>0</v>
      </c>
      <c r="T485" s="155">
        <f>S485*H485</f>
        <v>0</v>
      </c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R485" s="156" t="s">
        <v>129</v>
      </c>
      <c r="AT485" s="156" t="s">
        <v>124</v>
      </c>
      <c r="AU485" s="156" t="s">
        <v>82</v>
      </c>
      <c r="AY485" s="18" t="s">
        <v>122</v>
      </c>
      <c r="BE485" s="157">
        <f>IF(N485="základní",J485,0)</f>
        <v>0</v>
      </c>
      <c r="BF485" s="157">
        <f>IF(N485="snížená",J485,0)</f>
        <v>0</v>
      </c>
      <c r="BG485" s="157">
        <f>IF(N485="zákl. přenesená",J485,0)</f>
        <v>0</v>
      </c>
      <c r="BH485" s="157">
        <f>IF(N485="sníž. přenesená",J485,0)</f>
        <v>0</v>
      </c>
      <c r="BI485" s="157">
        <f>IF(N485="nulová",J485,0)</f>
        <v>0</v>
      </c>
      <c r="BJ485" s="18" t="s">
        <v>30</v>
      </c>
      <c r="BK485" s="157">
        <f>ROUND(I485*H485,2)</f>
        <v>0</v>
      </c>
      <c r="BL485" s="18" t="s">
        <v>129</v>
      </c>
      <c r="BM485" s="156" t="s">
        <v>954</v>
      </c>
    </row>
    <row r="486" spans="1:65" s="14" customFormat="1">
      <c r="B486" s="166"/>
      <c r="D486" s="159" t="s">
        <v>131</v>
      </c>
      <c r="E486" s="167" t="s">
        <v>1</v>
      </c>
      <c r="F486" s="168" t="s">
        <v>140</v>
      </c>
      <c r="H486" s="169">
        <v>3</v>
      </c>
      <c r="I486" s="170"/>
      <c r="L486" s="166"/>
      <c r="M486" s="171"/>
      <c r="N486" s="172"/>
      <c r="O486" s="172"/>
      <c r="P486" s="172"/>
      <c r="Q486" s="172"/>
      <c r="R486" s="172"/>
      <c r="S486" s="172"/>
      <c r="T486" s="173"/>
      <c r="AT486" s="167" t="s">
        <v>131</v>
      </c>
      <c r="AU486" s="167" t="s">
        <v>82</v>
      </c>
      <c r="AV486" s="14" t="s">
        <v>82</v>
      </c>
      <c r="AW486" s="14" t="s">
        <v>29</v>
      </c>
      <c r="AX486" s="14" t="s">
        <v>30</v>
      </c>
      <c r="AY486" s="167" t="s">
        <v>122</v>
      </c>
    </row>
    <row r="487" spans="1:65" s="2" customFormat="1" ht="24.2" customHeight="1">
      <c r="A487" s="33"/>
      <c r="B487" s="144"/>
      <c r="C487" s="145" t="s">
        <v>416</v>
      </c>
      <c r="D487" s="145" t="s">
        <v>124</v>
      </c>
      <c r="E487" s="146" t="s">
        <v>955</v>
      </c>
      <c r="F487" s="147" t="s">
        <v>956</v>
      </c>
      <c r="G487" s="148" t="s">
        <v>573</v>
      </c>
      <c r="H487" s="149">
        <v>1</v>
      </c>
      <c r="I487" s="150"/>
      <c r="J487" s="151">
        <f>ROUND(I487*H487,2)</f>
        <v>0</v>
      </c>
      <c r="K487" s="147" t="s">
        <v>1</v>
      </c>
      <c r="L487" s="34"/>
      <c r="M487" s="152" t="s">
        <v>1</v>
      </c>
      <c r="N487" s="153" t="s">
        <v>38</v>
      </c>
      <c r="O487" s="59"/>
      <c r="P487" s="154">
        <f>O487*H487</f>
        <v>0</v>
      </c>
      <c r="Q487" s="154">
        <v>0</v>
      </c>
      <c r="R487" s="154">
        <f>Q487*H487</f>
        <v>0</v>
      </c>
      <c r="S487" s="154">
        <v>0</v>
      </c>
      <c r="T487" s="155">
        <f>S487*H487</f>
        <v>0</v>
      </c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R487" s="156" t="s">
        <v>129</v>
      </c>
      <c r="AT487" s="156" t="s">
        <v>124</v>
      </c>
      <c r="AU487" s="156" t="s">
        <v>82</v>
      </c>
      <c r="AY487" s="18" t="s">
        <v>122</v>
      </c>
      <c r="BE487" s="157">
        <f>IF(N487="základní",J487,0)</f>
        <v>0</v>
      </c>
      <c r="BF487" s="157">
        <f>IF(N487="snížená",J487,0)</f>
        <v>0</v>
      </c>
      <c r="BG487" s="157">
        <f>IF(N487="zákl. přenesená",J487,0)</f>
        <v>0</v>
      </c>
      <c r="BH487" s="157">
        <f>IF(N487="sníž. přenesená",J487,0)</f>
        <v>0</v>
      </c>
      <c r="BI487" s="157">
        <f>IF(N487="nulová",J487,0)</f>
        <v>0</v>
      </c>
      <c r="BJ487" s="18" t="s">
        <v>30</v>
      </c>
      <c r="BK487" s="157">
        <f>ROUND(I487*H487,2)</f>
        <v>0</v>
      </c>
      <c r="BL487" s="18" t="s">
        <v>129</v>
      </c>
      <c r="BM487" s="156" t="s">
        <v>957</v>
      </c>
    </row>
    <row r="488" spans="1:65" s="14" customFormat="1">
      <c r="B488" s="166"/>
      <c r="D488" s="159" t="s">
        <v>131</v>
      </c>
      <c r="E488" s="167" t="s">
        <v>1</v>
      </c>
      <c r="F488" s="168" t="s">
        <v>30</v>
      </c>
      <c r="H488" s="169">
        <v>1</v>
      </c>
      <c r="I488" s="170"/>
      <c r="L488" s="166"/>
      <c r="M488" s="171"/>
      <c r="N488" s="172"/>
      <c r="O488" s="172"/>
      <c r="P488" s="172"/>
      <c r="Q488" s="172"/>
      <c r="R488" s="172"/>
      <c r="S488" s="172"/>
      <c r="T488" s="173"/>
      <c r="AT488" s="167" t="s">
        <v>131</v>
      </c>
      <c r="AU488" s="167" t="s">
        <v>82</v>
      </c>
      <c r="AV488" s="14" t="s">
        <v>82</v>
      </c>
      <c r="AW488" s="14" t="s">
        <v>29</v>
      </c>
      <c r="AX488" s="14" t="s">
        <v>30</v>
      </c>
      <c r="AY488" s="167" t="s">
        <v>122</v>
      </c>
    </row>
    <row r="489" spans="1:65" s="2" customFormat="1" ht="24.2" customHeight="1">
      <c r="A489" s="33"/>
      <c r="B489" s="144"/>
      <c r="C489" s="145" t="s">
        <v>420</v>
      </c>
      <c r="D489" s="145" t="s">
        <v>124</v>
      </c>
      <c r="E489" s="146" t="s">
        <v>958</v>
      </c>
      <c r="F489" s="147" t="s">
        <v>959</v>
      </c>
      <c r="G489" s="148" t="s">
        <v>573</v>
      </c>
      <c r="H489" s="149">
        <v>2</v>
      </c>
      <c r="I489" s="150"/>
      <c r="J489" s="151">
        <f>ROUND(I489*H489,2)</f>
        <v>0</v>
      </c>
      <c r="K489" s="147" t="s">
        <v>1</v>
      </c>
      <c r="L489" s="34"/>
      <c r="M489" s="152" t="s">
        <v>1</v>
      </c>
      <c r="N489" s="153" t="s">
        <v>38</v>
      </c>
      <c r="O489" s="59"/>
      <c r="P489" s="154">
        <f>O489*H489</f>
        <v>0</v>
      </c>
      <c r="Q489" s="154">
        <v>0</v>
      </c>
      <c r="R489" s="154">
        <f>Q489*H489</f>
        <v>0</v>
      </c>
      <c r="S489" s="154">
        <v>0</v>
      </c>
      <c r="T489" s="155">
        <f>S489*H489</f>
        <v>0</v>
      </c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R489" s="156" t="s">
        <v>129</v>
      </c>
      <c r="AT489" s="156" t="s">
        <v>124</v>
      </c>
      <c r="AU489" s="156" t="s">
        <v>82</v>
      </c>
      <c r="AY489" s="18" t="s">
        <v>122</v>
      </c>
      <c r="BE489" s="157">
        <f>IF(N489="základní",J489,0)</f>
        <v>0</v>
      </c>
      <c r="BF489" s="157">
        <f>IF(N489="snížená",J489,0)</f>
        <v>0</v>
      </c>
      <c r="BG489" s="157">
        <f>IF(N489="zákl. přenesená",J489,0)</f>
        <v>0</v>
      </c>
      <c r="BH489" s="157">
        <f>IF(N489="sníž. přenesená",J489,0)</f>
        <v>0</v>
      </c>
      <c r="BI489" s="157">
        <f>IF(N489="nulová",J489,0)</f>
        <v>0</v>
      </c>
      <c r="BJ489" s="18" t="s">
        <v>30</v>
      </c>
      <c r="BK489" s="157">
        <f>ROUND(I489*H489,2)</f>
        <v>0</v>
      </c>
      <c r="BL489" s="18" t="s">
        <v>129</v>
      </c>
      <c r="BM489" s="156" t="s">
        <v>960</v>
      </c>
    </row>
    <row r="490" spans="1:65" s="14" customFormat="1">
      <c r="B490" s="166"/>
      <c r="D490" s="159" t="s">
        <v>131</v>
      </c>
      <c r="E490" s="167" t="s">
        <v>1</v>
      </c>
      <c r="F490" s="168" t="s">
        <v>82</v>
      </c>
      <c r="H490" s="169">
        <v>2</v>
      </c>
      <c r="I490" s="170"/>
      <c r="L490" s="166"/>
      <c r="M490" s="171"/>
      <c r="N490" s="172"/>
      <c r="O490" s="172"/>
      <c r="P490" s="172"/>
      <c r="Q490" s="172"/>
      <c r="R490" s="172"/>
      <c r="S490" s="172"/>
      <c r="T490" s="173"/>
      <c r="AT490" s="167" t="s">
        <v>131</v>
      </c>
      <c r="AU490" s="167" t="s">
        <v>82</v>
      </c>
      <c r="AV490" s="14" t="s">
        <v>82</v>
      </c>
      <c r="AW490" s="14" t="s">
        <v>29</v>
      </c>
      <c r="AX490" s="14" t="s">
        <v>30</v>
      </c>
      <c r="AY490" s="167" t="s">
        <v>122</v>
      </c>
    </row>
    <row r="491" spans="1:65" s="2" customFormat="1" ht="16.5" customHeight="1">
      <c r="A491" s="33"/>
      <c r="B491" s="144"/>
      <c r="C491" s="145" t="s">
        <v>427</v>
      </c>
      <c r="D491" s="145" t="s">
        <v>124</v>
      </c>
      <c r="E491" s="146" t="s">
        <v>961</v>
      </c>
      <c r="F491" s="147" t="s">
        <v>962</v>
      </c>
      <c r="G491" s="148" t="s">
        <v>223</v>
      </c>
      <c r="H491" s="149">
        <v>13.347</v>
      </c>
      <c r="I491" s="150"/>
      <c r="J491" s="151">
        <f>ROUND(I491*H491,2)</f>
        <v>0</v>
      </c>
      <c r="K491" s="147" t="s">
        <v>128</v>
      </c>
      <c r="L491" s="34"/>
      <c r="M491" s="152" t="s">
        <v>1</v>
      </c>
      <c r="N491" s="153" t="s">
        <v>38</v>
      </c>
      <c r="O491" s="59"/>
      <c r="P491" s="154">
        <f>O491*H491</f>
        <v>0</v>
      </c>
      <c r="Q491" s="154">
        <v>0</v>
      </c>
      <c r="R491" s="154">
        <f>Q491*H491</f>
        <v>0</v>
      </c>
      <c r="S491" s="154">
        <v>0</v>
      </c>
      <c r="T491" s="155">
        <f>S491*H491</f>
        <v>0</v>
      </c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R491" s="156" t="s">
        <v>129</v>
      </c>
      <c r="AT491" s="156" t="s">
        <v>124</v>
      </c>
      <c r="AU491" s="156" t="s">
        <v>82</v>
      </c>
      <c r="AY491" s="18" t="s">
        <v>122</v>
      </c>
      <c r="BE491" s="157">
        <f>IF(N491="základní",J491,0)</f>
        <v>0</v>
      </c>
      <c r="BF491" s="157">
        <f>IF(N491="snížená",J491,0)</f>
        <v>0</v>
      </c>
      <c r="BG491" s="157">
        <f>IF(N491="zákl. přenesená",J491,0)</f>
        <v>0</v>
      </c>
      <c r="BH491" s="157">
        <f>IF(N491="sníž. přenesená",J491,0)</f>
        <v>0</v>
      </c>
      <c r="BI491" s="157">
        <f>IF(N491="nulová",J491,0)</f>
        <v>0</v>
      </c>
      <c r="BJ491" s="18" t="s">
        <v>30</v>
      </c>
      <c r="BK491" s="157">
        <f>ROUND(I491*H491,2)</f>
        <v>0</v>
      </c>
      <c r="BL491" s="18" t="s">
        <v>129</v>
      </c>
      <c r="BM491" s="156" t="s">
        <v>963</v>
      </c>
    </row>
    <row r="492" spans="1:65" s="13" customFormat="1">
      <c r="B492" s="158"/>
      <c r="D492" s="159" t="s">
        <v>131</v>
      </c>
      <c r="E492" s="160" t="s">
        <v>1</v>
      </c>
      <c r="F492" s="161" t="s">
        <v>964</v>
      </c>
      <c r="H492" s="160" t="s">
        <v>1</v>
      </c>
      <c r="I492" s="162"/>
      <c r="L492" s="158"/>
      <c r="M492" s="163"/>
      <c r="N492" s="164"/>
      <c r="O492" s="164"/>
      <c r="P492" s="164"/>
      <c r="Q492" s="164"/>
      <c r="R492" s="164"/>
      <c r="S492" s="164"/>
      <c r="T492" s="165"/>
      <c r="AT492" s="160" t="s">
        <v>131</v>
      </c>
      <c r="AU492" s="160" t="s">
        <v>82</v>
      </c>
      <c r="AV492" s="13" t="s">
        <v>30</v>
      </c>
      <c r="AW492" s="13" t="s">
        <v>29</v>
      </c>
      <c r="AX492" s="13" t="s">
        <v>73</v>
      </c>
      <c r="AY492" s="160" t="s">
        <v>122</v>
      </c>
    </row>
    <row r="493" spans="1:65" s="14" customFormat="1">
      <c r="B493" s="166"/>
      <c r="D493" s="159" t="s">
        <v>131</v>
      </c>
      <c r="E493" s="167" t="s">
        <v>1</v>
      </c>
      <c r="F493" s="168" t="s">
        <v>965</v>
      </c>
      <c r="H493" s="169">
        <v>12.75</v>
      </c>
      <c r="I493" s="170"/>
      <c r="L493" s="166"/>
      <c r="M493" s="171"/>
      <c r="N493" s="172"/>
      <c r="O493" s="172"/>
      <c r="P493" s="172"/>
      <c r="Q493" s="172"/>
      <c r="R493" s="172"/>
      <c r="S493" s="172"/>
      <c r="T493" s="173"/>
      <c r="AT493" s="167" t="s">
        <v>131</v>
      </c>
      <c r="AU493" s="167" t="s">
        <v>82</v>
      </c>
      <c r="AV493" s="14" t="s">
        <v>82</v>
      </c>
      <c r="AW493" s="14" t="s">
        <v>29</v>
      </c>
      <c r="AX493" s="14" t="s">
        <v>73</v>
      </c>
      <c r="AY493" s="167" t="s">
        <v>122</v>
      </c>
    </row>
    <row r="494" spans="1:65" s="13" customFormat="1">
      <c r="B494" s="158"/>
      <c r="D494" s="159" t="s">
        <v>131</v>
      </c>
      <c r="E494" s="160" t="s">
        <v>1</v>
      </c>
      <c r="F494" s="161" t="s">
        <v>966</v>
      </c>
      <c r="H494" s="160" t="s">
        <v>1</v>
      </c>
      <c r="I494" s="162"/>
      <c r="L494" s="158"/>
      <c r="M494" s="163"/>
      <c r="N494" s="164"/>
      <c r="O494" s="164"/>
      <c r="P494" s="164"/>
      <c r="Q494" s="164"/>
      <c r="R494" s="164"/>
      <c r="S494" s="164"/>
      <c r="T494" s="165"/>
      <c r="AT494" s="160" t="s">
        <v>131</v>
      </c>
      <c r="AU494" s="160" t="s">
        <v>82</v>
      </c>
      <c r="AV494" s="13" t="s">
        <v>30</v>
      </c>
      <c r="AW494" s="13" t="s">
        <v>29</v>
      </c>
      <c r="AX494" s="13" t="s">
        <v>73</v>
      </c>
      <c r="AY494" s="160" t="s">
        <v>122</v>
      </c>
    </row>
    <row r="495" spans="1:65" s="13" customFormat="1">
      <c r="B495" s="158"/>
      <c r="D495" s="159" t="s">
        <v>131</v>
      </c>
      <c r="E495" s="160" t="s">
        <v>1</v>
      </c>
      <c r="F495" s="161" t="s">
        <v>967</v>
      </c>
      <c r="H495" s="160" t="s">
        <v>1</v>
      </c>
      <c r="I495" s="162"/>
      <c r="L495" s="158"/>
      <c r="M495" s="163"/>
      <c r="N495" s="164"/>
      <c r="O495" s="164"/>
      <c r="P495" s="164"/>
      <c r="Q495" s="164"/>
      <c r="R495" s="164"/>
      <c r="S495" s="164"/>
      <c r="T495" s="165"/>
      <c r="AT495" s="160" t="s">
        <v>131</v>
      </c>
      <c r="AU495" s="160" t="s">
        <v>82</v>
      </c>
      <c r="AV495" s="13" t="s">
        <v>30</v>
      </c>
      <c r="AW495" s="13" t="s">
        <v>29</v>
      </c>
      <c r="AX495" s="13" t="s">
        <v>73</v>
      </c>
      <c r="AY495" s="160" t="s">
        <v>122</v>
      </c>
    </row>
    <row r="496" spans="1:65" s="14" customFormat="1">
      <c r="B496" s="166"/>
      <c r="D496" s="159" t="s">
        <v>131</v>
      </c>
      <c r="E496" s="167" t="s">
        <v>1</v>
      </c>
      <c r="F496" s="168" t="s">
        <v>968</v>
      </c>
      <c r="H496" s="169">
        <v>0.247</v>
      </c>
      <c r="I496" s="170"/>
      <c r="L496" s="166"/>
      <c r="M496" s="171"/>
      <c r="N496" s="172"/>
      <c r="O496" s="172"/>
      <c r="P496" s="172"/>
      <c r="Q496" s="172"/>
      <c r="R496" s="172"/>
      <c r="S496" s="172"/>
      <c r="T496" s="173"/>
      <c r="AT496" s="167" t="s">
        <v>131</v>
      </c>
      <c r="AU496" s="167" t="s">
        <v>82</v>
      </c>
      <c r="AV496" s="14" t="s">
        <v>82</v>
      </c>
      <c r="AW496" s="14" t="s">
        <v>29</v>
      </c>
      <c r="AX496" s="14" t="s">
        <v>73</v>
      </c>
      <c r="AY496" s="167" t="s">
        <v>122</v>
      </c>
    </row>
    <row r="497" spans="1:65" s="13" customFormat="1">
      <c r="B497" s="158"/>
      <c r="D497" s="159" t="s">
        <v>131</v>
      </c>
      <c r="E497" s="160" t="s">
        <v>1</v>
      </c>
      <c r="F497" s="161" t="s">
        <v>969</v>
      </c>
      <c r="H497" s="160" t="s">
        <v>1</v>
      </c>
      <c r="I497" s="162"/>
      <c r="L497" s="158"/>
      <c r="M497" s="163"/>
      <c r="N497" s="164"/>
      <c r="O497" s="164"/>
      <c r="P497" s="164"/>
      <c r="Q497" s="164"/>
      <c r="R497" s="164"/>
      <c r="S497" s="164"/>
      <c r="T497" s="165"/>
      <c r="AT497" s="160" t="s">
        <v>131</v>
      </c>
      <c r="AU497" s="160" t="s">
        <v>82</v>
      </c>
      <c r="AV497" s="13" t="s">
        <v>30</v>
      </c>
      <c r="AW497" s="13" t="s">
        <v>29</v>
      </c>
      <c r="AX497" s="13" t="s">
        <v>73</v>
      </c>
      <c r="AY497" s="160" t="s">
        <v>122</v>
      </c>
    </row>
    <row r="498" spans="1:65" s="14" customFormat="1">
      <c r="B498" s="166"/>
      <c r="D498" s="159" t="s">
        <v>131</v>
      </c>
      <c r="E498" s="167" t="s">
        <v>1</v>
      </c>
      <c r="F498" s="168" t="s">
        <v>970</v>
      </c>
      <c r="H498" s="169">
        <v>0.35</v>
      </c>
      <c r="I498" s="170"/>
      <c r="L498" s="166"/>
      <c r="M498" s="171"/>
      <c r="N498" s="172"/>
      <c r="O498" s="172"/>
      <c r="P498" s="172"/>
      <c r="Q498" s="172"/>
      <c r="R498" s="172"/>
      <c r="S498" s="172"/>
      <c r="T498" s="173"/>
      <c r="AT498" s="167" t="s">
        <v>131</v>
      </c>
      <c r="AU498" s="167" t="s">
        <v>82</v>
      </c>
      <c r="AV498" s="14" t="s">
        <v>82</v>
      </c>
      <c r="AW498" s="14" t="s">
        <v>29</v>
      </c>
      <c r="AX498" s="14" t="s">
        <v>73</v>
      </c>
      <c r="AY498" s="167" t="s">
        <v>122</v>
      </c>
    </row>
    <row r="499" spans="1:65" s="15" customFormat="1">
      <c r="B499" s="174"/>
      <c r="D499" s="159" t="s">
        <v>131</v>
      </c>
      <c r="E499" s="175" t="s">
        <v>1</v>
      </c>
      <c r="F499" s="176" t="s">
        <v>139</v>
      </c>
      <c r="H499" s="177">
        <v>13.347</v>
      </c>
      <c r="I499" s="178"/>
      <c r="L499" s="174"/>
      <c r="M499" s="179"/>
      <c r="N499" s="180"/>
      <c r="O499" s="180"/>
      <c r="P499" s="180"/>
      <c r="Q499" s="180"/>
      <c r="R499" s="180"/>
      <c r="S499" s="180"/>
      <c r="T499" s="181"/>
      <c r="AT499" s="175" t="s">
        <v>131</v>
      </c>
      <c r="AU499" s="175" t="s">
        <v>82</v>
      </c>
      <c r="AV499" s="15" t="s">
        <v>129</v>
      </c>
      <c r="AW499" s="15" t="s">
        <v>29</v>
      </c>
      <c r="AX499" s="15" t="s">
        <v>30</v>
      </c>
      <c r="AY499" s="175" t="s">
        <v>122</v>
      </c>
    </row>
    <row r="500" spans="1:65" s="2" customFormat="1" ht="16.5" customHeight="1">
      <c r="A500" s="33"/>
      <c r="B500" s="144"/>
      <c r="C500" s="145" t="s">
        <v>435</v>
      </c>
      <c r="D500" s="145" t="s">
        <v>124</v>
      </c>
      <c r="E500" s="146" t="s">
        <v>971</v>
      </c>
      <c r="F500" s="147" t="s">
        <v>972</v>
      </c>
      <c r="G500" s="148" t="s">
        <v>223</v>
      </c>
      <c r="H500" s="149">
        <v>4.5709999999999997</v>
      </c>
      <c r="I500" s="150"/>
      <c r="J500" s="151">
        <f>ROUND(I500*H500,2)</f>
        <v>0</v>
      </c>
      <c r="K500" s="147" t="s">
        <v>128</v>
      </c>
      <c r="L500" s="34"/>
      <c r="M500" s="152" t="s">
        <v>1</v>
      </c>
      <c r="N500" s="153" t="s">
        <v>38</v>
      </c>
      <c r="O500" s="59"/>
      <c r="P500" s="154">
        <f>O500*H500</f>
        <v>0</v>
      </c>
      <c r="Q500" s="154">
        <v>0</v>
      </c>
      <c r="R500" s="154">
        <f>Q500*H500</f>
        <v>0</v>
      </c>
      <c r="S500" s="154">
        <v>0</v>
      </c>
      <c r="T500" s="155">
        <f>S500*H500</f>
        <v>0</v>
      </c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R500" s="156" t="s">
        <v>129</v>
      </c>
      <c r="AT500" s="156" t="s">
        <v>124</v>
      </c>
      <c r="AU500" s="156" t="s">
        <v>82</v>
      </c>
      <c r="AY500" s="18" t="s">
        <v>122</v>
      </c>
      <c r="BE500" s="157">
        <f>IF(N500="základní",J500,0)</f>
        <v>0</v>
      </c>
      <c r="BF500" s="157">
        <f>IF(N500="snížená",J500,0)</f>
        <v>0</v>
      </c>
      <c r="BG500" s="157">
        <f>IF(N500="zákl. přenesená",J500,0)</f>
        <v>0</v>
      </c>
      <c r="BH500" s="157">
        <f>IF(N500="sníž. přenesená",J500,0)</f>
        <v>0</v>
      </c>
      <c r="BI500" s="157">
        <f>IF(N500="nulová",J500,0)</f>
        <v>0</v>
      </c>
      <c r="BJ500" s="18" t="s">
        <v>30</v>
      </c>
      <c r="BK500" s="157">
        <f>ROUND(I500*H500,2)</f>
        <v>0</v>
      </c>
      <c r="BL500" s="18" t="s">
        <v>129</v>
      </c>
      <c r="BM500" s="156" t="s">
        <v>973</v>
      </c>
    </row>
    <row r="501" spans="1:65" s="13" customFormat="1">
      <c r="B501" s="158"/>
      <c r="D501" s="159" t="s">
        <v>131</v>
      </c>
      <c r="E501" s="160" t="s">
        <v>1</v>
      </c>
      <c r="F501" s="161" t="s">
        <v>966</v>
      </c>
      <c r="H501" s="160" t="s">
        <v>1</v>
      </c>
      <c r="I501" s="162"/>
      <c r="L501" s="158"/>
      <c r="M501" s="163"/>
      <c r="N501" s="164"/>
      <c r="O501" s="164"/>
      <c r="P501" s="164"/>
      <c r="Q501" s="164"/>
      <c r="R501" s="164"/>
      <c r="S501" s="164"/>
      <c r="T501" s="165"/>
      <c r="AT501" s="160" t="s">
        <v>131</v>
      </c>
      <c r="AU501" s="160" t="s">
        <v>82</v>
      </c>
      <c r="AV501" s="13" t="s">
        <v>30</v>
      </c>
      <c r="AW501" s="13" t="s">
        <v>29</v>
      </c>
      <c r="AX501" s="13" t="s">
        <v>73</v>
      </c>
      <c r="AY501" s="160" t="s">
        <v>122</v>
      </c>
    </row>
    <row r="502" spans="1:65" s="14" customFormat="1">
      <c r="B502" s="166"/>
      <c r="D502" s="159" t="s">
        <v>131</v>
      </c>
      <c r="E502" s="167" t="s">
        <v>1</v>
      </c>
      <c r="F502" s="168" t="s">
        <v>974</v>
      </c>
      <c r="H502" s="169">
        <v>6.6559999999999997</v>
      </c>
      <c r="I502" s="170"/>
      <c r="L502" s="166"/>
      <c r="M502" s="171"/>
      <c r="N502" s="172"/>
      <c r="O502" s="172"/>
      <c r="P502" s="172"/>
      <c r="Q502" s="172"/>
      <c r="R502" s="172"/>
      <c r="S502" s="172"/>
      <c r="T502" s="173"/>
      <c r="AT502" s="167" t="s">
        <v>131</v>
      </c>
      <c r="AU502" s="167" t="s">
        <v>82</v>
      </c>
      <c r="AV502" s="14" t="s">
        <v>82</v>
      </c>
      <c r="AW502" s="14" t="s">
        <v>29</v>
      </c>
      <c r="AX502" s="14" t="s">
        <v>73</v>
      </c>
      <c r="AY502" s="167" t="s">
        <v>122</v>
      </c>
    </row>
    <row r="503" spans="1:65" s="14" customFormat="1">
      <c r="B503" s="166"/>
      <c r="D503" s="159" t="s">
        <v>131</v>
      </c>
      <c r="E503" s="167" t="s">
        <v>1</v>
      </c>
      <c r="F503" s="168" t="s">
        <v>975</v>
      </c>
      <c r="H503" s="169">
        <v>-2</v>
      </c>
      <c r="I503" s="170"/>
      <c r="L503" s="166"/>
      <c r="M503" s="171"/>
      <c r="N503" s="172"/>
      <c r="O503" s="172"/>
      <c r="P503" s="172"/>
      <c r="Q503" s="172"/>
      <c r="R503" s="172"/>
      <c r="S503" s="172"/>
      <c r="T503" s="173"/>
      <c r="AT503" s="167" t="s">
        <v>131</v>
      </c>
      <c r="AU503" s="167" t="s">
        <v>82</v>
      </c>
      <c r="AV503" s="14" t="s">
        <v>82</v>
      </c>
      <c r="AW503" s="14" t="s">
        <v>29</v>
      </c>
      <c r="AX503" s="14" t="s">
        <v>73</v>
      </c>
      <c r="AY503" s="167" t="s">
        <v>122</v>
      </c>
    </row>
    <row r="504" spans="1:65" s="14" customFormat="1">
      <c r="B504" s="166"/>
      <c r="D504" s="159" t="s">
        <v>131</v>
      </c>
      <c r="E504" s="167" t="s">
        <v>1</v>
      </c>
      <c r="F504" s="168" t="s">
        <v>976</v>
      </c>
      <c r="H504" s="169">
        <v>-8.5000000000000006E-2</v>
      </c>
      <c r="I504" s="170"/>
      <c r="L504" s="166"/>
      <c r="M504" s="171"/>
      <c r="N504" s="172"/>
      <c r="O504" s="172"/>
      <c r="P504" s="172"/>
      <c r="Q504" s="172"/>
      <c r="R504" s="172"/>
      <c r="S504" s="172"/>
      <c r="T504" s="173"/>
      <c r="AT504" s="167" t="s">
        <v>131</v>
      </c>
      <c r="AU504" s="167" t="s">
        <v>82</v>
      </c>
      <c r="AV504" s="14" t="s">
        <v>82</v>
      </c>
      <c r="AW504" s="14" t="s">
        <v>29</v>
      </c>
      <c r="AX504" s="14" t="s">
        <v>73</v>
      </c>
      <c r="AY504" s="167" t="s">
        <v>122</v>
      </c>
    </row>
    <row r="505" spans="1:65" s="15" customFormat="1">
      <c r="B505" s="174"/>
      <c r="D505" s="159" t="s">
        <v>131</v>
      </c>
      <c r="E505" s="175" t="s">
        <v>1</v>
      </c>
      <c r="F505" s="176" t="s">
        <v>139</v>
      </c>
      <c r="H505" s="177">
        <v>4.5709999999999997</v>
      </c>
      <c r="I505" s="178"/>
      <c r="L505" s="174"/>
      <c r="M505" s="179"/>
      <c r="N505" s="180"/>
      <c r="O505" s="180"/>
      <c r="P505" s="180"/>
      <c r="Q505" s="180"/>
      <c r="R505" s="180"/>
      <c r="S505" s="180"/>
      <c r="T505" s="181"/>
      <c r="AT505" s="175" t="s">
        <v>131</v>
      </c>
      <c r="AU505" s="175" t="s">
        <v>82</v>
      </c>
      <c r="AV505" s="15" t="s">
        <v>129</v>
      </c>
      <c r="AW505" s="15" t="s">
        <v>29</v>
      </c>
      <c r="AX505" s="15" t="s">
        <v>30</v>
      </c>
      <c r="AY505" s="175" t="s">
        <v>122</v>
      </c>
    </row>
    <row r="506" spans="1:65" s="2" customFormat="1" ht="16.5" customHeight="1">
      <c r="A506" s="33"/>
      <c r="B506" s="144"/>
      <c r="C506" s="145" t="s">
        <v>443</v>
      </c>
      <c r="D506" s="145" t="s">
        <v>124</v>
      </c>
      <c r="E506" s="146" t="s">
        <v>977</v>
      </c>
      <c r="F506" s="147" t="s">
        <v>978</v>
      </c>
      <c r="G506" s="148" t="s">
        <v>573</v>
      </c>
      <c r="H506" s="149">
        <v>1</v>
      </c>
      <c r="I506" s="150"/>
      <c r="J506" s="151">
        <f>ROUND(I506*H506,2)</f>
        <v>0</v>
      </c>
      <c r="K506" s="147" t="s">
        <v>128</v>
      </c>
      <c r="L506" s="34"/>
      <c r="M506" s="152" t="s">
        <v>1</v>
      </c>
      <c r="N506" s="153" t="s">
        <v>38</v>
      </c>
      <c r="O506" s="59"/>
      <c r="P506" s="154">
        <f>O506*H506</f>
        <v>0</v>
      </c>
      <c r="Q506" s="154">
        <v>0</v>
      </c>
      <c r="R506" s="154">
        <f>Q506*H506</f>
        <v>0</v>
      </c>
      <c r="S506" s="154">
        <v>0</v>
      </c>
      <c r="T506" s="155">
        <f>S506*H506</f>
        <v>0</v>
      </c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R506" s="156" t="s">
        <v>129</v>
      </c>
      <c r="AT506" s="156" t="s">
        <v>124</v>
      </c>
      <c r="AU506" s="156" t="s">
        <v>82</v>
      </c>
      <c r="AY506" s="18" t="s">
        <v>122</v>
      </c>
      <c r="BE506" s="157">
        <f>IF(N506="základní",J506,0)</f>
        <v>0</v>
      </c>
      <c r="BF506" s="157">
        <f>IF(N506="snížená",J506,0)</f>
        <v>0</v>
      </c>
      <c r="BG506" s="157">
        <f>IF(N506="zákl. přenesená",J506,0)</f>
        <v>0</v>
      </c>
      <c r="BH506" s="157">
        <f>IF(N506="sníž. přenesená",J506,0)</f>
        <v>0</v>
      </c>
      <c r="BI506" s="157">
        <f>IF(N506="nulová",J506,0)</f>
        <v>0</v>
      </c>
      <c r="BJ506" s="18" t="s">
        <v>30</v>
      </c>
      <c r="BK506" s="157">
        <f>ROUND(I506*H506,2)</f>
        <v>0</v>
      </c>
      <c r="BL506" s="18" t="s">
        <v>129</v>
      </c>
      <c r="BM506" s="156" t="s">
        <v>979</v>
      </c>
    </row>
    <row r="507" spans="1:65" s="13" customFormat="1">
      <c r="B507" s="158"/>
      <c r="D507" s="159" t="s">
        <v>131</v>
      </c>
      <c r="E507" s="160" t="s">
        <v>1</v>
      </c>
      <c r="F507" s="161" t="s">
        <v>966</v>
      </c>
      <c r="H507" s="160" t="s">
        <v>1</v>
      </c>
      <c r="I507" s="162"/>
      <c r="L507" s="158"/>
      <c r="M507" s="163"/>
      <c r="N507" s="164"/>
      <c r="O507" s="164"/>
      <c r="P507" s="164"/>
      <c r="Q507" s="164"/>
      <c r="R507" s="164"/>
      <c r="S507" s="164"/>
      <c r="T507" s="165"/>
      <c r="AT507" s="160" t="s">
        <v>131</v>
      </c>
      <c r="AU507" s="160" t="s">
        <v>82</v>
      </c>
      <c r="AV507" s="13" t="s">
        <v>30</v>
      </c>
      <c r="AW507" s="13" t="s">
        <v>29</v>
      </c>
      <c r="AX507" s="13" t="s">
        <v>73</v>
      </c>
      <c r="AY507" s="160" t="s">
        <v>122</v>
      </c>
    </row>
    <row r="508" spans="1:65" s="14" customFormat="1">
      <c r="B508" s="166"/>
      <c r="D508" s="159" t="s">
        <v>131</v>
      </c>
      <c r="E508" s="167" t="s">
        <v>1</v>
      </c>
      <c r="F508" s="168" t="s">
        <v>30</v>
      </c>
      <c r="H508" s="169">
        <v>1</v>
      </c>
      <c r="I508" s="170"/>
      <c r="L508" s="166"/>
      <c r="M508" s="171"/>
      <c r="N508" s="172"/>
      <c r="O508" s="172"/>
      <c r="P508" s="172"/>
      <c r="Q508" s="172"/>
      <c r="R508" s="172"/>
      <c r="S508" s="172"/>
      <c r="T508" s="173"/>
      <c r="AT508" s="167" t="s">
        <v>131</v>
      </c>
      <c r="AU508" s="167" t="s">
        <v>82</v>
      </c>
      <c r="AV508" s="14" t="s">
        <v>82</v>
      </c>
      <c r="AW508" s="14" t="s">
        <v>29</v>
      </c>
      <c r="AX508" s="14" t="s">
        <v>30</v>
      </c>
      <c r="AY508" s="167" t="s">
        <v>122</v>
      </c>
    </row>
    <row r="509" spans="1:65" s="2" customFormat="1" ht="21.75" customHeight="1">
      <c r="A509" s="33"/>
      <c r="B509" s="144"/>
      <c r="C509" s="145" t="s">
        <v>448</v>
      </c>
      <c r="D509" s="145" t="s">
        <v>124</v>
      </c>
      <c r="E509" s="146" t="s">
        <v>980</v>
      </c>
      <c r="F509" s="147" t="s">
        <v>981</v>
      </c>
      <c r="G509" s="148" t="s">
        <v>322</v>
      </c>
      <c r="H509" s="149">
        <v>45.996000000000002</v>
      </c>
      <c r="I509" s="150"/>
      <c r="J509" s="151">
        <f>ROUND(I509*H509,2)</f>
        <v>0</v>
      </c>
      <c r="K509" s="147" t="s">
        <v>128</v>
      </c>
      <c r="L509" s="34"/>
      <c r="M509" s="152" t="s">
        <v>1</v>
      </c>
      <c r="N509" s="153" t="s">
        <v>38</v>
      </c>
      <c r="O509" s="59"/>
      <c r="P509" s="154">
        <f>O509*H509</f>
        <v>0</v>
      </c>
      <c r="Q509" s="154">
        <v>0</v>
      </c>
      <c r="R509" s="154">
        <f>Q509*H509</f>
        <v>0</v>
      </c>
      <c r="S509" s="154">
        <v>0</v>
      </c>
      <c r="T509" s="155">
        <f>S509*H509</f>
        <v>0</v>
      </c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R509" s="156" t="s">
        <v>129</v>
      </c>
      <c r="AT509" s="156" t="s">
        <v>124</v>
      </c>
      <c r="AU509" s="156" t="s">
        <v>82</v>
      </c>
      <c r="AY509" s="18" t="s">
        <v>122</v>
      </c>
      <c r="BE509" s="157">
        <f>IF(N509="základní",J509,0)</f>
        <v>0</v>
      </c>
      <c r="BF509" s="157">
        <f>IF(N509="snížená",J509,0)</f>
        <v>0</v>
      </c>
      <c r="BG509" s="157">
        <f>IF(N509="zákl. přenesená",J509,0)</f>
        <v>0</v>
      </c>
      <c r="BH509" s="157">
        <f>IF(N509="sníž. přenesená",J509,0)</f>
        <v>0</v>
      </c>
      <c r="BI509" s="157">
        <f>IF(N509="nulová",J509,0)</f>
        <v>0</v>
      </c>
      <c r="BJ509" s="18" t="s">
        <v>30</v>
      </c>
      <c r="BK509" s="157">
        <f>ROUND(I509*H509,2)</f>
        <v>0</v>
      </c>
      <c r="BL509" s="18" t="s">
        <v>129</v>
      </c>
      <c r="BM509" s="156" t="s">
        <v>982</v>
      </c>
    </row>
    <row r="510" spans="1:65" s="14" customFormat="1">
      <c r="B510" s="166"/>
      <c r="D510" s="159" t="s">
        <v>131</v>
      </c>
      <c r="E510" s="167" t="s">
        <v>1</v>
      </c>
      <c r="F510" s="168" t="s">
        <v>983</v>
      </c>
      <c r="H510" s="169">
        <v>0.41599999999999998</v>
      </c>
      <c r="I510" s="170"/>
      <c r="L510" s="166"/>
      <c r="M510" s="171"/>
      <c r="N510" s="172"/>
      <c r="O510" s="172"/>
      <c r="P510" s="172"/>
      <c r="Q510" s="172"/>
      <c r="R510" s="172"/>
      <c r="S510" s="172"/>
      <c r="T510" s="173"/>
      <c r="AT510" s="167" t="s">
        <v>131</v>
      </c>
      <c r="AU510" s="167" t="s">
        <v>82</v>
      </c>
      <c r="AV510" s="14" t="s">
        <v>82</v>
      </c>
      <c r="AW510" s="14" t="s">
        <v>29</v>
      </c>
      <c r="AX510" s="14" t="s">
        <v>73</v>
      </c>
      <c r="AY510" s="167" t="s">
        <v>122</v>
      </c>
    </row>
    <row r="511" spans="1:65" s="14" customFormat="1">
      <c r="B511" s="166"/>
      <c r="D511" s="159" t="s">
        <v>131</v>
      </c>
      <c r="E511" s="167" t="s">
        <v>1</v>
      </c>
      <c r="F511" s="168" t="s">
        <v>984</v>
      </c>
      <c r="H511" s="169">
        <v>1.875</v>
      </c>
      <c r="I511" s="170"/>
      <c r="L511" s="166"/>
      <c r="M511" s="171"/>
      <c r="N511" s="172"/>
      <c r="O511" s="172"/>
      <c r="P511" s="172"/>
      <c r="Q511" s="172"/>
      <c r="R511" s="172"/>
      <c r="S511" s="172"/>
      <c r="T511" s="173"/>
      <c r="AT511" s="167" t="s">
        <v>131</v>
      </c>
      <c r="AU511" s="167" t="s">
        <v>82</v>
      </c>
      <c r="AV511" s="14" t="s">
        <v>82</v>
      </c>
      <c r="AW511" s="14" t="s">
        <v>29</v>
      </c>
      <c r="AX511" s="14" t="s">
        <v>73</v>
      </c>
      <c r="AY511" s="167" t="s">
        <v>122</v>
      </c>
    </row>
    <row r="512" spans="1:65" s="14" customFormat="1">
      <c r="B512" s="166"/>
      <c r="D512" s="159" t="s">
        <v>131</v>
      </c>
      <c r="E512" s="167" t="s">
        <v>1</v>
      </c>
      <c r="F512" s="168" t="s">
        <v>985</v>
      </c>
      <c r="H512" s="169">
        <v>1.512</v>
      </c>
      <c r="I512" s="170"/>
      <c r="L512" s="166"/>
      <c r="M512" s="171"/>
      <c r="N512" s="172"/>
      <c r="O512" s="172"/>
      <c r="P512" s="172"/>
      <c r="Q512" s="172"/>
      <c r="R512" s="172"/>
      <c r="S512" s="172"/>
      <c r="T512" s="173"/>
      <c r="AT512" s="167" t="s">
        <v>131</v>
      </c>
      <c r="AU512" s="167" t="s">
        <v>82</v>
      </c>
      <c r="AV512" s="14" t="s">
        <v>82</v>
      </c>
      <c r="AW512" s="14" t="s">
        <v>29</v>
      </c>
      <c r="AX512" s="14" t="s">
        <v>73</v>
      </c>
      <c r="AY512" s="167" t="s">
        <v>122</v>
      </c>
    </row>
    <row r="513" spans="1:65" s="14" customFormat="1">
      <c r="B513" s="166"/>
      <c r="D513" s="159" t="s">
        <v>131</v>
      </c>
      <c r="E513" s="167" t="s">
        <v>1</v>
      </c>
      <c r="F513" s="168" t="s">
        <v>986</v>
      </c>
      <c r="H513" s="169">
        <v>1.752</v>
      </c>
      <c r="I513" s="170"/>
      <c r="L513" s="166"/>
      <c r="M513" s="171"/>
      <c r="N513" s="172"/>
      <c r="O513" s="172"/>
      <c r="P513" s="172"/>
      <c r="Q513" s="172"/>
      <c r="R513" s="172"/>
      <c r="S513" s="172"/>
      <c r="T513" s="173"/>
      <c r="AT513" s="167" t="s">
        <v>131</v>
      </c>
      <c r="AU513" s="167" t="s">
        <v>82</v>
      </c>
      <c r="AV513" s="14" t="s">
        <v>82</v>
      </c>
      <c r="AW513" s="14" t="s">
        <v>29</v>
      </c>
      <c r="AX513" s="14" t="s">
        <v>73</v>
      </c>
      <c r="AY513" s="167" t="s">
        <v>122</v>
      </c>
    </row>
    <row r="514" spans="1:65" s="14" customFormat="1">
      <c r="B514" s="166"/>
      <c r="D514" s="159" t="s">
        <v>131</v>
      </c>
      <c r="E514" s="167" t="s">
        <v>1</v>
      </c>
      <c r="F514" s="168" t="s">
        <v>987</v>
      </c>
      <c r="H514" s="169">
        <v>29.363</v>
      </c>
      <c r="I514" s="170"/>
      <c r="L514" s="166"/>
      <c r="M514" s="171"/>
      <c r="N514" s="172"/>
      <c r="O514" s="172"/>
      <c r="P514" s="172"/>
      <c r="Q514" s="172"/>
      <c r="R514" s="172"/>
      <c r="S514" s="172"/>
      <c r="T514" s="173"/>
      <c r="AT514" s="167" t="s">
        <v>131</v>
      </c>
      <c r="AU514" s="167" t="s">
        <v>82</v>
      </c>
      <c r="AV514" s="14" t="s">
        <v>82</v>
      </c>
      <c r="AW514" s="14" t="s">
        <v>29</v>
      </c>
      <c r="AX514" s="14" t="s">
        <v>73</v>
      </c>
      <c r="AY514" s="167" t="s">
        <v>122</v>
      </c>
    </row>
    <row r="515" spans="1:65" s="14" customFormat="1">
      <c r="B515" s="166"/>
      <c r="D515" s="159" t="s">
        <v>131</v>
      </c>
      <c r="E515" s="167" t="s">
        <v>1</v>
      </c>
      <c r="F515" s="168" t="s">
        <v>988</v>
      </c>
      <c r="H515" s="169">
        <v>10.978</v>
      </c>
      <c r="I515" s="170"/>
      <c r="L515" s="166"/>
      <c r="M515" s="171"/>
      <c r="N515" s="172"/>
      <c r="O515" s="172"/>
      <c r="P515" s="172"/>
      <c r="Q515" s="172"/>
      <c r="R515" s="172"/>
      <c r="S515" s="172"/>
      <c r="T515" s="173"/>
      <c r="AT515" s="167" t="s">
        <v>131</v>
      </c>
      <c r="AU515" s="167" t="s">
        <v>82</v>
      </c>
      <c r="AV515" s="14" t="s">
        <v>82</v>
      </c>
      <c r="AW515" s="14" t="s">
        <v>29</v>
      </c>
      <c r="AX515" s="14" t="s">
        <v>73</v>
      </c>
      <c r="AY515" s="167" t="s">
        <v>122</v>
      </c>
    </row>
    <row r="516" spans="1:65" s="14" customFormat="1">
      <c r="B516" s="166"/>
      <c r="D516" s="159" t="s">
        <v>131</v>
      </c>
      <c r="E516" s="167" t="s">
        <v>1</v>
      </c>
      <c r="F516" s="168" t="s">
        <v>989</v>
      </c>
      <c r="H516" s="169">
        <v>0.1</v>
      </c>
      <c r="I516" s="170"/>
      <c r="L516" s="166"/>
      <c r="M516" s="171"/>
      <c r="N516" s="172"/>
      <c r="O516" s="172"/>
      <c r="P516" s="172"/>
      <c r="Q516" s="172"/>
      <c r="R516" s="172"/>
      <c r="S516" s="172"/>
      <c r="T516" s="173"/>
      <c r="AT516" s="167" t="s">
        <v>131</v>
      </c>
      <c r="AU516" s="167" t="s">
        <v>82</v>
      </c>
      <c r="AV516" s="14" t="s">
        <v>82</v>
      </c>
      <c r="AW516" s="14" t="s">
        <v>29</v>
      </c>
      <c r="AX516" s="14" t="s">
        <v>73</v>
      </c>
      <c r="AY516" s="167" t="s">
        <v>122</v>
      </c>
    </row>
    <row r="517" spans="1:65" s="15" customFormat="1">
      <c r="B517" s="174"/>
      <c r="D517" s="159" t="s">
        <v>131</v>
      </c>
      <c r="E517" s="175" t="s">
        <v>1</v>
      </c>
      <c r="F517" s="176" t="s">
        <v>139</v>
      </c>
      <c r="H517" s="177">
        <v>45.996000000000002</v>
      </c>
      <c r="I517" s="178"/>
      <c r="L517" s="174"/>
      <c r="M517" s="179"/>
      <c r="N517" s="180"/>
      <c r="O517" s="180"/>
      <c r="P517" s="180"/>
      <c r="Q517" s="180"/>
      <c r="R517" s="180"/>
      <c r="S517" s="180"/>
      <c r="T517" s="181"/>
      <c r="AT517" s="175" t="s">
        <v>131</v>
      </c>
      <c r="AU517" s="175" t="s">
        <v>82</v>
      </c>
      <c r="AV517" s="15" t="s">
        <v>129</v>
      </c>
      <c r="AW517" s="15" t="s">
        <v>29</v>
      </c>
      <c r="AX517" s="15" t="s">
        <v>30</v>
      </c>
      <c r="AY517" s="175" t="s">
        <v>122</v>
      </c>
    </row>
    <row r="518" spans="1:65" s="2" customFormat="1" ht="16.5" customHeight="1">
      <c r="A518" s="33"/>
      <c r="B518" s="144"/>
      <c r="C518" s="145" t="s">
        <v>454</v>
      </c>
      <c r="D518" s="145" t="s">
        <v>124</v>
      </c>
      <c r="E518" s="146" t="s">
        <v>990</v>
      </c>
      <c r="F518" s="147" t="s">
        <v>991</v>
      </c>
      <c r="G518" s="148" t="s">
        <v>322</v>
      </c>
      <c r="H518" s="149">
        <v>45.996000000000002</v>
      </c>
      <c r="I518" s="150"/>
      <c r="J518" s="151">
        <f>ROUND(I518*H518,2)</f>
        <v>0</v>
      </c>
      <c r="K518" s="147" t="s">
        <v>128</v>
      </c>
      <c r="L518" s="34"/>
      <c r="M518" s="152" t="s">
        <v>1</v>
      </c>
      <c r="N518" s="153" t="s">
        <v>38</v>
      </c>
      <c r="O518" s="59"/>
      <c r="P518" s="154">
        <f>O518*H518</f>
        <v>0</v>
      </c>
      <c r="Q518" s="154">
        <v>0</v>
      </c>
      <c r="R518" s="154">
        <f>Q518*H518</f>
        <v>0</v>
      </c>
      <c r="S518" s="154">
        <v>0</v>
      </c>
      <c r="T518" s="155">
        <f>S518*H518</f>
        <v>0</v>
      </c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R518" s="156" t="s">
        <v>129</v>
      </c>
      <c r="AT518" s="156" t="s">
        <v>124</v>
      </c>
      <c r="AU518" s="156" t="s">
        <v>82</v>
      </c>
      <c r="AY518" s="18" t="s">
        <v>122</v>
      </c>
      <c r="BE518" s="157">
        <f>IF(N518="základní",J518,0)</f>
        <v>0</v>
      </c>
      <c r="BF518" s="157">
        <f>IF(N518="snížená",J518,0)</f>
        <v>0</v>
      </c>
      <c r="BG518" s="157">
        <f>IF(N518="zákl. přenesená",J518,0)</f>
        <v>0</v>
      </c>
      <c r="BH518" s="157">
        <f>IF(N518="sníž. přenesená",J518,0)</f>
        <v>0</v>
      </c>
      <c r="BI518" s="157">
        <f>IF(N518="nulová",J518,0)</f>
        <v>0</v>
      </c>
      <c r="BJ518" s="18" t="s">
        <v>30</v>
      </c>
      <c r="BK518" s="157">
        <f>ROUND(I518*H518,2)</f>
        <v>0</v>
      </c>
      <c r="BL518" s="18" t="s">
        <v>129</v>
      </c>
      <c r="BM518" s="156" t="s">
        <v>992</v>
      </c>
    </row>
    <row r="519" spans="1:65" s="14" customFormat="1">
      <c r="B519" s="166"/>
      <c r="D519" s="159" t="s">
        <v>131</v>
      </c>
      <c r="E519" s="167" t="s">
        <v>1</v>
      </c>
      <c r="F519" s="168" t="s">
        <v>993</v>
      </c>
      <c r="H519" s="169">
        <v>45.996000000000002</v>
      </c>
      <c r="I519" s="170"/>
      <c r="L519" s="166"/>
      <c r="M519" s="171"/>
      <c r="N519" s="172"/>
      <c r="O519" s="172"/>
      <c r="P519" s="172"/>
      <c r="Q519" s="172"/>
      <c r="R519" s="172"/>
      <c r="S519" s="172"/>
      <c r="T519" s="173"/>
      <c r="AT519" s="167" t="s">
        <v>131</v>
      </c>
      <c r="AU519" s="167" t="s">
        <v>82</v>
      </c>
      <c r="AV519" s="14" t="s">
        <v>82</v>
      </c>
      <c r="AW519" s="14" t="s">
        <v>29</v>
      </c>
      <c r="AX519" s="14" t="s">
        <v>30</v>
      </c>
      <c r="AY519" s="167" t="s">
        <v>122</v>
      </c>
    </row>
    <row r="520" spans="1:65" s="2" customFormat="1" ht="16.5" customHeight="1">
      <c r="A520" s="33"/>
      <c r="B520" s="144"/>
      <c r="C520" s="145" t="s">
        <v>426</v>
      </c>
      <c r="D520" s="145" t="s">
        <v>124</v>
      </c>
      <c r="E520" s="146" t="s">
        <v>994</v>
      </c>
      <c r="F520" s="147" t="s">
        <v>995</v>
      </c>
      <c r="G520" s="148" t="s">
        <v>322</v>
      </c>
      <c r="H520" s="149">
        <v>183.98400000000001</v>
      </c>
      <c r="I520" s="150"/>
      <c r="J520" s="151">
        <f>ROUND(I520*H520,2)</f>
        <v>0</v>
      </c>
      <c r="K520" s="147" t="s">
        <v>128</v>
      </c>
      <c r="L520" s="34"/>
      <c r="M520" s="152" t="s">
        <v>1</v>
      </c>
      <c r="N520" s="153" t="s">
        <v>38</v>
      </c>
      <c r="O520" s="59"/>
      <c r="P520" s="154">
        <f>O520*H520</f>
        <v>0</v>
      </c>
      <c r="Q520" s="154">
        <v>0</v>
      </c>
      <c r="R520" s="154">
        <f>Q520*H520</f>
        <v>0</v>
      </c>
      <c r="S520" s="154">
        <v>0</v>
      </c>
      <c r="T520" s="155">
        <f>S520*H520</f>
        <v>0</v>
      </c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R520" s="156" t="s">
        <v>129</v>
      </c>
      <c r="AT520" s="156" t="s">
        <v>124</v>
      </c>
      <c r="AU520" s="156" t="s">
        <v>82</v>
      </c>
      <c r="AY520" s="18" t="s">
        <v>122</v>
      </c>
      <c r="BE520" s="157">
        <f>IF(N520="základní",J520,0)</f>
        <v>0</v>
      </c>
      <c r="BF520" s="157">
        <f>IF(N520="snížená",J520,0)</f>
        <v>0</v>
      </c>
      <c r="BG520" s="157">
        <f>IF(N520="zákl. přenesená",J520,0)</f>
        <v>0</v>
      </c>
      <c r="BH520" s="157">
        <f>IF(N520="sníž. přenesená",J520,0)</f>
        <v>0</v>
      </c>
      <c r="BI520" s="157">
        <f>IF(N520="nulová",J520,0)</f>
        <v>0</v>
      </c>
      <c r="BJ520" s="18" t="s">
        <v>30</v>
      </c>
      <c r="BK520" s="157">
        <f>ROUND(I520*H520,2)</f>
        <v>0</v>
      </c>
      <c r="BL520" s="18" t="s">
        <v>129</v>
      </c>
      <c r="BM520" s="156" t="s">
        <v>996</v>
      </c>
    </row>
    <row r="521" spans="1:65" s="14" customFormat="1">
      <c r="B521" s="166"/>
      <c r="D521" s="159" t="s">
        <v>131</v>
      </c>
      <c r="E521" s="167" t="s">
        <v>1</v>
      </c>
      <c r="F521" s="168" t="s">
        <v>997</v>
      </c>
      <c r="H521" s="169">
        <v>183.98400000000001</v>
      </c>
      <c r="I521" s="170"/>
      <c r="L521" s="166"/>
      <c r="M521" s="171"/>
      <c r="N521" s="172"/>
      <c r="O521" s="172"/>
      <c r="P521" s="172"/>
      <c r="Q521" s="172"/>
      <c r="R521" s="172"/>
      <c r="S521" s="172"/>
      <c r="T521" s="173"/>
      <c r="AT521" s="167" t="s">
        <v>131</v>
      </c>
      <c r="AU521" s="167" t="s">
        <v>82</v>
      </c>
      <c r="AV521" s="14" t="s">
        <v>82</v>
      </c>
      <c r="AW521" s="14" t="s">
        <v>29</v>
      </c>
      <c r="AX521" s="14" t="s">
        <v>73</v>
      </c>
      <c r="AY521" s="167" t="s">
        <v>122</v>
      </c>
    </row>
    <row r="522" spans="1:65" s="15" customFormat="1">
      <c r="B522" s="174"/>
      <c r="D522" s="159" t="s">
        <v>131</v>
      </c>
      <c r="E522" s="175" t="s">
        <v>1</v>
      </c>
      <c r="F522" s="176" t="s">
        <v>139</v>
      </c>
      <c r="H522" s="177">
        <v>183.98400000000001</v>
      </c>
      <c r="I522" s="178"/>
      <c r="L522" s="174"/>
      <c r="M522" s="179"/>
      <c r="N522" s="180"/>
      <c r="O522" s="180"/>
      <c r="P522" s="180"/>
      <c r="Q522" s="180"/>
      <c r="R522" s="180"/>
      <c r="S522" s="180"/>
      <c r="T522" s="181"/>
      <c r="AT522" s="175" t="s">
        <v>131</v>
      </c>
      <c r="AU522" s="175" t="s">
        <v>82</v>
      </c>
      <c r="AV522" s="15" t="s">
        <v>129</v>
      </c>
      <c r="AW522" s="15" t="s">
        <v>29</v>
      </c>
      <c r="AX522" s="15" t="s">
        <v>30</v>
      </c>
      <c r="AY522" s="175" t="s">
        <v>122</v>
      </c>
    </row>
    <row r="523" spans="1:65" s="2" customFormat="1" ht="16.5" customHeight="1">
      <c r="A523" s="33"/>
      <c r="B523" s="144"/>
      <c r="C523" s="145" t="s">
        <v>467</v>
      </c>
      <c r="D523" s="145" t="s">
        <v>124</v>
      </c>
      <c r="E523" s="146" t="s">
        <v>998</v>
      </c>
      <c r="F523" s="147" t="s">
        <v>321</v>
      </c>
      <c r="G523" s="148" t="s">
        <v>322</v>
      </c>
      <c r="H523" s="149">
        <v>45.996000000000002</v>
      </c>
      <c r="I523" s="150"/>
      <c r="J523" s="151">
        <f>ROUND(I523*H523,2)</f>
        <v>0</v>
      </c>
      <c r="K523" s="147" t="s">
        <v>1</v>
      </c>
      <c r="L523" s="34"/>
      <c r="M523" s="152" t="s">
        <v>1</v>
      </c>
      <c r="N523" s="153" t="s">
        <v>38</v>
      </c>
      <c r="O523" s="59"/>
      <c r="P523" s="154">
        <f>O523*H523</f>
        <v>0</v>
      </c>
      <c r="Q523" s="154">
        <v>0</v>
      </c>
      <c r="R523" s="154">
        <f>Q523*H523</f>
        <v>0</v>
      </c>
      <c r="S523" s="154">
        <v>0</v>
      </c>
      <c r="T523" s="155">
        <f>S523*H523</f>
        <v>0</v>
      </c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R523" s="156" t="s">
        <v>129</v>
      </c>
      <c r="AT523" s="156" t="s">
        <v>124</v>
      </c>
      <c r="AU523" s="156" t="s">
        <v>82</v>
      </c>
      <c r="AY523" s="18" t="s">
        <v>122</v>
      </c>
      <c r="BE523" s="157">
        <f>IF(N523="základní",J523,0)</f>
        <v>0</v>
      </c>
      <c r="BF523" s="157">
        <f>IF(N523="snížená",J523,0)</f>
        <v>0</v>
      </c>
      <c r="BG523" s="157">
        <f>IF(N523="zákl. přenesená",J523,0)</f>
        <v>0</v>
      </c>
      <c r="BH523" s="157">
        <f>IF(N523="sníž. přenesená",J523,0)</f>
        <v>0</v>
      </c>
      <c r="BI523" s="157">
        <f>IF(N523="nulová",J523,0)</f>
        <v>0</v>
      </c>
      <c r="BJ523" s="18" t="s">
        <v>30</v>
      </c>
      <c r="BK523" s="157">
        <f>ROUND(I523*H523,2)</f>
        <v>0</v>
      </c>
      <c r="BL523" s="18" t="s">
        <v>129</v>
      </c>
      <c r="BM523" s="156" t="s">
        <v>999</v>
      </c>
    </row>
    <row r="524" spans="1:65" s="14" customFormat="1">
      <c r="B524" s="166"/>
      <c r="D524" s="159" t="s">
        <v>131</v>
      </c>
      <c r="E524" s="167" t="s">
        <v>1</v>
      </c>
      <c r="F524" s="168" t="s">
        <v>993</v>
      </c>
      <c r="H524" s="169">
        <v>45.996000000000002</v>
      </c>
      <c r="I524" s="170"/>
      <c r="L524" s="166"/>
      <c r="M524" s="171"/>
      <c r="N524" s="172"/>
      <c r="O524" s="172"/>
      <c r="P524" s="172"/>
      <c r="Q524" s="172"/>
      <c r="R524" s="172"/>
      <c r="S524" s="172"/>
      <c r="T524" s="173"/>
      <c r="AT524" s="167" t="s">
        <v>131</v>
      </c>
      <c r="AU524" s="167" t="s">
        <v>82</v>
      </c>
      <c r="AV524" s="14" t="s">
        <v>82</v>
      </c>
      <c r="AW524" s="14" t="s">
        <v>29</v>
      </c>
      <c r="AX524" s="14" t="s">
        <v>30</v>
      </c>
      <c r="AY524" s="167" t="s">
        <v>122</v>
      </c>
    </row>
    <row r="525" spans="1:65" s="2" customFormat="1" ht="24.2" customHeight="1">
      <c r="A525" s="33"/>
      <c r="B525" s="144"/>
      <c r="C525" s="145" t="s">
        <v>472</v>
      </c>
      <c r="D525" s="145" t="s">
        <v>124</v>
      </c>
      <c r="E525" s="146" t="s">
        <v>1000</v>
      </c>
      <c r="F525" s="147" t="s">
        <v>1001</v>
      </c>
      <c r="G525" s="148" t="s">
        <v>223</v>
      </c>
      <c r="H525" s="149">
        <v>44.454999999999998</v>
      </c>
      <c r="I525" s="150"/>
      <c r="J525" s="151">
        <f>ROUND(I525*H525,2)</f>
        <v>0</v>
      </c>
      <c r="K525" s="147" t="s">
        <v>1</v>
      </c>
      <c r="L525" s="34"/>
      <c r="M525" s="152" t="s">
        <v>1</v>
      </c>
      <c r="N525" s="153" t="s">
        <v>38</v>
      </c>
      <c r="O525" s="59"/>
      <c r="P525" s="154">
        <f>O525*H525</f>
        <v>0</v>
      </c>
      <c r="Q525" s="154">
        <v>0</v>
      </c>
      <c r="R525" s="154">
        <f>Q525*H525</f>
        <v>0</v>
      </c>
      <c r="S525" s="154">
        <v>0</v>
      </c>
      <c r="T525" s="155">
        <f>S525*H525</f>
        <v>0</v>
      </c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R525" s="156" t="s">
        <v>129</v>
      </c>
      <c r="AT525" s="156" t="s">
        <v>124</v>
      </c>
      <c r="AU525" s="156" t="s">
        <v>82</v>
      </c>
      <c r="AY525" s="18" t="s">
        <v>122</v>
      </c>
      <c r="BE525" s="157">
        <f>IF(N525="základní",J525,0)</f>
        <v>0</v>
      </c>
      <c r="BF525" s="157">
        <f>IF(N525="snížená",J525,0)</f>
        <v>0</v>
      </c>
      <c r="BG525" s="157">
        <f>IF(N525="zákl. přenesená",J525,0)</f>
        <v>0</v>
      </c>
      <c r="BH525" s="157">
        <f>IF(N525="sníž. přenesená",J525,0)</f>
        <v>0</v>
      </c>
      <c r="BI525" s="157">
        <f>IF(N525="nulová",J525,0)</f>
        <v>0</v>
      </c>
      <c r="BJ525" s="18" t="s">
        <v>30</v>
      </c>
      <c r="BK525" s="157">
        <f>ROUND(I525*H525,2)</f>
        <v>0</v>
      </c>
      <c r="BL525" s="18" t="s">
        <v>129</v>
      </c>
      <c r="BM525" s="156" t="s">
        <v>1002</v>
      </c>
    </row>
    <row r="526" spans="1:65" s="13" customFormat="1">
      <c r="B526" s="158"/>
      <c r="D526" s="159" t="s">
        <v>131</v>
      </c>
      <c r="E526" s="160" t="s">
        <v>1</v>
      </c>
      <c r="F526" s="161" t="s">
        <v>1003</v>
      </c>
      <c r="H526" s="160" t="s">
        <v>1</v>
      </c>
      <c r="I526" s="162"/>
      <c r="L526" s="158"/>
      <c r="M526" s="163"/>
      <c r="N526" s="164"/>
      <c r="O526" s="164"/>
      <c r="P526" s="164"/>
      <c r="Q526" s="164"/>
      <c r="R526" s="164"/>
      <c r="S526" s="164"/>
      <c r="T526" s="165"/>
      <c r="AT526" s="160" t="s">
        <v>131</v>
      </c>
      <c r="AU526" s="160" t="s">
        <v>82</v>
      </c>
      <c r="AV526" s="13" t="s">
        <v>30</v>
      </c>
      <c r="AW526" s="13" t="s">
        <v>29</v>
      </c>
      <c r="AX526" s="13" t="s">
        <v>73</v>
      </c>
      <c r="AY526" s="160" t="s">
        <v>122</v>
      </c>
    </row>
    <row r="527" spans="1:65" s="14" customFormat="1">
      <c r="B527" s="166"/>
      <c r="D527" s="159" t="s">
        <v>131</v>
      </c>
      <c r="E527" s="167" t="s">
        <v>1</v>
      </c>
      <c r="F527" s="168" t="s">
        <v>1004</v>
      </c>
      <c r="H527" s="169">
        <v>25.748000000000001</v>
      </c>
      <c r="I527" s="170"/>
      <c r="L527" s="166"/>
      <c r="M527" s="171"/>
      <c r="N527" s="172"/>
      <c r="O527" s="172"/>
      <c r="P527" s="172"/>
      <c r="Q527" s="172"/>
      <c r="R527" s="172"/>
      <c r="S527" s="172"/>
      <c r="T527" s="173"/>
      <c r="AT527" s="167" t="s">
        <v>131</v>
      </c>
      <c r="AU527" s="167" t="s">
        <v>82</v>
      </c>
      <c r="AV527" s="14" t="s">
        <v>82</v>
      </c>
      <c r="AW527" s="14" t="s">
        <v>29</v>
      </c>
      <c r="AX527" s="14" t="s">
        <v>73</v>
      </c>
      <c r="AY527" s="167" t="s">
        <v>122</v>
      </c>
    </row>
    <row r="528" spans="1:65" s="13" customFormat="1">
      <c r="B528" s="158"/>
      <c r="D528" s="159" t="s">
        <v>131</v>
      </c>
      <c r="E528" s="160" t="s">
        <v>1</v>
      </c>
      <c r="F528" s="161" t="s">
        <v>1005</v>
      </c>
      <c r="H528" s="160" t="s">
        <v>1</v>
      </c>
      <c r="I528" s="162"/>
      <c r="L528" s="158"/>
      <c r="M528" s="163"/>
      <c r="N528" s="164"/>
      <c r="O528" s="164"/>
      <c r="P528" s="164"/>
      <c r="Q528" s="164"/>
      <c r="R528" s="164"/>
      <c r="S528" s="164"/>
      <c r="T528" s="165"/>
      <c r="AT528" s="160" t="s">
        <v>131</v>
      </c>
      <c r="AU528" s="160" t="s">
        <v>82</v>
      </c>
      <c r="AV528" s="13" t="s">
        <v>30</v>
      </c>
      <c r="AW528" s="13" t="s">
        <v>29</v>
      </c>
      <c r="AX528" s="13" t="s">
        <v>73</v>
      </c>
      <c r="AY528" s="160" t="s">
        <v>122</v>
      </c>
    </row>
    <row r="529" spans="1:65" s="14" customFormat="1">
      <c r="B529" s="166"/>
      <c r="D529" s="159" t="s">
        <v>131</v>
      </c>
      <c r="E529" s="167" t="s">
        <v>1</v>
      </c>
      <c r="F529" s="168" t="s">
        <v>1006</v>
      </c>
      <c r="H529" s="169">
        <v>15.19</v>
      </c>
      <c r="I529" s="170"/>
      <c r="L529" s="166"/>
      <c r="M529" s="171"/>
      <c r="N529" s="172"/>
      <c r="O529" s="172"/>
      <c r="P529" s="172"/>
      <c r="Q529" s="172"/>
      <c r="R529" s="172"/>
      <c r="S529" s="172"/>
      <c r="T529" s="173"/>
      <c r="AT529" s="167" t="s">
        <v>131</v>
      </c>
      <c r="AU529" s="167" t="s">
        <v>82</v>
      </c>
      <c r="AV529" s="14" t="s">
        <v>82</v>
      </c>
      <c r="AW529" s="14" t="s">
        <v>29</v>
      </c>
      <c r="AX529" s="14" t="s">
        <v>73</v>
      </c>
      <c r="AY529" s="167" t="s">
        <v>122</v>
      </c>
    </row>
    <row r="530" spans="1:65" s="13" customFormat="1">
      <c r="B530" s="158"/>
      <c r="D530" s="159" t="s">
        <v>131</v>
      </c>
      <c r="E530" s="160" t="s">
        <v>1</v>
      </c>
      <c r="F530" s="161" t="s">
        <v>1007</v>
      </c>
      <c r="H530" s="160" t="s">
        <v>1</v>
      </c>
      <c r="I530" s="162"/>
      <c r="L530" s="158"/>
      <c r="M530" s="163"/>
      <c r="N530" s="164"/>
      <c r="O530" s="164"/>
      <c r="P530" s="164"/>
      <c r="Q530" s="164"/>
      <c r="R530" s="164"/>
      <c r="S530" s="164"/>
      <c r="T530" s="165"/>
      <c r="AT530" s="160" t="s">
        <v>131</v>
      </c>
      <c r="AU530" s="160" t="s">
        <v>82</v>
      </c>
      <c r="AV530" s="13" t="s">
        <v>30</v>
      </c>
      <c r="AW530" s="13" t="s">
        <v>29</v>
      </c>
      <c r="AX530" s="13" t="s">
        <v>73</v>
      </c>
      <c r="AY530" s="160" t="s">
        <v>122</v>
      </c>
    </row>
    <row r="531" spans="1:65" s="14" customFormat="1">
      <c r="B531" s="166"/>
      <c r="D531" s="159" t="s">
        <v>131</v>
      </c>
      <c r="E531" s="167" t="s">
        <v>1</v>
      </c>
      <c r="F531" s="168" t="s">
        <v>1008</v>
      </c>
      <c r="H531" s="169">
        <v>3.4969999999999999</v>
      </c>
      <c r="I531" s="170"/>
      <c r="L531" s="166"/>
      <c r="M531" s="171"/>
      <c r="N531" s="172"/>
      <c r="O531" s="172"/>
      <c r="P531" s="172"/>
      <c r="Q531" s="172"/>
      <c r="R531" s="172"/>
      <c r="S531" s="172"/>
      <c r="T531" s="173"/>
      <c r="AT531" s="167" t="s">
        <v>131</v>
      </c>
      <c r="AU531" s="167" t="s">
        <v>82</v>
      </c>
      <c r="AV531" s="14" t="s">
        <v>82</v>
      </c>
      <c r="AW531" s="14" t="s">
        <v>29</v>
      </c>
      <c r="AX531" s="14" t="s">
        <v>73</v>
      </c>
      <c r="AY531" s="167" t="s">
        <v>122</v>
      </c>
    </row>
    <row r="532" spans="1:65" s="13" customFormat="1">
      <c r="B532" s="158"/>
      <c r="D532" s="159" t="s">
        <v>131</v>
      </c>
      <c r="E532" s="160" t="s">
        <v>1</v>
      </c>
      <c r="F532" s="161" t="s">
        <v>1009</v>
      </c>
      <c r="H532" s="160" t="s">
        <v>1</v>
      </c>
      <c r="I532" s="162"/>
      <c r="L532" s="158"/>
      <c r="M532" s="163"/>
      <c r="N532" s="164"/>
      <c r="O532" s="164"/>
      <c r="P532" s="164"/>
      <c r="Q532" s="164"/>
      <c r="R532" s="164"/>
      <c r="S532" s="164"/>
      <c r="T532" s="165"/>
      <c r="AT532" s="160" t="s">
        <v>131</v>
      </c>
      <c r="AU532" s="160" t="s">
        <v>82</v>
      </c>
      <c r="AV532" s="13" t="s">
        <v>30</v>
      </c>
      <c r="AW532" s="13" t="s">
        <v>29</v>
      </c>
      <c r="AX532" s="13" t="s">
        <v>73</v>
      </c>
      <c r="AY532" s="160" t="s">
        <v>122</v>
      </c>
    </row>
    <row r="533" spans="1:65" s="14" customFormat="1">
      <c r="B533" s="166"/>
      <c r="D533" s="159" t="s">
        <v>131</v>
      </c>
      <c r="E533" s="167" t="s">
        <v>1</v>
      </c>
      <c r="F533" s="168" t="s">
        <v>1010</v>
      </c>
      <c r="H533" s="169">
        <v>0.02</v>
      </c>
      <c r="I533" s="170"/>
      <c r="L533" s="166"/>
      <c r="M533" s="171"/>
      <c r="N533" s="172"/>
      <c r="O533" s="172"/>
      <c r="P533" s="172"/>
      <c r="Q533" s="172"/>
      <c r="R533" s="172"/>
      <c r="S533" s="172"/>
      <c r="T533" s="173"/>
      <c r="AT533" s="167" t="s">
        <v>131</v>
      </c>
      <c r="AU533" s="167" t="s">
        <v>82</v>
      </c>
      <c r="AV533" s="14" t="s">
        <v>82</v>
      </c>
      <c r="AW533" s="14" t="s">
        <v>29</v>
      </c>
      <c r="AX533" s="14" t="s">
        <v>73</v>
      </c>
      <c r="AY533" s="167" t="s">
        <v>122</v>
      </c>
    </row>
    <row r="534" spans="1:65" s="15" customFormat="1">
      <c r="B534" s="174"/>
      <c r="D534" s="159" t="s">
        <v>131</v>
      </c>
      <c r="E534" s="175" t="s">
        <v>1</v>
      </c>
      <c r="F534" s="176" t="s">
        <v>139</v>
      </c>
      <c r="H534" s="177">
        <v>44.454999999999998</v>
      </c>
      <c r="I534" s="178"/>
      <c r="L534" s="174"/>
      <c r="M534" s="179"/>
      <c r="N534" s="180"/>
      <c r="O534" s="180"/>
      <c r="P534" s="180"/>
      <c r="Q534" s="180"/>
      <c r="R534" s="180"/>
      <c r="S534" s="180"/>
      <c r="T534" s="181"/>
      <c r="AT534" s="175" t="s">
        <v>131</v>
      </c>
      <c r="AU534" s="175" t="s">
        <v>82</v>
      </c>
      <c r="AV534" s="15" t="s">
        <v>129</v>
      </c>
      <c r="AW534" s="15" t="s">
        <v>29</v>
      </c>
      <c r="AX534" s="15" t="s">
        <v>30</v>
      </c>
      <c r="AY534" s="175" t="s">
        <v>122</v>
      </c>
    </row>
    <row r="535" spans="1:65" s="12" customFormat="1" ht="22.9" customHeight="1">
      <c r="B535" s="131"/>
      <c r="D535" s="132" t="s">
        <v>72</v>
      </c>
      <c r="E535" s="142" t="s">
        <v>129</v>
      </c>
      <c r="F535" s="142" t="s">
        <v>459</v>
      </c>
      <c r="I535" s="134"/>
      <c r="J535" s="143">
        <f>BK535</f>
        <v>0</v>
      </c>
      <c r="L535" s="131"/>
      <c r="M535" s="136"/>
      <c r="N535" s="137"/>
      <c r="O535" s="137"/>
      <c r="P535" s="138">
        <f>SUM(P536:P579)</f>
        <v>0</v>
      </c>
      <c r="Q535" s="137"/>
      <c r="R535" s="138">
        <f>SUM(R536:R579)</f>
        <v>4.1899924999999998</v>
      </c>
      <c r="S535" s="137"/>
      <c r="T535" s="139">
        <f>SUM(T536:T579)</f>
        <v>0</v>
      </c>
      <c r="AR535" s="132" t="s">
        <v>30</v>
      </c>
      <c r="AT535" s="140" t="s">
        <v>72</v>
      </c>
      <c r="AU535" s="140" t="s">
        <v>30</v>
      </c>
      <c r="AY535" s="132" t="s">
        <v>122</v>
      </c>
      <c r="BK535" s="141">
        <f>SUM(BK536:BK579)</f>
        <v>0</v>
      </c>
    </row>
    <row r="536" spans="1:65" s="2" customFormat="1" ht="16.5" customHeight="1">
      <c r="A536" s="33"/>
      <c r="B536" s="144"/>
      <c r="C536" s="145" t="s">
        <v>477</v>
      </c>
      <c r="D536" s="145" t="s">
        <v>124</v>
      </c>
      <c r="E536" s="146" t="s">
        <v>1011</v>
      </c>
      <c r="F536" s="147" t="s">
        <v>1012</v>
      </c>
      <c r="G536" s="148" t="s">
        <v>223</v>
      </c>
      <c r="H536" s="149">
        <v>59.8</v>
      </c>
      <c r="I536" s="150"/>
      <c r="J536" s="151">
        <f>ROUND(I536*H536,2)</f>
        <v>0</v>
      </c>
      <c r="K536" s="147" t="s">
        <v>128</v>
      </c>
      <c r="L536" s="34"/>
      <c r="M536" s="152" t="s">
        <v>1</v>
      </c>
      <c r="N536" s="153" t="s">
        <v>38</v>
      </c>
      <c r="O536" s="59"/>
      <c r="P536" s="154">
        <f>O536*H536</f>
        <v>0</v>
      </c>
      <c r="Q536" s="154">
        <v>0</v>
      </c>
      <c r="R536" s="154">
        <f>Q536*H536</f>
        <v>0</v>
      </c>
      <c r="S536" s="154">
        <v>0</v>
      </c>
      <c r="T536" s="155">
        <f>S536*H536</f>
        <v>0</v>
      </c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R536" s="156" t="s">
        <v>129</v>
      </c>
      <c r="AT536" s="156" t="s">
        <v>124</v>
      </c>
      <c r="AU536" s="156" t="s">
        <v>82</v>
      </c>
      <c r="AY536" s="18" t="s">
        <v>122</v>
      </c>
      <c r="BE536" s="157">
        <f>IF(N536="základní",J536,0)</f>
        <v>0</v>
      </c>
      <c r="BF536" s="157">
        <f>IF(N536="snížená",J536,0)</f>
        <v>0</v>
      </c>
      <c r="BG536" s="157">
        <f>IF(N536="zákl. přenesená",J536,0)</f>
        <v>0</v>
      </c>
      <c r="BH536" s="157">
        <f>IF(N536="sníž. přenesená",J536,0)</f>
        <v>0</v>
      </c>
      <c r="BI536" s="157">
        <f>IF(N536="nulová",J536,0)</f>
        <v>0</v>
      </c>
      <c r="BJ536" s="18" t="s">
        <v>30</v>
      </c>
      <c r="BK536" s="157">
        <f>ROUND(I536*H536,2)</f>
        <v>0</v>
      </c>
      <c r="BL536" s="18" t="s">
        <v>129</v>
      </c>
      <c r="BM536" s="156" t="s">
        <v>1013</v>
      </c>
    </row>
    <row r="537" spans="1:65" s="13" customFormat="1">
      <c r="B537" s="158"/>
      <c r="D537" s="159" t="s">
        <v>131</v>
      </c>
      <c r="E537" s="160" t="s">
        <v>1</v>
      </c>
      <c r="F537" s="161" t="s">
        <v>701</v>
      </c>
      <c r="H537" s="160" t="s">
        <v>1</v>
      </c>
      <c r="I537" s="162"/>
      <c r="L537" s="158"/>
      <c r="M537" s="163"/>
      <c r="N537" s="164"/>
      <c r="O537" s="164"/>
      <c r="P537" s="164"/>
      <c r="Q537" s="164"/>
      <c r="R537" s="164"/>
      <c r="S537" s="164"/>
      <c r="T537" s="165"/>
      <c r="AT537" s="160" t="s">
        <v>131</v>
      </c>
      <c r="AU537" s="160" t="s">
        <v>82</v>
      </c>
      <c r="AV537" s="13" t="s">
        <v>30</v>
      </c>
      <c r="AW537" s="13" t="s">
        <v>29</v>
      </c>
      <c r="AX537" s="13" t="s">
        <v>73</v>
      </c>
      <c r="AY537" s="160" t="s">
        <v>122</v>
      </c>
    </row>
    <row r="538" spans="1:65" s="14" customFormat="1">
      <c r="B538" s="166"/>
      <c r="D538" s="159" t="s">
        <v>131</v>
      </c>
      <c r="E538" s="167" t="s">
        <v>1</v>
      </c>
      <c r="F538" s="168" t="s">
        <v>1014</v>
      </c>
      <c r="H538" s="169">
        <v>1.1499999999999999</v>
      </c>
      <c r="I538" s="170"/>
      <c r="L538" s="166"/>
      <c r="M538" s="171"/>
      <c r="N538" s="172"/>
      <c r="O538" s="172"/>
      <c r="P538" s="172"/>
      <c r="Q538" s="172"/>
      <c r="R538" s="172"/>
      <c r="S538" s="172"/>
      <c r="T538" s="173"/>
      <c r="AT538" s="167" t="s">
        <v>131</v>
      </c>
      <c r="AU538" s="167" t="s">
        <v>82</v>
      </c>
      <c r="AV538" s="14" t="s">
        <v>82</v>
      </c>
      <c r="AW538" s="14" t="s">
        <v>29</v>
      </c>
      <c r="AX538" s="14" t="s">
        <v>73</v>
      </c>
      <c r="AY538" s="167" t="s">
        <v>122</v>
      </c>
    </row>
    <row r="539" spans="1:65" s="14" customFormat="1">
      <c r="B539" s="166"/>
      <c r="D539" s="159" t="s">
        <v>131</v>
      </c>
      <c r="E539" s="167" t="s">
        <v>1</v>
      </c>
      <c r="F539" s="168" t="s">
        <v>1015</v>
      </c>
      <c r="H539" s="169">
        <v>22.54</v>
      </c>
      <c r="I539" s="170"/>
      <c r="L539" s="166"/>
      <c r="M539" s="171"/>
      <c r="N539" s="172"/>
      <c r="O539" s="172"/>
      <c r="P539" s="172"/>
      <c r="Q539" s="172"/>
      <c r="R539" s="172"/>
      <c r="S539" s="172"/>
      <c r="T539" s="173"/>
      <c r="AT539" s="167" t="s">
        <v>131</v>
      </c>
      <c r="AU539" s="167" t="s">
        <v>82</v>
      </c>
      <c r="AV539" s="14" t="s">
        <v>82</v>
      </c>
      <c r="AW539" s="14" t="s">
        <v>29</v>
      </c>
      <c r="AX539" s="14" t="s">
        <v>73</v>
      </c>
      <c r="AY539" s="167" t="s">
        <v>122</v>
      </c>
    </row>
    <row r="540" spans="1:65" s="14" customFormat="1">
      <c r="B540" s="166"/>
      <c r="D540" s="159" t="s">
        <v>131</v>
      </c>
      <c r="E540" s="167" t="s">
        <v>1</v>
      </c>
      <c r="F540" s="168" t="s">
        <v>1016</v>
      </c>
      <c r="H540" s="169">
        <v>1.5</v>
      </c>
      <c r="I540" s="170"/>
      <c r="L540" s="166"/>
      <c r="M540" s="171"/>
      <c r="N540" s="172"/>
      <c r="O540" s="172"/>
      <c r="P540" s="172"/>
      <c r="Q540" s="172"/>
      <c r="R540" s="172"/>
      <c r="S540" s="172"/>
      <c r="T540" s="173"/>
      <c r="AT540" s="167" t="s">
        <v>131</v>
      </c>
      <c r="AU540" s="167" t="s">
        <v>82</v>
      </c>
      <c r="AV540" s="14" t="s">
        <v>82</v>
      </c>
      <c r="AW540" s="14" t="s">
        <v>29</v>
      </c>
      <c r="AX540" s="14" t="s">
        <v>73</v>
      </c>
      <c r="AY540" s="167" t="s">
        <v>122</v>
      </c>
    </row>
    <row r="541" spans="1:65" s="14" customFormat="1">
      <c r="B541" s="166"/>
      <c r="D541" s="159" t="s">
        <v>131</v>
      </c>
      <c r="E541" s="167" t="s">
        <v>1</v>
      </c>
      <c r="F541" s="168" t="s">
        <v>1017</v>
      </c>
      <c r="H541" s="169">
        <v>1.02</v>
      </c>
      <c r="I541" s="170"/>
      <c r="L541" s="166"/>
      <c r="M541" s="171"/>
      <c r="N541" s="172"/>
      <c r="O541" s="172"/>
      <c r="P541" s="172"/>
      <c r="Q541" s="172"/>
      <c r="R541" s="172"/>
      <c r="S541" s="172"/>
      <c r="T541" s="173"/>
      <c r="AT541" s="167" t="s">
        <v>131</v>
      </c>
      <c r="AU541" s="167" t="s">
        <v>82</v>
      </c>
      <c r="AV541" s="14" t="s">
        <v>82</v>
      </c>
      <c r="AW541" s="14" t="s">
        <v>29</v>
      </c>
      <c r="AX541" s="14" t="s">
        <v>73</v>
      </c>
      <c r="AY541" s="167" t="s">
        <v>122</v>
      </c>
    </row>
    <row r="542" spans="1:65" s="13" customFormat="1">
      <c r="B542" s="158"/>
      <c r="D542" s="159" t="s">
        <v>131</v>
      </c>
      <c r="E542" s="160" t="s">
        <v>1</v>
      </c>
      <c r="F542" s="161" t="s">
        <v>714</v>
      </c>
      <c r="H542" s="160" t="s">
        <v>1</v>
      </c>
      <c r="I542" s="162"/>
      <c r="L542" s="158"/>
      <c r="M542" s="163"/>
      <c r="N542" s="164"/>
      <c r="O542" s="164"/>
      <c r="P542" s="164"/>
      <c r="Q542" s="164"/>
      <c r="R542" s="164"/>
      <c r="S542" s="164"/>
      <c r="T542" s="165"/>
      <c r="AT542" s="160" t="s">
        <v>131</v>
      </c>
      <c r="AU542" s="160" t="s">
        <v>82</v>
      </c>
      <c r="AV542" s="13" t="s">
        <v>30</v>
      </c>
      <c r="AW542" s="13" t="s">
        <v>29</v>
      </c>
      <c r="AX542" s="13" t="s">
        <v>73</v>
      </c>
      <c r="AY542" s="160" t="s">
        <v>122</v>
      </c>
    </row>
    <row r="543" spans="1:65" s="14" customFormat="1">
      <c r="B543" s="166"/>
      <c r="D543" s="159" t="s">
        <v>131</v>
      </c>
      <c r="E543" s="167" t="s">
        <v>1</v>
      </c>
      <c r="F543" s="168" t="s">
        <v>1018</v>
      </c>
      <c r="H543" s="169">
        <v>18.54</v>
      </c>
      <c r="I543" s="170"/>
      <c r="L543" s="166"/>
      <c r="M543" s="171"/>
      <c r="N543" s="172"/>
      <c r="O543" s="172"/>
      <c r="P543" s="172"/>
      <c r="Q543" s="172"/>
      <c r="R543" s="172"/>
      <c r="S543" s="172"/>
      <c r="T543" s="173"/>
      <c r="AT543" s="167" t="s">
        <v>131</v>
      </c>
      <c r="AU543" s="167" t="s">
        <v>82</v>
      </c>
      <c r="AV543" s="14" t="s">
        <v>82</v>
      </c>
      <c r="AW543" s="14" t="s">
        <v>29</v>
      </c>
      <c r="AX543" s="14" t="s">
        <v>73</v>
      </c>
      <c r="AY543" s="167" t="s">
        <v>122</v>
      </c>
    </row>
    <row r="544" spans="1:65" s="14" customFormat="1">
      <c r="B544" s="166"/>
      <c r="D544" s="159" t="s">
        <v>131</v>
      </c>
      <c r="E544" s="167" t="s">
        <v>1</v>
      </c>
      <c r="F544" s="168" t="s">
        <v>1019</v>
      </c>
      <c r="H544" s="169">
        <v>7.37</v>
      </c>
      <c r="I544" s="170"/>
      <c r="L544" s="166"/>
      <c r="M544" s="171"/>
      <c r="N544" s="172"/>
      <c r="O544" s="172"/>
      <c r="P544" s="172"/>
      <c r="Q544" s="172"/>
      <c r="R544" s="172"/>
      <c r="S544" s="172"/>
      <c r="T544" s="173"/>
      <c r="AT544" s="167" t="s">
        <v>131</v>
      </c>
      <c r="AU544" s="167" t="s">
        <v>82</v>
      </c>
      <c r="AV544" s="14" t="s">
        <v>82</v>
      </c>
      <c r="AW544" s="14" t="s">
        <v>29</v>
      </c>
      <c r="AX544" s="14" t="s">
        <v>73</v>
      </c>
      <c r="AY544" s="167" t="s">
        <v>122</v>
      </c>
    </row>
    <row r="545" spans="1:65" s="13" customFormat="1">
      <c r="B545" s="158"/>
      <c r="D545" s="159" t="s">
        <v>131</v>
      </c>
      <c r="E545" s="160" t="s">
        <v>1</v>
      </c>
      <c r="F545" s="161" t="s">
        <v>717</v>
      </c>
      <c r="H545" s="160" t="s">
        <v>1</v>
      </c>
      <c r="I545" s="162"/>
      <c r="L545" s="158"/>
      <c r="M545" s="163"/>
      <c r="N545" s="164"/>
      <c r="O545" s="164"/>
      <c r="P545" s="164"/>
      <c r="Q545" s="164"/>
      <c r="R545" s="164"/>
      <c r="S545" s="164"/>
      <c r="T545" s="165"/>
      <c r="AT545" s="160" t="s">
        <v>131</v>
      </c>
      <c r="AU545" s="160" t="s">
        <v>82</v>
      </c>
      <c r="AV545" s="13" t="s">
        <v>30</v>
      </c>
      <c r="AW545" s="13" t="s">
        <v>29</v>
      </c>
      <c r="AX545" s="13" t="s">
        <v>73</v>
      </c>
      <c r="AY545" s="160" t="s">
        <v>122</v>
      </c>
    </row>
    <row r="546" spans="1:65" s="14" customFormat="1">
      <c r="B546" s="166"/>
      <c r="D546" s="159" t="s">
        <v>131</v>
      </c>
      <c r="E546" s="167" t="s">
        <v>1</v>
      </c>
      <c r="F546" s="168" t="s">
        <v>1020</v>
      </c>
      <c r="H546" s="169">
        <v>2.97</v>
      </c>
      <c r="I546" s="170"/>
      <c r="L546" s="166"/>
      <c r="M546" s="171"/>
      <c r="N546" s="172"/>
      <c r="O546" s="172"/>
      <c r="P546" s="172"/>
      <c r="Q546" s="172"/>
      <c r="R546" s="172"/>
      <c r="S546" s="172"/>
      <c r="T546" s="173"/>
      <c r="AT546" s="167" t="s">
        <v>131</v>
      </c>
      <c r="AU546" s="167" t="s">
        <v>82</v>
      </c>
      <c r="AV546" s="14" t="s">
        <v>82</v>
      </c>
      <c r="AW546" s="14" t="s">
        <v>29</v>
      </c>
      <c r="AX546" s="14" t="s">
        <v>73</v>
      </c>
      <c r="AY546" s="167" t="s">
        <v>122</v>
      </c>
    </row>
    <row r="547" spans="1:65" s="13" customFormat="1">
      <c r="B547" s="158"/>
      <c r="D547" s="159" t="s">
        <v>131</v>
      </c>
      <c r="E547" s="160" t="s">
        <v>1</v>
      </c>
      <c r="F547" s="161" t="s">
        <v>719</v>
      </c>
      <c r="H547" s="160" t="s">
        <v>1</v>
      </c>
      <c r="I547" s="162"/>
      <c r="L547" s="158"/>
      <c r="M547" s="163"/>
      <c r="N547" s="164"/>
      <c r="O547" s="164"/>
      <c r="P547" s="164"/>
      <c r="Q547" s="164"/>
      <c r="R547" s="164"/>
      <c r="S547" s="164"/>
      <c r="T547" s="165"/>
      <c r="AT547" s="160" t="s">
        <v>131</v>
      </c>
      <c r="AU547" s="160" t="s">
        <v>82</v>
      </c>
      <c r="AV547" s="13" t="s">
        <v>30</v>
      </c>
      <c r="AW547" s="13" t="s">
        <v>29</v>
      </c>
      <c r="AX547" s="13" t="s">
        <v>73</v>
      </c>
      <c r="AY547" s="160" t="s">
        <v>122</v>
      </c>
    </row>
    <row r="548" spans="1:65" s="14" customFormat="1">
      <c r="B548" s="166"/>
      <c r="D548" s="159" t="s">
        <v>131</v>
      </c>
      <c r="E548" s="167" t="s">
        <v>1</v>
      </c>
      <c r="F548" s="168" t="s">
        <v>1021</v>
      </c>
      <c r="H548" s="169">
        <v>0.84</v>
      </c>
      <c r="I548" s="170"/>
      <c r="L548" s="166"/>
      <c r="M548" s="171"/>
      <c r="N548" s="172"/>
      <c r="O548" s="172"/>
      <c r="P548" s="172"/>
      <c r="Q548" s="172"/>
      <c r="R548" s="172"/>
      <c r="S548" s="172"/>
      <c r="T548" s="173"/>
      <c r="AT548" s="167" t="s">
        <v>131</v>
      </c>
      <c r="AU548" s="167" t="s">
        <v>82</v>
      </c>
      <c r="AV548" s="14" t="s">
        <v>82</v>
      </c>
      <c r="AW548" s="14" t="s">
        <v>29</v>
      </c>
      <c r="AX548" s="14" t="s">
        <v>73</v>
      </c>
      <c r="AY548" s="167" t="s">
        <v>122</v>
      </c>
    </row>
    <row r="549" spans="1:65" s="13" customFormat="1">
      <c r="B549" s="158"/>
      <c r="D549" s="159" t="s">
        <v>131</v>
      </c>
      <c r="E549" s="160" t="s">
        <v>1</v>
      </c>
      <c r="F549" s="161" t="s">
        <v>703</v>
      </c>
      <c r="H549" s="160" t="s">
        <v>1</v>
      </c>
      <c r="I549" s="162"/>
      <c r="L549" s="158"/>
      <c r="M549" s="163"/>
      <c r="N549" s="164"/>
      <c r="O549" s="164"/>
      <c r="P549" s="164"/>
      <c r="Q549" s="164"/>
      <c r="R549" s="164"/>
      <c r="S549" s="164"/>
      <c r="T549" s="165"/>
      <c r="AT549" s="160" t="s">
        <v>131</v>
      </c>
      <c r="AU549" s="160" t="s">
        <v>82</v>
      </c>
      <c r="AV549" s="13" t="s">
        <v>30</v>
      </c>
      <c r="AW549" s="13" t="s">
        <v>29</v>
      </c>
      <c r="AX549" s="13" t="s">
        <v>73</v>
      </c>
      <c r="AY549" s="160" t="s">
        <v>122</v>
      </c>
    </row>
    <row r="550" spans="1:65" s="14" customFormat="1">
      <c r="B550" s="166"/>
      <c r="D550" s="159" t="s">
        <v>131</v>
      </c>
      <c r="E550" s="167" t="s">
        <v>1</v>
      </c>
      <c r="F550" s="168" t="s">
        <v>1022</v>
      </c>
      <c r="H550" s="169">
        <v>1.92</v>
      </c>
      <c r="I550" s="170"/>
      <c r="L550" s="166"/>
      <c r="M550" s="171"/>
      <c r="N550" s="172"/>
      <c r="O550" s="172"/>
      <c r="P550" s="172"/>
      <c r="Q550" s="172"/>
      <c r="R550" s="172"/>
      <c r="S550" s="172"/>
      <c r="T550" s="173"/>
      <c r="AT550" s="167" t="s">
        <v>131</v>
      </c>
      <c r="AU550" s="167" t="s">
        <v>82</v>
      </c>
      <c r="AV550" s="14" t="s">
        <v>82</v>
      </c>
      <c r="AW550" s="14" t="s">
        <v>29</v>
      </c>
      <c r="AX550" s="14" t="s">
        <v>73</v>
      </c>
      <c r="AY550" s="167" t="s">
        <v>122</v>
      </c>
    </row>
    <row r="551" spans="1:65" s="13" customFormat="1">
      <c r="B551" s="158"/>
      <c r="D551" s="159" t="s">
        <v>131</v>
      </c>
      <c r="E551" s="160" t="s">
        <v>1</v>
      </c>
      <c r="F551" s="161" t="s">
        <v>705</v>
      </c>
      <c r="H551" s="160" t="s">
        <v>1</v>
      </c>
      <c r="I551" s="162"/>
      <c r="L551" s="158"/>
      <c r="M551" s="163"/>
      <c r="N551" s="164"/>
      <c r="O551" s="164"/>
      <c r="P551" s="164"/>
      <c r="Q551" s="164"/>
      <c r="R551" s="164"/>
      <c r="S551" s="164"/>
      <c r="T551" s="165"/>
      <c r="AT551" s="160" t="s">
        <v>131</v>
      </c>
      <c r="AU551" s="160" t="s">
        <v>82</v>
      </c>
      <c r="AV551" s="13" t="s">
        <v>30</v>
      </c>
      <c r="AW551" s="13" t="s">
        <v>29</v>
      </c>
      <c r="AX551" s="13" t="s">
        <v>73</v>
      </c>
      <c r="AY551" s="160" t="s">
        <v>122</v>
      </c>
    </row>
    <row r="552" spans="1:65" s="14" customFormat="1">
      <c r="B552" s="166"/>
      <c r="D552" s="159" t="s">
        <v>131</v>
      </c>
      <c r="E552" s="167" t="s">
        <v>1</v>
      </c>
      <c r="F552" s="168" t="s">
        <v>1023</v>
      </c>
      <c r="H552" s="169">
        <v>1.95</v>
      </c>
      <c r="I552" s="170"/>
      <c r="L552" s="166"/>
      <c r="M552" s="171"/>
      <c r="N552" s="172"/>
      <c r="O552" s="172"/>
      <c r="P552" s="172"/>
      <c r="Q552" s="172"/>
      <c r="R552" s="172"/>
      <c r="S552" s="172"/>
      <c r="T552" s="173"/>
      <c r="AT552" s="167" t="s">
        <v>131</v>
      </c>
      <c r="AU552" s="167" t="s">
        <v>82</v>
      </c>
      <c r="AV552" s="14" t="s">
        <v>82</v>
      </c>
      <c r="AW552" s="14" t="s">
        <v>29</v>
      </c>
      <c r="AX552" s="14" t="s">
        <v>73</v>
      </c>
      <c r="AY552" s="167" t="s">
        <v>122</v>
      </c>
    </row>
    <row r="553" spans="1:65" s="15" customFormat="1">
      <c r="B553" s="174"/>
      <c r="D553" s="159" t="s">
        <v>131</v>
      </c>
      <c r="E553" s="175" t="s">
        <v>1</v>
      </c>
      <c r="F553" s="176" t="s">
        <v>139</v>
      </c>
      <c r="H553" s="177">
        <v>59.8</v>
      </c>
      <c r="I553" s="178"/>
      <c r="L553" s="174"/>
      <c r="M553" s="179"/>
      <c r="N553" s="180"/>
      <c r="O553" s="180"/>
      <c r="P553" s="180"/>
      <c r="Q553" s="180"/>
      <c r="R553" s="180"/>
      <c r="S553" s="180"/>
      <c r="T553" s="181"/>
      <c r="AT553" s="175" t="s">
        <v>131</v>
      </c>
      <c r="AU553" s="175" t="s">
        <v>82</v>
      </c>
      <c r="AV553" s="15" t="s">
        <v>129</v>
      </c>
      <c r="AW553" s="15" t="s">
        <v>29</v>
      </c>
      <c r="AX553" s="15" t="s">
        <v>30</v>
      </c>
      <c r="AY553" s="175" t="s">
        <v>122</v>
      </c>
    </row>
    <row r="554" spans="1:65" s="2" customFormat="1" ht="16.5" customHeight="1">
      <c r="A554" s="33"/>
      <c r="B554" s="144"/>
      <c r="C554" s="145" t="s">
        <v>480</v>
      </c>
      <c r="D554" s="145" t="s">
        <v>124</v>
      </c>
      <c r="E554" s="146" t="s">
        <v>473</v>
      </c>
      <c r="F554" s="147" t="s">
        <v>474</v>
      </c>
      <c r="G554" s="148" t="s">
        <v>223</v>
      </c>
      <c r="H554" s="149">
        <v>59.8</v>
      </c>
      <c r="I554" s="150"/>
      <c r="J554" s="151">
        <f>ROUND(I554*H554,2)</f>
        <v>0</v>
      </c>
      <c r="K554" s="147" t="s">
        <v>128</v>
      </c>
      <c r="L554" s="34"/>
      <c r="M554" s="152" t="s">
        <v>1</v>
      </c>
      <c r="N554" s="153" t="s">
        <v>38</v>
      </c>
      <c r="O554" s="59"/>
      <c r="P554" s="154">
        <f>O554*H554</f>
        <v>0</v>
      </c>
      <c r="Q554" s="154">
        <v>0</v>
      </c>
      <c r="R554" s="154">
        <f>Q554*H554</f>
        <v>0</v>
      </c>
      <c r="S554" s="154">
        <v>0</v>
      </c>
      <c r="T554" s="155">
        <f>S554*H554</f>
        <v>0</v>
      </c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R554" s="156" t="s">
        <v>129</v>
      </c>
      <c r="AT554" s="156" t="s">
        <v>124</v>
      </c>
      <c r="AU554" s="156" t="s">
        <v>82</v>
      </c>
      <c r="AY554" s="18" t="s">
        <v>122</v>
      </c>
      <c r="BE554" s="157">
        <f>IF(N554="základní",J554,0)</f>
        <v>0</v>
      </c>
      <c r="BF554" s="157">
        <f>IF(N554="snížená",J554,0)</f>
        <v>0</v>
      </c>
      <c r="BG554" s="157">
        <f>IF(N554="zákl. přenesená",J554,0)</f>
        <v>0</v>
      </c>
      <c r="BH554" s="157">
        <f>IF(N554="sníž. přenesená",J554,0)</f>
        <v>0</v>
      </c>
      <c r="BI554" s="157">
        <f>IF(N554="nulová",J554,0)</f>
        <v>0</v>
      </c>
      <c r="BJ554" s="18" t="s">
        <v>30</v>
      </c>
      <c r="BK554" s="157">
        <f>ROUND(I554*H554,2)</f>
        <v>0</v>
      </c>
      <c r="BL554" s="18" t="s">
        <v>129</v>
      </c>
      <c r="BM554" s="156" t="s">
        <v>1024</v>
      </c>
    </row>
    <row r="555" spans="1:65" s="14" customFormat="1">
      <c r="B555" s="166"/>
      <c r="D555" s="159" t="s">
        <v>131</v>
      </c>
      <c r="E555" s="167" t="s">
        <v>1</v>
      </c>
      <c r="F555" s="168" t="s">
        <v>1025</v>
      </c>
      <c r="H555" s="169">
        <v>59.8</v>
      </c>
      <c r="I555" s="170"/>
      <c r="L555" s="166"/>
      <c r="M555" s="171"/>
      <c r="N555" s="172"/>
      <c r="O555" s="172"/>
      <c r="P555" s="172"/>
      <c r="Q555" s="172"/>
      <c r="R555" s="172"/>
      <c r="S555" s="172"/>
      <c r="T555" s="173"/>
      <c r="AT555" s="167" t="s">
        <v>131</v>
      </c>
      <c r="AU555" s="167" t="s">
        <v>82</v>
      </c>
      <c r="AV555" s="14" t="s">
        <v>82</v>
      </c>
      <c r="AW555" s="14" t="s">
        <v>29</v>
      </c>
      <c r="AX555" s="14" t="s">
        <v>30</v>
      </c>
      <c r="AY555" s="167" t="s">
        <v>122</v>
      </c>
    </row>
    <row r="556" spans="1:65" s="2" customFormat="1" ht="21.75" customHeight="1">
      <c r="A556" s="33"/>
      <c r="B556" s="144"/>
      <c r="C556" s="145" t="s">
        <v>485</v>
      </c>
      <c r="D556" s="145" t="s">
        <v>124</v>
      </c>
      <c r="E556" s="146" t="s">
        <v>1026</v>
      </c>
      <c r="F556" s="147" t="s">
        <v>387</v>
      </c>
      <c r="G556" s="148" t="s">
        <v>223</v>
      </c>
      <c r="H556" s="149">
        <v>59.8</v>
      </c>
      <c r="I556" s="150"/>
      <c r="J556" s="151">
        <f>ROUND(I556*H556,2)</f>
        <v>0</v>
      </c>
      <c r="K556" s="147" t="s">
        <v>128</v>
      </c>
      <c r="L556" s="34"/>
      <c r="M556" s="152" t="s">
        <v>1</v>
      </c>
      <c r="N556" s="153" t="s">
        <v>38</v>
      </c>
      <c r="O556" s="59"/>
      <c r="P556" s="154">
        <f>O556*H556</f>
        <v>0</v>
      </c>
      <c r="Q556" s="154">
        <v>0</v>
      </c>
      <c r="R556" s="154">
        <f>Q556*H556</f>
        <v>0</v>
      </c>
      <c r="S556" s="154">
        <v>0</v>
      </c>
      <c r="T556" s="155">
        <f>S556*H556</f>
        <v>0</v>
      </c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R556" s="156" t="s">
        <v>129</v>
      </c>
      <c r="AT556" s="156" t="s">
        <v>124</v>
      </c>
      <c r="AU556" s="156" t="s">
        <v>82</v>
      </c>
      <c r="AY556" s="18" t="s">
        <v>122</v>
      </c>
      <c r="BE556" s="157">
        <f>IF(N556="základní",J556,0)</f>
        <v>0</v>
      </c>
      <c r="BF556" s="157">
        <f>IF(N556="snížená",J556,0)</f>
        <v>0</v>
      </c>
      <c r="BG556" s="157">
        <f>IF(N556="zákl. přenesená",J556,0)</f>
        <v>0</v>
      </c>
      <c r="BH556" s="157">
        <f>IF(N556="sníž. přenesená",J556,0)</f>
        <v>0</v>
      </c>
      <c r="BI556" s="157">
        <f>IF(N556="nulová",J556,0)</f>
        <v>0</v>
      </c>
      <c r="BJ556" s="18" t="s">
        <v>30</v>
      </c>
      <c r="BK556" s="157">
        <f>ROUND(I556*H556,2)</f>
        <v>0</v>
      </c>
      <c r="BL556" s="18" t="s">
        <v>129</v>
      </c>
      <c r="BM556" s="156" t="s">
        <v>1027</v>
      </c>
    </row>
    <row r="557" spans="1:65" s="14" customFormat="1">
      <c r="B557" s="166"/>
      <c r="D557" s="159" t="s">
        <v>131</v>
      </c>
      <c r="E557" s="167" t="s">
        <v>1</v>
      </c>
      <c r="F557" s="168" t="s">
        <v>1025</v>
      </c>
      <c r="H557" s="169">
        <v>59.8</v>
      </c>
      <c r="I557" s="170"/>
      <c r="L557" s="166"/>
      <c r="M557" s="171"/>
      <c r="N557" s="172"/>
      <c r="O557" s="172"/>
      <c r="P557" s="172"/>
      <c r="Q557" s="172"/>
      <c r="R557" s="172"/>
      <c r="S557" s="172"/>
      <c r="T557" s="173"/>
      <c r="AT557" s="167" t="s">
        <v>131</v>
      </c>
      <c r="AU557" s="167" t="s">
        <v>82</v>
      </c>
      <c r="AV557" s="14" t="s">
        <v>82</v>
      </c>
      <c r="AW557" s="14" t="s">
        <v>29</v>
      </c>
      <c r="AX557" s="14" t="s">
        <v>30</v>
      </c>
      <c r="AY557" s="167" t="s">
        <v>122</v>
      </c>
    </row>
    <row r="558" spans="1:65" s="2" customFormat="1" ht="16.5" customHeight="1">
      <c r="A558" s="33"/>
      <c r="B558" s="144"/>
      <c r="C558" s="145" t="s">
        <v>490</v>
      </c>
      <c r="D558" s="145" t="s">
        <v>124</v>
      </c>
      <c r="E558" s="146" t="s">
        <v>1028</v>
      </c>
      <c r="F558" s="147" t="s">
        <v>1029</v>
      </c>
      <c r="G558" s="148" t="s">
        <v>223</v>
      </c>
      <c r="H558" s="149">
        <v>0.25</v>
      </c>
      <c r="I558" s="150"/>
      <c r="J558" s="151">
        <f>ROUND(I558*H558,2)</f>
        <v>0</v>
      </c>
      <c r="K558" s="147" t="s">
        <v>128</v>
      </c>
      <c r="L558" s="34"/>
      <c r="M558" s="152" t="s">
        <v>1</v>
      </c>
      <c r="N558" s="153" t="s">
        <v>38</v>
      </c>
      <c r="O558" s="59"/>
      <c r="P558" s="154">
        <f>O558*H558</f>
        <v>0</v>
      </c>
      <c r="Q558" s="154">
        <v>2.5018699999999998</v>
      </c>
      <c r="R558" s="154">
        <f>Q558*H558</f>
        <v>0.62546749999999995</v>
      </c>
      <c r="S558" s="154">
        <v>0</v>
      </c>
      <c r="T558" s="155">
        <f>S558*H558</f>
        <v>0</v>
      </c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R558" s="156" t="s">
        <v>129</v>
      </c>
      <c r="AT558" s="156" t="s">
        <v>124</v>
      </c>
      <c r="AU558" s="156" t="s">
        <v>82</v>
      </c>
      <c r="AY558" s="18" t="s">
        <v>122</v>
      </c>
      <c r="BE558" s="157">
        <f>IF(N558="základní",J558,0)</f>
        <v>0</v>
      </c>
      <c r="BF558" s="157">
        <f>IF(N558="snížená",J558,0)</f>
        <v>0</v>
      </c>
      <c r="BG558" s="157">
        <f>IF(N558="zákl. přenesená",J558,0)</f>
        <v>0</v>
      </c>
      <c r="BH558" s="157">
        <f>IF(N558="sníž. přenesená",J558,0)</f>
        <v>0</v>
      </c>
      <c r="BI558" s="157">
        <f>IF(N558="nulová",J558,0)</f>
        <v>0</v>
      </c>
      <c r="BJ558" s="18" t="s">
        <v>30</v>
      </c>
      <c r="BK558" s="157">
        <f>ROUND(I558*H558,2)</f>
        <v>0</v>
      </c>
      <c r="BL558" s="18" t="s">
        <v>129</v>
      </c>
      <c r="BM558" s="156" t="s">
        <v>1030</v>
      </c>
    </row>
    <row r="559" spans="1:65" s="13" customFormat="1">
      <c r="B559" s="158"/>
      <c r="D559" s="159" t="s">
        <v>131</v>
      </c>
      <c r="E559" s="160" t="s">
        <v>1</v>
      </c>
      <c r="F559" s="161" t="s">
        <v>1031</v>
      </c>
      <c r="H559" s="160" t="s">
        <v>1</v>
      </c>
      <c r="I559" s="162"/>
      <c r="L559" s="158"/>
      <c r="M559" s="163"/>
      <c r="N559" s="164"/>
      <c r="O559" s="164"/>
      <c r="P559" s="164"/>
      <c r="Q559" s="164"/>
      <c r="R559" s="164"/>
      <c r="S559" s="164"/>
      <c r="T559" s="165"/>
      <c r="AT559" s="160" t="s">
        <v>131</v>
      </c>
      <c r="AU559" s="160" t="s">
        <v>82</v>
      </c>
      <c r="AV559" s="13" t="s">
        <v>30</v>
      </c>
      <c r="AW559" s="13" t="s">
        <v>29</v>
      </c>
      <c r="AX559" s="13" t="s">
        <v>73</v>
      </c>
      <c r="AY559" s="160" t="s">
        <v>122</v>
      </c>
    </row>
    <row r="560" spans="1:65" s="13" customFormat="1">
      <c r="B560" s="158"/>
      <c r="D560" s="159" t="s">
        <v>131</v>
      </c>
      <c r="E560" s="160" t="s">
        <v>1</v>
      </c>
      <c r="F560" s="161" t="s">
        <v>1032</v>
      </c>
      <c r="H560" s="160" t="s">
        <v>1</v>
      </c>
      <c r="I560" s="162"/>
      <c r="L560" s="158"/>
      <c r="M560" s="163"/>
      <c r="N560" s="164"/>
      <c r="O560" s="164"/>
      <c r="P560" s="164"/>
      <c r="Q560" s="164"/>
      <c r="R560" s="164"/>
      <c r="S560" s="164"/>
      <c r="T560" s="165"/>
      <c r="AT560" s="160" t="s">
        <v>131</v>
      </c>
      <c r="AU560" s="160" t="s">
        <v>82</v>
      </c>
      <c r="AV560" s="13" t="s">
        <v>30</v>
      </c>
      <c r="AW560" s="13" t="s">
        <v>29</v>
      </c>
      <c r="AX560" s="13" t="s">
        <v>73</v>
      </c>
      <c r="AY560" s="160" t="s">
        <v>122</v>
      </c>
    </row>
    <row r="561" spans="1:65" s="14" customFormat="1">
      <c r="B561" s="166"/>
      <c r="D561" s="159" t="s">
        <v>131</v>
      </c>
      <c r="E561" s="167" t="s">
        <v>1</v>
      </c>
      <c r="F561" s="168" t="s">
        <v>1033</v>
      </c>
      <c r="H561" s="169">
        <v>0.25</v>
      </c>
      <c r="I561" s="170"/>
      <c r="L561" s="166"/>
      <c r="M561" s="171"/>
      <c r="N561" s="172"/>
      <c r="O561" s="172"/>
      <c r="P561" s="172"/>
      <c r="Q561" s="172"/>
      <c r="R561" s="172"/>
      <c r="S561" s="172"/>
      <c r="T561" s="173"/>
      <c r="AT561" s="167" t="s">
        <v>131</v>
      </c>
      <c r="AU561" s="167" t="s">
        <v>82</v>
      </c>
      <c r="AV561" s="14" t="s">
        <v>82</v>
      </c>
      <c r="AW561" s="14" t="s">
        <v>29</v>
      </c>
      <c r="AX561" s="14" t="s">
        <v>30</v>
      </c>
      <c r="AY561" s="167" t="s">
        <v>122</v>
      </c>
    </row>
    <row r="562" spans="1:65" s="2" customFormat="1" ht="16.5" customHeight="1">
      <c r="A562" s="33"/>
      <c r="B562" s="144"/>
      <c r="C562" s="145" t="s">
        <v>201</v>
      </c>
      <c r="D562" s="145" t="s">
        <v>124</v>
      </c>
      <c r="E562" s="146" t="s">
        <v>1034</v>
      </c>
      <c r="F562" s="147" t="s">
        <v>1035</v>
      </c>
      <c r="G562" s="148" t="s">
        <v>127</v>
      </c>
      <c r="H562" s="149">
        <v>2.5</v>
      </c>
      <c r="I562" s="150"/>
      <c r="J562" s="151">
        <f>ROUND(I562*H562,2)</f>
        <v>0</v>
      </c>
      <c r="K562" s="147" t="s">
        <v>128</v>
      </c>
      <c r="L562" s="34"/>
      <c r="M562" s="152" t="s">
        <v>1</v>
      </c>
      <c r="N562" s="153" t="s">
        <v>38</v>
      </c>
      <c r="O562" s="59"/>
      <c r="P562" s="154">
        <f>O562*H562</f>
        <v>0</v>
      </c>
      <c r="Q562" s="154">
        <v>6.3899999999999998E-3</v>
      </c>
      <c r="R562" s="154">
        <f>Q562*H562</f>
        <v>1.5975E-2</v>
      </c>
      <c r="S562" s="154">
        <v>0</v>
      </c>
      <c r="T562" s="155">
        <f>S562*H562</f>
        <v>0</v>
      </c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R562" s="156" t="s">
        <v>129</v>
      </c>
      <c r="AT562" s="156" t="s">
        <v>124</v>
      </c>
      <c r="AU562" s="156" t="s">
        <v>82</v>
      </c>
      <c r="AY562" s="18" t="s">
        <v>122</v>
      </c>
      <c r="BE562" s="157">
        <f>IF(N562="základní",J562,0)</f>
        <v>0</v>
      </c>
      <c r="BF562" s="157">
        <f>IF(N562="snížená",J562,0)</f>
        <v>0</v>
      </c>
      <c r="BG562" s="157">
        <f>IF(N562="zákl. přenesená",J562,0)</f>
        <v>0</v>
      </c>
      <c r="BH562" s="157">
        <f>IF(N562="sníž. přenesená",J562,0)</f>
        <v>0</v>
      </c>
      <c r="BI562" s="157">
        <f>IF(N562="nulová",J562,0)</f>
        <v>0</v>
      </c>
      <c r="BJ562" s="18" t="s">
        <v>30</v>
      </c>
      <c r="BK562" s="157">
        <f>ROUND(I562*H562,2)</f>
        <v>0</v>
      </c>
      <c r="BL562" s="18" t="s">
        <v>129</v>
      </c>
      <c r="BM562" s="156" t="s">
        <v>1036</v>
      </c>
    </row>
    <row r="563" spans="1:65" s="14" customFormat="1">
      <c r="B563" s="166"/>
      <c r="D563" s="159" t="s">
        <v>131</v>
      </c>
      <c r="E563" s="167" t="s">
        <v>1</v>
      </c>
      <c r="F563" s="168" t="s">
        <v>1037</v>
      </c>
      <c r="H563" s="169">
        <v>2.5</v>
      </c>
      <c r="I563" s="170"/>
      <c r="L563" s="166"/>
      <c r="M563" s="171"/>
      <c r="N563" s="172"/>
      <c r="O563" s="172"/>
      <c r="P563" s="172"/>
      <c r="Q563" s="172"/>
      <c r="R563" s="172"/>
      <c r="S563" s="172"/>
      <c r="T563" s="173"/>
      <c r="AT563" s="167" t="s">
        <v>131</v>
      </c>
      <c r="AU563" s="167" t="s">
        <v>82</v>
      </c>
      <c r="AV563" s="14" t="s">
        <v>82</v>
      </c>
      <c r="AW563" s="14" t="s">
        <v>29</v>
      </c>
      <c r="AX563" s="14" t="s">
        <v>30</v>
      </c>
      <c r="AY563" s="167" t="s">
        <v>122</v>
      </c>
    </row>
    <row r="564" spans="1:65" s="2" customFormat="1" ht="16.5" customHeight="1">
      <c r="A564" s="33"/>
      <c r="B564" s="144"/>
      <c r="C564" s="145" t="s">
        <v>499</v>
      </c>
      <c r="D564" s="145" t="s">
        <v>124</v>
      </c>
      <c r="E564" s="146" t="s">
        <v>1038</v>
      </c>
      <c r="F564" s="147" t="s">
        <v>1039</v>
      </c>
      <c r="G564" s="148" t="s">
        <v>573</v>
      </c>
      <c r="H564" s="149">
        <v>6</v>
      </c>
      <c r="I564" s="150"/>
      <c r="J564" s="151">
        <f>ROUND(I564*H564,2)</f>
        <v>0</v>
      </c>
      <c r="K564" s="147" t="s">
        <v>1</v>
      </c>
      <c r="L564" s="34"/>
      <c r="M564" s="152" t="s">
        <v>1</v>
      </c>
      <c r="N564" s="153" t="s">
        <v>38</v>
      </c>
      <c r="O564" s="59"/>
      <c r="P564" s="154">
        <f>O564*H564</f>
        <v>0</v>
      </c>
      <c r="Q564" s="154">
        <v>2.5000000000000001E-2</v>
      </c>
      <c r="R564" s="154">
        <f>Q564*H564</f>
        <v>0.15000000000000002</v>
      </c>
      <c r="S564" s="154">
        <v>0</v>
      </c>
      <c r="T564" s="155">
        <f>S564*H564</f>
        <v>0</v>
      </c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R564" s="156" t="s">
        <v>129</v>
      </c>
      <c r="AT564" s="156" t="s">
        <v>124</v>
      </c>
      <c r="AU564" s="156" t="s">
        <v>82</v>
      </c>
      <c r="AY564" s="18" t="s">
        <v>122</v>
      </c>
      <c r="BE564" s="157">
        <f>IF(N564="základní",J564,0)</f>
        <v>0</v>
      </c>
      <c r="BF564" s="157">
        <f>IF(N564="snížená",J564,0)</f>
        <v>0</v>
      </c>
      <c r="BG564" s="157">
        <f>IF(N564="zákl. přenesená",J564,0)</f>
        <v>0</v>
      </c>
      <c r="BH564" s="157">
        <f>IF(N564="sníž. přenesená",J564,0)</f>
        <v>0</v>
      </c>
      <c r="BI564" s="157">
        <f>IF(N564="nulová",J564,0)</f>
        <v>0</v>
      </c>
      <c r="BJ564" s="18" t="s">
        <v>30</v>
      </c>
      <c r="BK564" s="157">
        <f>ROUND(I564*H564,2)</f>
        <v>0</v>
      </c>
      <c r="BL564" s="18" t="s">
        <v>129</v>
      </c>
      <c r="BM564" s="156" t="s">
        <v>1040</v>
      </c>
    </row>
    <row r="565" spans="1:65" s="14" customFormat="1">
      <c r="B565" s="166"/>
      <c r="D565" s="159" t="s">
        <v>131</v>
      </c>
      <c r="E565" s="167" t="s">
        <v>1</v>
      </c>
      <c r="F565" s="168" t="s">
        <v>161</v>
      </c>
      <c r="H565" s="169">
        <v>6</v>
      </c>
      <c r="I565" s="170"/>
      <c r="L565" s="166"/>
      <c r="M565" s="171"/>
      <c r="N565" s="172"/>
      <c r="O565" s="172"/>
      <c r="P565" s="172"/>
      <c r="Q565" s="172"/>
      <c r="R565" s="172"/>
      <c r="S565" s="172"/>
      <c r="T565" s="173"/>
      <c r="AT565" s="167" t="s">
        <v>131</v>
      </c>
      <c r="AU565" s="167" t="s">
        <v>82</v>
      </c>
      <c r="AV565" s="14" t="s">
        <v>82</v>
      </c>
      <c r="AW565" s="14" t="s">
        <v>29</v>
      </c>
      <c r="AX565" s="14" t="s">
        <v>30</v>
      </c>
      <c r="AY565" s="167" t="s">
        <v>122</v>
      </c>
    </row>
    <row r="566" spans="1:65" s="2" customFormat="1" ht="16.5" customHeight="1">
      <c r="A566" s="33"/>
      <c r="B566" s="144"/>
      <c r="C566" s="145" t="s">
        <v>504</v>
      </c>
      <c r="D566" s="145" t="s">
        <v>124</v>
      </c>
      <c r="E566" s="146" t="s">
        <v>1041</v>
      </c>
      <c r="F566" s="147" t="s">
        <v>1042</v>
      </c>
      <c r="G566" s="148" t="s">
        <v>573</v>
      </c>
      <c r="H566" s="149">
        <v>5</v>
      </c>
      <c r="I566" s="150"/>
      <c r="J566" s="151">
        <f>ROUND(I566*H566,2)</f>
        <v>0</v>
      </c>
      <c r="K566" s="147" t="s">
        <v>1</v>
      </c>
      <c r="L566" s="34"/>
      <c r="M566" s="152" t="s">
        <v>1</v>
      </c>
      <c r="N566" s="153" t="s">
        <v>38</v>
      </c>
      <c r="O566" s="59"/>
      <c r="P566" s="154">
        <f>O566*H566</f>
        <v>0</v>
      </c>
      <c r="Q566" s="154">
        <v>0</v>
      </c>
      <c r="R566" s="154">
        <f>Q566*H566</f>
        <v>0</v>
      </c>
      <c r="S566" s="154">
        <v>0</v>
      </c>
      <c r="T566" s="155">
        <f>S566*H566</f>
        <v>0</v>
      </c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R566" s="156" t="s">
        <v>129</v>
      </c>
      <c r="AT566" s="156" t="s">
        <v>124</v>
      </c>
      <c r="AU566" s="156" t="s">
        <v>82</v>
      </c>
      <c r="AY566" s="18" t="s">
        <v>122</v>
      </c>
      <c r="BE566" s="157">
        <f>IF(N566="základní",J566,0)</f>
        <v>0</v>
      </c>
      <c r="BF566" s="157">
        <f>IF(N566="snížená",J566,0)</f>
        <v>0</v>
      </c>
      <c r="BG566" s="157">
        <f>IF(N566="zákl. přenesená",J566,0)</f>
        <v>0</v>
      </c>
      <c r="BH566" s="157">
        <f>IF(N566="sníž. přenesená",J566,0)</f>
        <v>0</v>
      </c>
      <c r="BI566" s="157">
        <f>IF(N566="nulová",J566,0)</f>
        <v>0</v>
      </c>
      <c r="BJ566" s="18" t="s">
        <v>30</v>
      </c>
      <c r="BK566" s="157">
        <f>ROUND(I566*H566,2)</f>
        <v>0</v>
      </c>
      <c r="BL566" s="18" t="s">
        <v>129</v>
      </c>
      <c r="BM566" s="156" t="s">
        <v>1043</v>
      </c>
    </row>
    <row r="567" spans="1:65" s="14" customFormat="1">
      <c r="B567" s="166"/>
      <c r="D567" s="159" t="s">
        <v>131</v>
      </c>
      <c r="E567" s="167" t="s">
        <v>1</v>
      </c>
      <c r="F567" s="168" t="s">
        <v>154</v>
      </c>
      <c r="H567" s="169">
        <v>5</v>
      </c>
      <c r="I567" s="170"/>
      <c r="L567" s="166"/>
      <c r="M567" s="171"/>
      <c r="N567" s="172"/>
      <c r="O567" s="172"/>
      <c r="P567" s="172"/>
      <c r="Q567" s="172"/>
      <c r="R567" s="172"/>
      <c r="S567" s="172"/>
      <c r="T567" s="173"/>
      <c r="AT567" s="167" t="s">
        <v>131</v>
      </c>
      <c r="AU567" s="167" t="s">
        <v>82</v>
      </c>
      <c r="AV567" s="14" t="s">
        <v>82</v>
      </c>
      <c r="AW567" s="14" t="s">
        <v>29</v>
      </c>
      <c r="AX567" s="14" t="s">
        <v>30</v>
      </c>
      <c r="AY567" s="167" t="s">
        <v>122</v>
      </c>
    </row>
    <row r="568" spans="1:65" s="2" customFormat="1" ht="16.5" customHeight="1">
      <c r="A568" s="33"/>
      <c r="B568" s="144"/>
      <c r="C568" s="145" t="s">
        <v>508</v>
      </c>
      <c r="D568" s="145" t="s">
        <v>124</v>
      </c>
      <c r="E568" s="146" t="s">
        <v>1044</v>
      </c>
      <c r="F568" s="147" t="s">
        <v>1045</v>
      </c>
      <c r="G568" s="148" t="s">
        <v>573</v>
      </c>
      <c r="H568" s="149">
        <v>2</v>
      </c>
      <c r="I568" s="150"/>
      <c r="J568" s="151">
        <f>ROUND(I568*H568,2)</f>
        <v>0</v>
      </c>
      <c r="K568" s="147" t="s">
        <v>1</v>
      </c>
      <c r="L568" s="34"/>
      <c r="M568" s="152" t="s">
        <v>1</v>
      </c>
      <c r="N568" s="153" t="s">
        <v>38</v>
      </c>
      <c r="O568" s="59"/>
      <c r="P568" s="154">
        <f>O568*H568</f>
        <v>0</v>
      </c>
      <c r="Q568" s="154">
        <v>0</v>
      </c>
      <c r="R568" s="154">
        <f>Q568*H568</f>
        <v>0</v>
      </c>
      <c r="S568" s="154">
        <v>0</v>
      </c>
      <c r="T568" s="155">
        <f>S568*H568</f>
        <v>0</v>
      </c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R568" s="156" t="s">
        <v>129</v>
      </c>
      <c r="AT568" s="156" t="s">
        <v>124</v>
      </c>
      <c r="AU568" s="156" t="s">
        <v>82</v>
      </c>
      <c r="AY568" s="18" t="s">
        <v>122</v>
      </c>
      <c r="BE568" s="157">
        <f>IF(N568="základní",J568,0)</f>
        <v>0</v>
      </c>
      <c r="BF568" s="157">
        <f>IF(N568="snížená",J568,0)</f>
        <v>0</v>
      </c>
      <c r="BG568" s="157">
        <f>IF(N568="zákl. přenesená",J568,0)</f>
        <v>0</v>
      </c>
      <c r="BH568" s="157">
        <f>IF(N568="sníž. přenesená",J568,0)</f>
        <v>0</v>
      </c>
      <c r="BI568" s="157">
        <f>IF(N568="nulová",J568,0)</f>
        <v>0</v>
      </c>
      <c r="BJ568" s="18" t="s">
        <v>30</v>
      </c>
      <c r="BK568" s="157">
        <f>ROUND(I568*H568,2)</f>
        <v>0</v>
      </c>
      <c r="BL568" s="18" t="s">
        <v>129</v>
      </c>
      <c r="BM568" s="156" t="s">
        <v>1046</v>
      </c>
    </row>
    <row r="569" spans="1:65" s="14" customFormat="1">
      <c r="B569" s="166"/>
      <c r="D569" s="159" t="s">
        <v>131</v>
      </c>
      <c r="E569" s="167" t="s">
        <v>1</v>
      </c>
      <c r="F569" s="168" t="s">
        <v>82</v>
      </c>
      <c r="H569" s="169">
        <v>2</v>
      </c>
      <c r="I569" s="170"/>
      <c r="L569" s="166"/>
      <c r="M569" s="171"/>
      <c r="N569" s="172"/>
      <c r="O569" s="172"/>
      <c r="P569" s="172"/>
      <c r="Q569" s="172"/>
      <c r="R569" s="172"/>
      <c r="S569" s="172"/>
      <c r="T569" s="173"/>
      <c r="AT569" s="167" t="s">
        <v>131</v>
      </c>
      <c r="AU569" s="167" t="s">
        <v>82</v>
      </c>
      <c r="AV569" s="14" t="s">
        <v>82</v>
      </c>
      <c r="AW569" s="14" t="s">
        <v>29</v>
      </c>
      <c r="AX569" s="14" t="s">
        <v>30</v>
      </c>
      <c r="AY569" s="167" t="s">
        <v>122</v>
      </c>
    </row>
    <row r="570" spans="1:65" s="2" customFormat="1" ht="16.5" customHeight="1">
      <c r="A570" s="33"/>
      <c r="B570" s="144"/>
      <c r="C570" s="145" t="s">
        <v>513</v>
      </c>
      <c r="D570" s="145" t="s">
        <v>124</v>
      </c>
      <c r="E570" s="146" t="s">
        <v>1047</v>
      </c>
      <c r="F570" s="147" t="s">
        <v>1048</v>
      </c>
      <c r="G570" s="148" t="s">
        <v>573</v>
      </c>
      <c r="H570" s="149">
        <v>2</v>
      </c>
      <c r="I570" s="150"/>
      <c r="J570" s="151">
        <f>ROUND(I570*H570,2)</f>
        <v>0</v>
      </c>
      <c r="K570" s="147" t="s">
        <v>1</v>
      </c>
      <c r="L570" s="34"/>
      <c r="M570" s="152" t="s">
        <v>1</v>
      </c>
      <c r="N570" s="153" t="s">
        <v>38</v>
      </c>
      <c r="O570" s="59"/>
      <c r="P570" s="154">
        <f>O570*H570</f>
        <v>0</v>
      </c>
      <c r="Q570" s="154">
        <v>0</v>
      </c>
      <c r="R570" s="154">
        <f>Q570*H570</f>
        <v>0</v>
      </c>
      <c r="S570" s="154">
        <v>0</v>
      </c>
      <c r="T570" s="155">
        <f>S570*H570</f>
        <v>0</v>
      </c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R570" s="156" t="s">
        <v>129</v>
      </c>
      <c r="AT570" s="156" t="s">
        <v>124</v>
      </c>
      <c r="AU570" s="156" t="s">
        <v>82</v>
      </c>
      <c r="AY570" s="18" t="s">
        <v>122</v>
      </c>
      <c r="BE570" s="157">
        <f>IF(N570="základní",J570,0)</f>
        <v>0</v>
      </c>
      <c r="BF570" s="157">
        <f>IF(N570="snížená",J570,0)</f>
        <v>0</v>
      </c>
      <c r="BG570" s="157">
        <f>IF(N570="zákl. přenesená",J570,0)</f>
        <v>0</v>
      </c>
      <c r="BH570" s="157">
        <f>IF(N570="sníž. přenesená",J570,0)</f>
        <v>0</v>
      </c>
      <c r="BI570" s="157">
        <f>IF(N570="nulová",J570,0)</f>
        <v>0</v>
      </c>
      <c r="BJ570" s="18" t="s">
        <v>30</v>
      </c>
      <c r="BK570" s="157">
        <f>ROUND(I570*H570,2)</f>
        <v>0</v>
      </c>
      <c r="BL570" s="18" t="s">
        <v>129</v>
      </c>
      <c r="BM570" s="156" t="s">
        <v>1049</v>
      </c>
    </row>
    <row r="571" spans="1:65" s="14" customFormat="1">
      <c r="B571" s="166"/>
      <c r="D571" s="159" t="s">
        <v>131</v>
      </c>
      <c r="E571" s="167" t="s">
        <v>1</v>
      </c>
      <c r="F571" s="168" t="s">
        <v>82</v>
      </c>
      <c r="H571" s="169">
        <v>2</v>
      </c>
      <c r="I571" s="170"/>
      <c r="L571" s="166"/>
      <c r="M571" s="171"/>
      <c r="N571" s="172"/>
      <c r="O571" s="172"/>
      <c r="P571" s="172"/>
      <c r="Q571" s="172"/>
      <c r="R571" s="172"/>
      <c r="S571" s="172"/>
      <c r="T571" s="173"/>
      <c r="AT571" s="167" t="s">
        <v>131</v>
      </c>
      <c r="AU571" s="167" t="s">
        <v>82</v>
      </c>
      <c r="AV571" s="14" t="s">
        <v>82</v>
      </c>
      <c r="AW571" s="14" t="s">
        <v>29</v>
      </c>
      <c r="AX571" s="14" t="s">
        <v>30</v>
      </c>
      <c r="AY571" s="167" t="s">
        <v>122</v>
      </c>
    </row>
    <row r="572" spans="1:65" s="2" customFormat="1" ht="16.5" customHeight="1">
      <c r="A572" s="33"/>
      <c r="B572" s="144"/>
      <c r="C572" s="145" t="s">
        <v>517</v>
      </c>
      <c r="D572" s="145" t="s">
        <v>124</v>
      </c>
      <c r="E572" s="146" t="s">
        <v>1050</v>
      </c>
      <c r="F572" s="147" t="s">
        <v>1051</v>
      </c>
      <c r="G572" s="148" t="s">
        <v>573</v>
      </c>
      <c r="H572" s="149">
        <v>5</v>
      </c>
      <c r="I572" s="150"/>
      <c r="J572" s="151">
        <f>ROUND(I572*H572,2)</f>
        <v>0</v>
      </c>
      <c r="K572" s="147" t="s">
        <v>1</v>
      </c>
      <c r="L572" s="34"/>
      <c r="M572" s="152" t="s">
        <v>1</v>
      </c>
      <c r="N572" s="153" t="s">
        <v>38</v>
      </c>
      <c r="O572" s="59"/>
      <c r="P572" s="154">
        <f>O572*H572</f>
        <v>0</v>
      </c>
      <c r="Q572" s="154">
        <v>0</v>
      </c>
      <c r="R572" s="154">
        <f>Q572*H572</f>
        <v>0</v>
      </c>
      <c r="S572" s="154">
        <v>0</v>
      </c>
      <c r="T572" s="155">
        <f>S572*H572</f>
        <v>0</v>
      </c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R572" s="156" t="s">
        <v>129</v>
      </c>
      <c r="AT572" s="156" t="s">
        <v>124</v>
      </c>
      <c r="AU572" s="156" t="s">
        <v>82</v>
      </c>
      <c r="AY572" s="18" t="s">
        <v>122</v>
      </c>
      <c r="BE572" s="157">
        <f>IF(N572="základní",J572,0)</f>
        <v>0</v>
      </c>
      <c r="BF572" s="157">
        <f>IF(N572="snížená",J572,0)</f>
        <v>0</v>
      </c>
      <c r="BG572" s="157">
        <f>IF(N572="zákl. přenesená",J572,0)</f>
        <v>0</v>
      </c>
      <c r="BH572" s="157">
        <f>IF(N572="sníž. přenesená",J572,0)</f>
        <v>0</v>
      </c>
      <c r="BI572" s="157">
        <f>IF(N572="nulová",J572,0)</f>
        <v>0</v>
      </c>
      <c r="BJ572" s="18" t="s">
        <v>30</v>
      </c>
      <c r="BK572" s="157">
        <f>ROUND(I572*H572,2)</f>
        <v>0</v>
      </c>
      <c r="BL572" s="18" t="s">
        <v>129</v>
      </c>
      <c r="BM572" s="156" t="s">
        <v>1052</v>
      </c>
    </row>
    <row r="573" spans="1:65" s="14" customFormat="1">
      <c r="B573" s="166"/>
      <c r="D573" s="159" t="s">
        <v>131</v>
      </c>
      <c r="E573" s="167" t="s">
        <v>1</v>
      </c>
      <c r="F573" s="168" t="s">
        <v>154</v>
      </c>
      <c r="H573" s="169">
        <v>5</v>
      </c>
      <c r="I573" s="170"/>
      <c r="L573" s="166"/>
      <c r="M573" s="171"/>
      <c r="N573" s="172"/>
      <c r="O573" s="172"/>
      <c r="P573" s="172"/>
      <c r="Q573" s="172"/>
      <c r="R573" s="172"/>
      <c r="S573" s="172"/>
      <c r="T573" s="173"/>
      <c r="AT573" s="167" t="s">
        <v>131</v>
      </c>
      <c r="AU573" s="167" t="s">
        <v>82</v>
      </c>
      <c r="AV573" s="14" t="s">
        <v>82</v>
      </c>
      <c r="AW573" s="14" t="s">
        <v>29</v>
      </c>
      <c r="AX573" s="14" t="s">
        <v>30</v>
      </c>
      <c r="AY573" s="167" t="s">
        <v>122</v>
      </c>
    </row>
    <row r="574" spans="1:65" s="2" customFormat="1" ht="21.75" customHeight="1">
      <c r="A574" s="33"/>
      <c r="B574" s="144"/>
      <c r="C574" s="145" t="s">
        <v>522</v>
      </c>
      <c r="D574" s="145" t="s">
        <v>124</v>
      </c>
      <c r="E574" s="146" t="s">
        <v>1053</v>
      </c>
      <c r="F574" s="147" t="s">
        <v>1054</v>
      </c>
      <c r="G574" s="148" t="s">
        <v>573</v>
      </c>
      <c r="H574" s="149">
        <v>3</v>
      </c>
      <c r="I574" s="150"/>
      <c r="J574" s="151">
        <f>ROUND(I574*H574,2)</f>
        <v>0</v>
      </c>
      <c r="K574" s="147" t="s">
        <v>1</v>
      </c>
      <c r="L574" s="34"/>
      <c r="M574" s="152" t="s">
        <v>1</v>
      </c>
      <c r="N574" s="153" t="s">
        <v>38</v>
      </c>
      <c r="O574" s="59"/>
      <c r="P574" s="154">
        <f>O574*H574</f>
        <v>0</v>
      </c>
      <c r="Q574" s="154">
        <v>1.65E-3</v>
      </c>
      <c r="R574" s="154">
        <f>Q574*H574</f>
        <v>4.9499999999999995E-3</v>
      </c>
      <c r="S574" s="154">
        <v>0</v>
      </c>
      <c r="T574" s="155">
        <f>S574*H574</f>
        <v>0</v>
      </c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R574" s="156" t="s">
        <v>129</v>
      </c>
      <c r="AT574" s="156" t="s">
        <v>124</v>
      </c>
      <c r="AU574" s="156" t="s">
        <v>82</v>
      </c>
      <c r="AY574" s="18" t="s">
        <v>122</v>
      </c>
      <c r="BE574" s="157">
        <f>IF(N574="základní",J574,0)</f>
        <v>0</v>
      </c>
      <c r="BF574" s="157">
        <f>IF(N574="snížená",J574,0)</f>
        <v>0</v>
      </c>
      <c r="BG574" s="157">
        <f>IF(N574="zákl. přenesená",J574,0)</f>
        <v>0</v>
      </c>
      <c r="BH574" s="157">
        <f>IF(N574="sníž. přenesená",J574,0)</f>
        <v>0</v>
      </c>
      <c r="BI574" s="157">
        <f>IF(N574="nulová",J574,0)</f>
        <v>0</v>
      </c>
      <c r="BJ574" s="18" t="s">
        <v>30</v>
      </c>
      <c r="BK574" s="157">
        <f>ROUND(I574*H574,2)</f>
        <v>0</v>
      </c>
      <c r="BL574" s="18" t="s">
        <v>129</v>
      </c>
      <c r="BM574" s="156" t="s">
        <v>1055</v>
      </c>
    </row>
    <row r="575" spans="1:65" s="13" customFormat="1">
      <c r="B575" s="158"/>
      <c r="D575" s="159" t="s">
        <v>131</v>
      </c>
      <c r="E575" s="160" t="s">
        <v>1</v>
      </c>
      <c r="F575" s="161" t="s">
        <v>1056</v>
      </c>
      <c r="H575" s="160" t="s">
        <v>1</v>
      </c>
      <c r="I575" s="162"/>
      <c r="L575" s="158"/>
      <c r="M575" s="163"/>
      <c r="N575" s="164"/>
      <c r="O575" s="164"/>
      <c r="P575" s="164"/>
      <c r="Q575" s="164"/>
      <c r="R575" s="164"/>
      <c r="S575" s="164"/>
      <c r="T575" s="165"/>
      <c r="AT575" s="160" t="s">
        <v>131</v>
      </c>
      <c r="AU575" s="160" t="s">
        <v>82</v>
      </c>
      <c r="AV575" s="13" t="s">
        <v>30</v>
      </c>
      <c r="AW575" s="13" t="s">
        <v>29</v>
      </c>
      <c r="AX575" s="13" t="s">
        <v>73</v>
      </c>
      <c r="AY575" s="160" t="s">
        <v>122</v>
      </c>
    </row>
    <row r="576" spans="1:65" s="14" customFormat="1">
      <c r="B576" s="166"/>
      <c r="D576" s="159" t="s">
        <v>131</v>
      </c>
      <c r="E576" s="167" t="s">
        <v>1</v>
      </c>
      <c r="F576" s="168" t="s">
        <v>140</v>
      </c>
      <c r="H576" s="169">
        <v>3</v>
      </c>
      <c r="I576" s="170"/>
      <c r="L576" s="166"/>
      <c r="M576" s="171"/>
      <c r="N576" s="172"/>
      <c r="O576" s="172"/>
      <c r="P576" s="172"/>
      <c r="Q576" s="172"/>
      <c r="R576" s="172"/>
      <c r="S576" s="172"/>
      <c r="T576" s="173"/>
      <c r="AT576" s="167" t="s">
        <v>131</v>
      </c>
      <c r="AU576" s="167" t="s">
        <v>82</v>
      </c>
      <c r="AV576" s="14" t="s">
        <v>82</v>
      </c>
      <c r="AW576" s="14" t="s">
        <v>29</v>
      </c>
      <c r="AX576" s="14" t="s">
        <v>30</v>
      </c>
      <c r="AY576" s="167" t="s">
        <v>122</v>
      </c>
    </row>
    <row r="577" spans="1:65" s="2" customFormat="1" ht="16.5" customHeight="1">
      <c r="A577" s="33"/>
      <c r="B577" s="144"/>
      <c r="C577" s="182" t="s">
        <v>526</v>
      </c>
      <c r="D577" s="182" t="s">
        <v>333</v>
      </c>
      <c r="E577" s="183" t="s">
        <v>1057</v>
      </c>
      <c r="F577" s="184" t="s">
        <v>1058</v>
      </c>
      <c r="G577" s="185" t="s">
        <v>573</v>
      </c>
      <c r="H577" s="186">
        <v>3.03</v>
      </c>
      <c r="I577" s="187"/>
      <c r="J577" s="188">
        <f>ROUND(I577*H577,2)</f>
        <v>0</v>
      </c>
      <c r="K577" s="184" t="s">
        <v>128</v>
      </c>
      <c r="L577" s="189"/>
      <c r="M577" s="190" t="s">
        <v>1</v>
      </c>
      <c r="N577" s="191" t="s">
        <v>38</v>
      </c>
      <c r="O577" s="59"/>
      <c r="P577" s="154">
        <f>O577*H577</f>
        <v>0</v>
      </c>
      <c r="Q577" s="154">
        <v>1.1200000000000001</v>
      </c>
      <c r="R577" s="154">
        <f>Q577*H577</f>
        <v>3.3936000000000002</v>
      </c>
      <c r="S577" s="154">
        <v>0</v>
      </c>
      <c r="T577" s="155">
        <f>S577*H577</f>
        <v>0</v>
      </c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R577" s="156" t="s">
        <v>170</v>
      </c>
      <c r="AT577" s="156" t="s">
        <v>333</v>
      </c>
      <c r="AU577" s="156" t="s">
        <v>82</v>
      </c>
      <c r="AY577" s="18" t="s">
        <v>122</v>
      </c>
      <c r="BE577" s="157">
        <f>IF(N577="základní",J577,0)</f>
        <v>0</v>
      </c>
      <c r="BF577" s="157">
        <f>IF(N577="snížená",J577,0)</f>
        <v>0</v>
      </c>
      <c r="BG577" s="157">
        <f>IF(N577="zákl. přenesená",J577,0)</f>
        <v>0</v>
      </c>
      <c r="BH577" s="157">
        <f>IF(N577="sníž. přenesená",J577,0)</f>
        <v>0</v>
      </c>
      <c r="BI577" s="157">
        <f>IF(N577="nulová",J577,0)</f>
        <v>0</v>
      </c>
      <c r="BJ577" s="18" t="s">
        <v>30</v>
      </c>
      <c r="BK577" s="157">
        <f>ROUND(I577*H577,2)</f>
        <v>0</v>
      </c>
      <c r="BL577" s="18" t="s">
        <v>129</v>
      </c>
      <c r="BM577" s="156" t="s">
        <v>1059</v>
      </c>
    </row>
    <row r="578" spans="1:65" s="14" customFormat="1">
      <c r="B578" s="166"/>
      <c r="D578" s="159" t="s">
        <v>131</v>
      </c>
      <c r="E578" s="167" t="s">
        <v>1</v>
      </c>
      <c r="F578" s="168" t="s">
        <v>1060</v>
      </c>
      <c r="H578" s="169">
        <v>3.03</v>
      </c>
      <c r="I578" s="170"/>
      <c r="L578" s="166"/>
      <c r="M578" s="171"/>
      <c r="N578" s="172"/>
      <c r="O578" s="172"/>
      <c r="P578" s="172"/>
      <c r="Q578" s="172"/>
      <c r="R578" s="172"/>
      <c r="S578" s="172"/>
      <c r="T578" s="173"/>
      <c r="AT578" s="167" t="s">
        <v>131</v>
      </c>
      <c r="AU578" s="167" t="s">
        <v>82</v>
      </c>
      <c r="AV578" s="14" t="s">
        <v>82</v>
      </c>
      <c r="AW578" s="14" t="s">
        <v>29</v>
      </c>
      <c r="AX578" s="14" t="s">
        <v>73</v>
      </c>
      <c r="AY578" s="167" t="s">
        <v>122</v>
      </c>
    </row>
    <row r="579" spans="1:65" s="15" customFormat="1">
      <c r="B579" s="174"/>
      <c r="D579" s="159" t="s">
        <v>131</v>
      </c>
      <c r="E579" s="175" t="s">
        <v>1</v>
      </c>
      <c r="F579" s="176" t="s">
        <v>139</v>
      </c>
      <c r="H579" s="177">
        <v>3.03</v>
      </c>
      <c r="I579" s="178"/>
      <c r="L579" s="174"/>
      <c r="M579" s="179"/>
      <c r="N579" s="180"/>
      <c r="O579" s="180"/>
      <c r="P579" s="180"/>
      <c r="Q579" s="180"/>
      <c r="R579" s="180"/>
      <c r="S579" s="180"/>
      <c r="T579" s="181"/>
      <c r="AT579" s="175" t="s">
        <v>131</v>
      </c>
      <c r="AU579" s="175" t="s">
        <v>82</v>
      </c>
      <c r="AV579" s="15" t="s">
        <v>129</v>
      </c>
      <c r="AW579" s="15" t="s">
        <v>29</v>
      </c>
      <c r="AX579" s="15" t="s">
        <v>30</v>
      </c>
      <c r="AY579" s="175" t="s">
        <v>122</v>
      </c>
    </row>
    <row r="580" spans="1:65" s="12" customFormat="1" ht="22.9" customHeight="1">
      <c r="B580" s="131"/>
      <c r="D580" s="132" t="s">
        <v>72</v>
      </c>
      <c r="E580" s="142" t="s">
        <v>154</v>
      </c>
      <c r="F580" s="142" t="s">
        <v>489</v>
      </c>
      <c r="I580" s="134"/>
      <c r="J580" s="143">
        <f>BK580</f>
        <v>0</v>
      </c>
      <c r="L580" s="131"/>
      <c r="M580" s="136"/>
      <c r="N580" s="137"/>
      <c r="O580" s="137"/>
      <c r="P580" s="138">
        <f>SUM(P581:P604)</f>
        <v>0</v>
      </c>
      <c r="Q580" s="137"/>
      <c r="R580" s="138">
        <f>SUM(R581:R604)</f>
        <v>13.986555999999998</v>
      </c>
      <c r="S580" s="137"/>
      <c r="T580" s="139">
        <f>SUM(T581:T604)</f>
        <v>0</v>
      </c>
      <c r="AR580" s="132" t="s">
        <v>30</v>
      </c>
      <c r="AT580" s="140" t="s">
        <v>72</v>
      </c>
      <c r="AU580" s="140" t="s">
        <v>30</v>
      </c>
      <c r="AY580" s="132" t="s">
        <v>122</v>
      </c>
      <c r="BK580" s="141">
        <f>SUM(BK581:BK604)</f>
        <v>0</v>
      </c>
    </row>
    <row r="581" spans="1:65" s="2" customFormat="1" ht="21.75" customHeight="1">
      <c r="A581" s="33"/>
      <c r="B581" s="144"/>
      <c r="C581" s="145" t="s">
        <v>531</v>
      </c>
      <c r="D581" s="145" t="s">
        <v>124</v>
      </c>
      <c r="E581" s="146" t="s">
        <v>1061</v>
      </c>
      <c r="F581" s="147" t="s">
        <v>1062</v>
      </c>
      <c r="G581" s="148" t="s">
        <v>127</v>
      </c>
      <c r="H581" s="149">
        <v>550.05999999999995</v>
      </c>
      <c r="I581" s="150"/>
      <c r="J581" s="151">
        <f>ROUND(I581*H581,2)</f>
        <v>0</v>
      </c>
      <c r="K581" s="147" t="s">
        <v>1</v>
      </c>
      <c r="L581" s="34"/>
      <c r="M581" s="152" t="s">
        <v>1</v>
      </c>
      <c r="N581" s="153" t="s">
        <v>38</v>
      </c>
      <c r="O581" s="59"/>
      <c r="P581" s="154">
        <f>O581*H581</f>
        <v>0</v>
      </c>
      <c r="Q581" s="154">
        <v>0</v>
      </c>
      <c r="R581" s="154">
        <f>Q581*H581</f>
        <v>0</v>
      </c>
      <c r="S581" s="154">
        <v>0</v>
      </c>
      <c r="T581" s="155">
        <f>S581*H581</f>
        <v>0</v>
      </c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R581" s="156" t="s">
        <v>129</v>
      </c>
      <c r="AT581" s="156" t="s">
        <v>124</v>
      </c>
      <c r="AU581" s="156" t="s">
        <v>82</v>
      </c>
      <c r="AY581" s="18" t="s">
        <v>122</v>
      </c>
      <c r="BE581" s="157">
        <f>IF(N581="základní",J581,0)</f>
        <v>0</v>
      </c>
      <c r="BF581" s="157">
        <f>IF(N581="snížená",J581,0)</f>
        <v>0</v>
      </c>
      <c r="BG581" s="157">
        <f>IF(N581="zákl. přenesená",J581,0)</f>
        <v>0</v>
      </c>
      <c r="BH581" s="157">
        <f>IF(N581="sníž. přenesená",J581,0)</f>
        <v>0</v>
      </c>
      <c r="BI581" s="157">
        <f>IF(N581="nulová",J581,0)</f>
        <v>0</v>
      </c>
      <c r="BJ581" s="18" t="s">
        <v>30</v>
      </c>
      <c r="BK581" s="157">
        <f>ROUND(I581*H581,2)</f>
        <v>0</v>
      </c>
      <c r="BL581" s="18" t="s">
        <v>129</v>
      </c>
      <c r="BM581" s="156" t="s">
        <v>1063</v>
      </c>
    </row>
    <row r="582" spans="1:65" s="13" customFormat="1">
      <c r="B582" s="158"/>
      <c r="D582" s="159" t="s">
        <v>131</v>
      </c>
      <c r="E582" s="160" t="s">
        <v>1</v>
      </c>
      <c r="F582" s="161" t="s">
        <v>701</v>
      </c>
      <c r="H582" s="160" t="s">
        <v>1</v>
      </c>
      <c r="I582" s="162"/>
      <c r="L582" s="158"/>
      <c r="M582" s="163"/>
      <c r="N582" s="164"/>
      <c r="O582" s="164"/>
      <c r="P582" s="164"/>
      <c r="Q582" s="164"/>
      <c r="R582" s="164"/>
      <c r="S582" s="164"/>
      <c r="T582" s="165"/>
      <c r="AT582" s="160" t="s">
        <v>131</v>
      </c>
      <c r="AU582" s="160" t="s">
        <v>82</v>
      </c>
      <c r="AV582" s="13" t="s">
        <v>30</v>
      </c>
      <c r="AW582" s="13" t="s">
        <v>29</v>
      </c>
      <c r="AX582" s="13" t="s">
        <v>73</v>
      </c>
      <c r="AY582" s="160" t="s">
        <v>122</v>
      </c>
    </row>
    <row r="583" spans="1:65" s="14" customFormat="1">
      <c r="B583" s="166"/>
      <c r="D583" s="159" t="s">
        <v>131</v>
      </c>
      <c r="E583" s="167" t="s">
        <v>1</v>
      </c>
      <c r="F583" s="168" t="s">
        <v>710</v>
      </c>
      <c r="H583" s="169">
        <v>11.5</v>
      </c>
      <c r="I583" s="170"/>
      <c r="L583" s="166"/>
      <c r="M583" s="171"/>
      <c r="N583" s="172"/>
      <c r="O583" s="172"/>
      <c r="P583" s="172"/>
      <c r="Q583" s="172"/>
      <c r="R583" s="172"/>
      <c r="S583" s="172"/>
      <c r="T583" s="173"/>
      <c r="AT583" s="167" t="s">
        <v>131</v>
      </c>
      <c r="AU583" s="167" t="s">
        <v>82</v>
      </c>
      <c r="AV583" s="14" t="s">
        <v>82</v>
      </c>
      <c r="AW583" s="14" t="s">
        <v>29</v>
      </c>
      <c r="AX583" s="14" t="s">
        <v>73</v>
      </c>
      <c r="AY583" s="167" t="s">
        <v>122</v>
      </c>
    </row>
    <row r="584" spans="1:65" s="14" customFormat="1">
      <c r="B584" s="166"/>
      <c r="D584" s="159" t="s">
        <v>131</v>
      </c>
      <c r="E584" s="167" t="s">
        <v>1</v>
      </c>
      <c r="F584" s="168" t="s">
        <v>711</v>
      </c>
      <c r="H584" s="169">
        <v>225.4</v>
      </c>
      <c r="I584" s="170"/>
      <c r="L584" s="166"/>
      <c r="M584" s="171"/>
      <c r="N584" s="172"/>
      <c r="O584" s="172"/>
      <c r="P584" s="172"/>
      <c r="Q584" s="172"/>
      <c r="R584" s="172"/>
      <c r="S584" s="172"/>
      <c r="T584" s="173"/>
      <c r="AT584" s="167" t="s">
        <v>131</v>
      </c>
      <c r="AU584" s="167" t="s">
        <v>82</v>
      </c>
      <c r="AV584" s="14" t="s">
        <v>82</v>
      </c>
      <c r="AW584" s="14" t="s">
        <v>29</v>
      </c>
      <c r="AX584" s="14" t="s">
        <v>73</v>
      </c>
      <c r="AY584" s="167" t="s">
        <v>122</v>
      </c>
    </row>
    <row r="585" spans="1:65" s="14" customFormat="1">
      <c r="B585" s="166"/>
      <c r="D585" s="159" t="s">
        <v>131</v>
      </c>
      <c r="E585" s="167" t="s">
        <v>1</v>
      </c>
      <c r="F585" s="168" t="s">
        <v>712</v>
      </c>
      <c r="H585" s="169">
        <v>15</v>
      </c>
      <c r="I585" s="170"/>
      <c r="L585" s="166"/>
      <c r="M585" s="171"/>
      <c r="N585" s="172"/>
      <c r="O585" s="172"/>
      <c r="P585" s="172"/>
      <c r="Q585" s="172"/>
      <c r="R585" s="172"/>
      <c r="S585" s="172"/>
      <c r="T585" s="173"/>
      <c r="AT585" s="167" t="s">
        <v>131</v>
      </c>
      <c r="AU585" s="167" t="s">
        <v>82</v>
      </c>
      <c r="AV585" s="14" t="s">
        <v>82</v>
      </c>
      <c r="AW585" s="14" t="s">
        <v>29</v>
      </c>
      <c r="AX585" s="14" t="s">
        <v>73</v>
      </c>
      <c r="AY585" s="167" t="s">
        <v>122</v>
      </c>
    </row>
    <row r="586" spans="1:65" s="14" customFormat="1">
      <c r="B586" s="166"/>
      <c r="D586" s="159" t="s">
        <v>131</v>
      </c>
      <c r="E586" s="167" t="s">
        <v>1</v>
      </c>
      <c r="F586" s="168" t="s">
        <v>713</v>
      </c>
      <c r="H586" s="169">
        <v>4.8</v>
      </c>
      <c r="I586" s="170"/>
      <c r="L586" s="166"/>
      <c r="M586" s="171"/>
      <c r="N586" s="172"/>
      <c r="O586" s="172"/>
      <c r="P586" s="172"/>
      <c r="Q586" s="172"/>
      <c r="R586" s="172"/>
      <c r="S586" s="172"/>
      <c r="T586" s="173"/>
      <c r="AT586" s="167" t="s">
        <v>131</v>
      </c>
      <c r="AU586" s="167" t="s">
        <v>82</v>
      </c>
      <c r="AV586" s="14" t="s">
        <v>82</v>
      </c>
      <c r="AW586" s="14" t="s">
        <v>29</v>
      </c>
      <c r="AX586" s="14" t="s">
        <v>73</v>
      </c>
      <c r="AY586" s="167" t="s">
        <v>122</v>
      </c>
    </row>
    <row r="587" spans="1:65" s="13" customFormat="1">
      <c r="B587" s="158"/>
      <c r="D587" s="159" t="s">
        <v>131</v>
      </c>
      <c r="E587" s="160" t="s">
        <v>1</v>
      </c>
      <c r="F587" s="161" t="s">
        <v>714</v>
      </c>
      <c r="H587" s="160" t="s">
        <v>1</v>
      </c>
      <c r="I587" s="162"/>
      <c r="L587" s="158"/>
      <c r="M587" s="163"/>
      <c r="N587" s="164"/>
      <c r="O587" s="164"/>
      <c r="P587" s="164"/>
      <c r="Q587" s="164"/>
      <c r="R587" s="164"/>
      <c r="S587" s="164"/>
      <c r="T587" s="165"/>
      <c r="AT587" s="160" t="s">
        <v>131</v>
      </c>
      <c r="AU587" s="160" t="s">
        <v>82</v>
      </c>
      <c r="AV587" s="13" t="s">
        <v>30</v>
      </c>
      <c r="AW587" s="13" t="s">
        <v>29</v>
      </c>
      <c r="AX587" s="13" t="s">
        <v>73</v>
      </c>
      <c r="AY587" s="160" t="s">
        <v>122</v>
      </c>
    </row>
    <row r="588" spans="1:65" s="14" customFormat="1">
      <c r="B588" s="166"/>
      <c r="D588" s="159" t="s">
        <v>131</v>
      </c>
      <c r="E588" s="167" t="s">
        <v>1</v>
      </c>
      <c r="F588" s="168" t="s">
        <v>715</v>
      </c>
      <c r="H588" s="169">
        <v>185.4</v>
      </c>
      <c r="I588" s="170"/>
      <c r="L588" s="166"/>
      <c r="M588" s="171"/>
      <c r="N588" s="172"/>
      <c r="O588" s="172"/>
      <c r="P588" s="172"/>
      <c r="Q588" s="172"/>
      <c r="R588" s="172"/>
      <c r="S588" s="172"/>
      <c r="T588" s="173"/>
      <c r="AT588" s="167" t="s">
        <v>131</v>
      </c>
      <c r="AU588" s="167" t="s">
        <v>82</v>
      </c>
      <c r="AV588" s="14" t="s">
        <v>82</v>
      </c>
      <c r="AW588" s="14" t="s">
        <v>29</v>
      </c>
      <c r="AX588" s="14" t="s">
        <v>73</v>
      </c>
      <c r="AY588" s="167" t="s">
        <v>122</v>
      </c>
    </row>
    <row r="589" spans="1:65" s="14" customFormat="1">
      <c r="B589" s="166"/>
      <c r="D589" s="159" t="s">
        <v>131</v>
      </c>
      <c r="E589" s="167" t="s">
        <v>1</v>
      </c>
      <c r="F589" s="168" t="s">
        <v>716</v>
      </c>
      <c r="H589" s="169">
        <v>73.7</v>
      </c>
      <c r="I589" s="170"/>
      <c r="L589" s="166"/>
      <c r="M589" s="171"/>
      <c r="N589" s="172"/>
      <c r="O589" s="172"/>
      <c r="P589" s="172"/>
      <c r="Q589" s="172"/>
      <c r="R589" s="172"/>
      <c r="S589" s="172"/>
      <c r="T589" s="173"/>
      <c r="AT589" s="167" t="s">
        <v>131</v>
      </c>
      <c r="AU589" s="167" t="s">
        <v>82</v>
      </c>
      <c r="AV589" s="14" t="s">
        <v>82</v>
      </c>
      <c r="AW589" s="14" t="s">
        <v>29</v>
      </c>
      <c r="AX589" s="14" t="s">
        <v>73</v>
      </c>
      <c r="AY589" s="167" t="s">
        <v>122</v>
      </c>
    </row>
    <row r="590" spans="1:65" s="13" customFormat="1">
      <c r="B590" s="158"/>
      <c r="D590" s="159" t="s">
        <v>131</v>
      </c>
      <c r="E590" s="160" t="s">
        <v>1</v>
      </c>
      <c r="F590" s="161" t="s">
        <v>717</v>
      </c>
      <c r="H590" s="160" t="s">
        <v>1</v>
      </c>
      <c r="I590" s="162"/>
      <c r="L590" s="158"/>
      <c r="M590" s="163"/>
      <c r="N590" s="164"/>
      <c r="O590" s="164"/>
      <c r="P590" s="164"/>
      <c r="Q590" s="164"/>
      <c r="R590" s="164"/>
      <c r="S590" s="164"/>
      <c r="T590" s="165"/>
      <c r="AT590" s="160" t="s">
        <v>131</v>
      </c>
      <c r="AU590" s="160" t="s">
        <v>82</v>
      </c>
      <c r="AV590" s="13" t="s">
        <v>30</v>
      </c>
      <c r="AW590" s="13" t="s">
        <v>29</v>
      </c>
      <c r="AX590" s="13" t="s">
        <v>73</v>
      </c>
      <c r="AY590" s="160" t="s">
        <v>122</v>
      </c>
    </row>
    <row r="591" spans="1:65" s="14" customFormat="1">
      <c r="B591" s="166"/>
      <c r="D591" s="159" t="s">
        <v>131</v>
      </c>
      <c r="E591" s="167" t="s">
        <v>1</v>
      </c>
      <c r="F591" s="168" t="s">
        <v>718</v>
      </c>
      <c r="H591" s="169">
        <v>29.7</v>
      </c>
      <c r="I591" s="170"/>
      <c r="L591" s="166"/>
      <c r="M591" s="171"/>
      <c r="N591" s="172"/>
      <c r="O591" s="172"/>
      <c r="P591" s="172"/>
      <c r="Q591" s="172"/>
      <c r="R591" s="172"/>
      <c r="S591" s="172"/>
      <c r="T591" s="173"/>
      <c r="AT591" s="167" t="s">
        <v>131</v>
      </c>
      <c r="AU591" s="167" t="s">
        <v>82</v>
      </c>
      <c r="AV591" s="14" t="s">
        <v>82</v>
      </c>
      <c r="AW591" s="14" t="s">
        <v>29</v>
      </c>
      <c r="AX591" s="14" t="s">
        <v>73</v>
      </c>
      <c r="AY591" s="167" t="s">
        <v>122</v>
      </c>
    </row>
    <row r="592" spans="1:65" s="13" customFormat="1">
      <c r="B592" s="158"/>
      <c r="D592" s="159" t="s">
        <v>131</v>
      </c>
      <c r="E592" s="160" t="s">
        <v>1</v>
      </c>
      <c r="F592" s="161" t="s">
        <v>719</v>
      </c>
      <c r="H592" s="160" t="s">
        <v>1</v>
      </c>
      <c r="I592" s="162"/>
      <c r="L592" s="158"/>
      <c r="M592" s="163"/>
      <c r="N592" s="164"/>
      <c r="O592" s="164"/>
      <c r="P592" s="164"/>
      <c r="Q592" s="164"/>
      <c r="R592" s="164"/>
      <c r="S592" s="164"/>
      <c r="T592" s="165"/>
      <c r="AT592" s="160" t="s">
        <v>131</v>
      </c>
      <c r="AU592" s="160" t="s">
        <v>82</v>
      </c>
      <c r="AV592" s="13" t="s">
        <v>30</v>
      </c>
      <c r="AW592" s="13" t="s">
        <v>29</v>
      </c>
      <c r="AX592" s="13" t="s">
        <v>73</v>
      </c>
      <c r="AY592" s="160" t="s">
        <v>122</v>
      </c>
    </row>
    <row r="593" spans="1:65" s="14" customFormat="1">
      <c r="B593" s="166"/>
      <c r="D593" s="159" t="s">
        <v>131</v>
      </c>
      <c r="E593" s="167" t="s">
        <v>1</v>
      </c>
      <c r="F593" s="168" t="s">
        <v>720</v>
      </c>
      <c r="H593" s="169">
        <v>2.2799999999999998</v>
      </c>
      <c r="I593" s="170"/>
      <c r="L593" s="166"/>
      <c r="M593" s="171"/>
      <c r="N593" s="172"/>
      <c r="O593" s="172"/>
      <c r="P593" s="172"/>
      <c r="Q593" s="172"/>
      <c r="R593" s="172"/>
      <c r="S593" s="172"/>
      <c r="T593" s="173"/>
      <c r="AT593" s="167" t="s">
        <v>131</v>
      </c>
      <c r="AU593" s="167" t="s">
        <v>82</v>
      </c>
      <c r="AV593" s="14" t="s">
        <v>82</v>
      </c>
      <c r="AW593" s="14" t="s">
        <v>29</v>
      </c>
      <c r="AX593" s="14" t="s">
        <v>73</v>
      </c>
      <c r="AY593" s="167" t="s">
        <v>122</v>
      </c>
    </row>
    <row r="594" spans="1:65" s="13" customFormat="1">
      <c r="B594" s="158"/>
      <c r="D594" s="159" t="s">
        <v>131</v>
      </c>
      <c r="E594" s="160" t="s">
        <v>1</v>
      </c>
      <c r="F594" s="161" t="s">
        <v>703</v>
      </c>
      <c r="H594" s="160" t="s">
        <v>1</v>
      </c>
      <c r="I594" s="162"/>
      <c r="L594" s="158"/>
      <c r="M594" s="163"/>
      <c r="N594" s="164"/>
      <c r="O594" s="164"/>
      <c r="P594" s="164"/>
      <c r="Q594" s="164"/>
      <c r="R594" s="164"/>
      <c r="S594" s="164"/>
      <c r="T594" s="165"/>
      <c r="AT594" s="160" t="s">
        <v>131</v>
      </c>
      <c r="AU594" s="160" t="s">
        <v>82</v>
      </c>
      <c r="AV594" s="13" t="s">
        <v>30</v>
      </c>
      <c r="AW594" s="13" t="s">
        <v>29</v>
      </c>
      <c r="AX594" s="13" t="s">
        <v>73</v>
      </c>
      <c r="AY594" s="160" t="s">
        <v>122</v>
      </c>
    </row>
    <row r="595" spans="1:65" s="14" customFormat="1">
      <c r="B595" s="166"/>
      <c r="D595" s="159" t="s">
        <v>131</v>
      </c>
      <c r="E595" s="167" t="s">
        <v>1</v>
      </c>
      <c r="F595" s="168" t="s">
        <v>720</v>
      </c>
      <c r="H595" s="169">
        <v>2.2799999999999998</v>
      </c>
      <c r="I595" s="170"/>
      <c r="L595" s="166"/>
      <c r="M595" s="171"/>
      <c r="N595" s="172"/>
      <c r="O595" s="172"/>
      <c r="P595" s="172"/>
      <c r="Q595" s="172"/>
      <c r="R595" s="172"/>
      <c r="S595" s="172"/>
      <c r="T595" s="173"/>
      <c r="AT595" s="167" t="s">
        <v>131</v>
      </c>
      <c r="AU595" s="167" t="s">
        <v>82</v>
      </c>
      <c r="AV595" s="14" t="s">
        <v>82</v>
      </c>
      <c r="AW595" s="14" t="s">
        <v>29</v>
      </c>
      <c r="AX595" s="14" t="s">
        <v>73</v>
      </c>
      <c r="AY595" s="167" t="s">
        <v>122</v>
      </c>
    </row>
    <row r="596" spans="1:65" s="15" customFormat="1">
      <c r="B596" s="174"/>
      <c r="D596" s="159" t="s">
        <v>131</v>
      </c>
      <c r="E596" s="175" t="s">
        <v>1</v>
      </c>
      <c r="F596" s="176" t="s">
        <v>139</v>
      </c>
      <c r="H596" s="177">
        <v>550.05999999999995</v>
      </c>
      <c r="I596" s="178"/>
      <c r="L596" s="174"/>
      <c r="M596" s="179"/>
      <c r="N596" s="180"/>
      <c r="O596" s="180"/>
      <c r="P596" s="180"/>
      <c r="Q596" s="180"/>
      <c r="R596" s="180"/>
      <c r="S596" s="180"/>
      <c r="T596" s="181"/>
      <c r="AT596" s="175" t="s">
        <v>131</v>
      </c>
      <c r="AU596" s="175" t="s">
        <v>82</v>
      </c>
      <c r="AV596" s="15" t="s">
        <v>129</v>
      </c>
      <c r="AW596" s="15" t="s">
        <v>29</v>
      </c>
      <c r="AX596" s="15" t="s">
        <v>30</v>
      </c>
      <c r="AY596" s="175" t="s">
        <v>122</v>
      </c>
    </row>
    <row r="597" spans="1:65" s="2" customFormat="1" ht="16.5" customHeight="1">
      <c r="A597" s="33"/>
      <c r="B597" s="144"/>
      <c r="C597" s="145" t="s">
        <v>535</v>
      </c>
      <c r="D597" s="145" t="s">
        <v>124</v>
      </c>
      <c r="E597" s="146" t="s">
        <v>1064</v>
      </c>
      <c r="F597" s="147" t="s">
        <v>1065</v>
      </c>
      <c r="G597" s="148" t="s">
        <v>127</v>
      </c>
      <c r="H597" s="149">
        <v>25.74</v>
      </c>
      <c r="I597" s="150"/>
      <c r="J597" s="151">
        <f>ROUND(I597*H597,2)</f>
        <v>0</v>
      </c>
      <c r="K597" s="147" t="s">
        <v>128</v>
      </c>
      <c r="L597" s="34"/>
      <c r="M597" s="152" t="s">
        <v>1</v>
      </c>
      <c r="N597" s="153" t="s">
        <v>38</v>
      </c>
      <c r="O597" s="59"/>
      <c r="P597" s="154">
        <f>O597*H597</f>
        <v>0</v>
      </c>
      <c r="Q597" s="154">
        <v>0.34499999999999997</v>
      </c>
      <c r="R597" s="154">
        <f>Q597*H597</f>
        <v>8.8802999999999983</v>
      </c>
      <c r="S597" s="154">
        <v>0</v>
      </c>
      <c r="T597" s="155">
        <f>S597*H597</f>
        <v>0</v>
      </c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R597" s="156" t="s">
        <v>129</v>
      </c>
      <c r="AT597" s="156" t="s">
        <v>124</v>
      </c>
      <c r="AU597" s="156" t="s">
        <v>82</v>
      </c>
      <c r="AY597" s="18" t="s">
        <v>122</v>
      </c>
      <c r="BE597" s="157">
        <f>IF(N597="základní",J597,0)</f>
        <v>0</v>
      </c>
      <c r="BF597" s="157">
        <f>IF(N597="snížená",J597,0)</f>
        <v>0</v>
      </c>
      <c r="BG597" s="157">
        <f>IF(N597="zákl. přenesená",J597,0)</f>
        <v>0</v>
      </c>
      <c r="BH597" s="157">
        <f>IF(N597="sníž. přenesená",J597,0)</f>
        <v>0</v>
      </c>
      <c r="BI597" s="157">
        <f>IF(N597="nulová",J597,0)</f>
        <v>0</v>
      </c>
      <c r="BJ597" s="18" t="s">
        <v>30</v>
      </c>
      <c r="BK597" s="157">
        <f>ROUND(I597*H597,2)</f>
        <v>0</v>
      </c>
      <c r="BL597" s="18" t="s">
        <v>129</v>
      </c>
      <c r="BM597" s="156" t="s">
        <v>1066</v>
      </c>
    </row>
    <row r="598" spans="1:65" s="14" customFormat="1">
      <c r="B598" s="166"/>
      <c r="D598" s="159" t="s">
        <v>131</v>
      </c>
      <c r="E598" s="167" t="s">
        <v>1</v>
      </c>
      <c r="F598" s="168" t="s">
        <v>708</v>
      </c>
      <c r="H598" s="169">
        <v>25.74</v>
      </c>
      <c r="I598" s="170"/>
      <c r="L598" s="166"/>
      <c r="M598" s="171"/>
      <c r="N598" s="172"/>
      <c r="O598" s="172"/>
      <c r="P598" s="172"/>
      <c r="Q598" s="172"/>
      <c r="R598" s="172"/>
      <c r="S598" s="172"/>
      <c r="T598" s="173"/>
      <c r="AT598" s="167" t="s">
        <v>131</v>
      </c>
      <c r="AU598" s="167" t="s">
        <v>82</v>
      </c>
      <c r="AV598" s="14" t="s">
        <v>82</v>
      </c>
      <c r="AW598" s="14" t="s">
        <v>29</v>
      </c>
      <c r="AX598" s="14" t="s">
        <v>30</v>
      </c>
      <c r="AY598" s="167" t="s">
        <v>122</v>
      </c>
    </row>
    <row r="599" spans="1:65" s="2" customFormat="1" ht="21.75" customHeight="1">
      <c r="A599" s="33"/>
      <c r="B599" s="144"/>
      <c r="C599" s="145" t="s">
        <v>539</v>
      </c>
      <c r="D599" s="145" t="s">
        <v>124</v>
      </c>
      <c r="E599" s="146" t="s">
        <v>532</v>
      </c>
      <c r="F599" s="147" t="s">
        <v>533</v>
      </c>
      <c r="G599" s="148" t="s">
        <v>127</v>
      </c>
      <c r="H599" s="149">
        <v>25.74</v>
      </c>
      <c r="I599" s="150"/>
      <c r="J599" s="151">
        <f>ROUND(I599*H599,2)</f>
        <v>0</v>
      </c>
      <c r="K599" s="147" t="s">
        <v>128</v>
      </c>
      <c r="L599" s="34"/>
      <c r="M599" s="152" t="s">
        <v>1</v>
      </c>
      <c r="N599" s="153" t="s">
        <v>38</v>
      </c>
      <c r="O599" s="59"/>
      <c r="P599" s="154">
        <f>O599*H599</f>
        <v>0</v>
      </c>
      <c r="Q599" s="154">
        <v>8.4250000000000005E-2</v>
      </c>
      <c r="R599" s="154">
        <f>Q599*H599</f>
        <v>2.1685949999999998</v>
      </c>
      <c r="S599" s="154">
        <v>0</v>
      </c>
      <c r="T599" s="155">
        <f>S599*H599</f>
        <v>0</v>
      </c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R599" s="156" t="s">
        <v>129</v>
      </c>
      <c r="AT599" s="156" t="s">
        <v>124</v>
      </c>
      <c r="AU599" s="156" t="s">
        <v>82</v>
      </c>
      <c r="AY599" s="18" t="s">
        <v>122</v>
      </c>
      <c r="BE599" s="157">
        <f>IF(N599="základní",J599,0)</f>
        <v>0</v>
      </c>
      <c r="BF599" s="157">
        <f>IF(N599="snížená",J599,0)</f>
        <v>0</v>
      </c>
      <c r="BG599" s="157">
        <f>IF(N599="zákl. přenesená",J599,0)</f>
        <v>0</v>
      </c>
      <c r="BH599" s="157">
        <f>IF(N599="sníž. přenesená",J599,0)</f>
        <v>0</v>
      </c>
      <c r="BI599" s="157">
        <f>IF(N599="nulová",J599,0)</f>
        <v>0</v>
      </c>
      <c r="BJ599" s="18" t="s">
        <v>30</v>
      </c>
      <c r="BK599" s="157">
        <f>ROUND(I599*H599,2)</f>
        <v>0</v>
      </c>
      <c r="BL599" s="18" t="s">
        <v>129</v>
      </c>
      <c r="BM599" s="156" t="s">
        <v>1067</v>
      </c>
    </row>
    <row r="600" spans="1:65" s="14" customFormat="1">
      <c r="B600" s="166"/>
      <c r="D600" s="159" t="s">
        <v>131</v>
      </c>
      <c r="E600" s="167" t="s">
        <v>1</v>
      </c>
      <c r="F600" s="168" t="s">
        <v>708</v>
      </c>
      <c r="H600" s="169">
        <v>25.74</v>
      </c>
      <c r="I600" s="170"/>
      <c r="L600" s="166"/>
      <c r="M600" s="171"/>
      <c r="N600" s="172"/>
      <c r="O600" s="172"/>
      <c r="P600" s="172"/>
      <c r="Q600" s="172"/>
      <c r="R600" s="172"/>
      <c r="S600" s="172"/>
      <c r="T600" s="173"/>
      <c r="AT600" s="167" t="s">
        <v>131</v>
      </c>
      <c r="AU600" s="167" t="s">
        <v>82</v>
      </c>
      <c r="AV600" s="14" t="s">
        <v>82</v>
      </c>
      <c r="AW600" s="14" t="s">
        <v>29</v>
      </c>
      <c r="AX600" s="14" t="s">
        <v>30</v>
      </c>
      <c r="AY600" s="167" t="s">
        <v>122</v>
      </c>
    </row>
    <row r="601" spans="1:65" s="2" customFormat="1" ht="16.5" customHeight="1">
      <c r="A601" s="33"/>
      <c r="B601" s="144"/>
      <c r="C601" s="182" t="s">
        <v>544</v>
      </c>
      <c r="D601" s="182" t="s">
        <v>333</v>
      </c>
      <c r="E601" s="183" t="s">
        <v>536</v>
      </c>
      <c r="F601" s="184" t="s">
        <v>1068</v>
      </c>
      <c r="G601" s="185" t="s">
        <v>127</v>
      </c>
      <c r="H601" s="186">
        <v>25.997</v>
      </c>
      <c r="I601" s="187"/>
      <c r="J601" s="188">
        <f>ROUND(I601*H601,2)</f>
        <v>0</v>
      </c>
      <c r="K601" s="184" t="s">
        <v>1</v>
      </c>
      <c r="L601" s="189"/>
      <c r="M601" s="190" t="s">
        <v>1</v>
      </c>
      <c r="N601" s="191" t="s">
        <v>38</v>
      </c>
      <c r="O601" s="59"/>
      <c r="P601" s="154">
        <f>O601*H601</f>
        <v>0</v>
      </c>
      <c r="Q601" s="154">
        <v>0.113</v>
      </c>
      <c r="R601" s="154">
        <f>Q601*H601</f>
        <v>2.9376609999999999</v>
      </c>
      <c r="S601" s="154">
        <v>0</v>
      </c>
      <c r="T601" s="155">
        <f>S601*H601</f>
        <v>0</v>
      </c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R601" s="156" t="s">
        <v>170</v>
      </c>
      <c r="AT601" s="156" t="s">
        <v>333</v>
      </c>
      <c r="AU601" s="156" t="s">
        <v>82</v>
      </c>
      <c r="AY601" s="18" t="s">
        <v>122</v>
      </c>
      <c r="BE601" s="157">
        <f>IF(N601="základní",J601,0)</f>
        <v>0</v>
      </c>
      <c r="BF601" s="157">
        <f>IF(N601="snížená",J601,0)</f>
        <v>0</v>
      </c>
      <c r="BG601" s="157">
        <f>IF(N601="zákl. přenesená",J601,0)</f>
        <v>0</v>
      </c>
      <c r="BH601" s="157">
        <f>IF(N601="sníž. přenesená",J601,0)</f>
        <v>0</v>
      </c>
      <c r="BI601" s="157">
        <f>IF(N601="nulová",J601,0)</f>
        <v>0</v>
      </c>
      <c r="BJ601" s="18" t="s">
        <v>30</v>
      </c>
      <c r="BK601" s="157">
        <f>ROUND(I601*H601,2)</f>
        <v>0</v>
      </c>
      <c r="BL601" s="18" t="s">
        <v>129</v>
      </c>
      <c r="BM601" s="156" t="s">
        <v>1069</v>
      </c>
    </row>
    <row r="602" spans="1:65" s="13" customFormat="1">
      <c r="B602" s="158"/>
      <c r="D602" s="159" t="s">
        <v>131</v>
      </c>
      <c r="E602" s="160" t="s">
        <v>1</v>
      </c>
      <c r="F602" s="161" t="s">
        <v>1070</v>
      </c>
      <c r="H602" s="160" t="s">
        <v>1</v>
      </c>
      <c r="I602" s="162"/>
      <c r="L602" s="158"/>
      <c r="M602" s="163"/>
      <c r="N602" s="164"/>
      <c r="O602" s="164"/>
      <c r="P602" s="164"/>
      <c r="Q602" s="164"/>
      <c r="R602" s="164"/>
      <c r="S602" s="164"/>
      <c r="T602" s="165"/>
      <c r="AT602" s="160" t="s">
        <v>131</v>
      </c>
      <c r="AU602" s="160" t="s">
        <v>82</v>
      </c>
      <c r="AV602" s="13" t="s">
        <v>30</v>
      </c>
      <c r="AW602" s="13" t="s">
        <v>29</v>
      </c>
      <c r="AX602" s="13" t="s">
        <v>73</v>
      </c>
      <c r="AY602" s="160" t="s">
        <v>122</v>
      </c>
    </row>
    <row r="603" spans="1:65" s="14" customFormat="1">
      <c r="B603" s="166"/>
      <c r="D603" s="159" t="s">
        <v>131</v>
      </c>
      <c r="E603" s="167" t="s">
        <v>1</v>
      </c>
      <c r="F603" s="168" t="s">
        <v>1071</v>
      </c>
      <c r="H603" s="169">
        <v>25.997</v>
      </c>
      <c r="I603" s="170"/>
      <c r="L603" s="166"/>
      <c r="M603" s="171"/>
      <c r="N603" s="172"/>
      <c r="O603" s="172"/>
      <c r="P603" s="172"/>
      <c r="Q603" s="172"/>
      <c r="R603" s="172"/>
      <c r="S603" s="172"/>
      <c r="T603" s="173"/>
      <c r="AT603" s="167" t="s">
        <v>131</v>
      </c>
      <c r="AU603" s="167" t="s">
        <v>82</v>
      </c>
      <c r="AV603" s="14" t="s">
        <v>82</v>
      </c>
      <c r="AW603" s="14" t="s">
        <v>29</v>
      </c>
      <c r="AX603" s="14" t="s">
        <v>73</v>
      </c>
      <c r="AY603" s="167" t="s">
        <v>122</v>
      </c>
    </row>
    <row r="604" spans="1:65" s="15" customFormat="1">
      <c r="B604" s="174"/>
      <c r="D604" s="159" t="s">
        <v>131</v>
      </c>
      <c r="E604" s="175" t="s">
        <v>1</v>
      </c>
      <c r="F604" s="176" t="s">
        <v>139</v>
      </c>
      <c r="H604" s="177">
        <v>25.997</v>
      </c>
      <c r="I604" s="178"/>
      <c r="L604" s="174"/>
      <c r="M604" s="179"/>
      <c r="N604" s="180"/>
      <c r="O604" s="180"/>
      <c r="P604" s="180"/>
      <c r="Q604" s="180"/>
      <c r="R604" s="180"/>
      <c r="S604" s="180"/>
      <c r="T604" s="181"/>
      <c r="AT604" s="175" t="s">
        <v>131</v>
      </c>
      <c r="AU604" s="175" t="s">
        <v>82</v>
      </c>
      <c r="AV604" s="15" t="s">
        <v>129</v>
      </c>
      <c r="AW604" s="15" t="s">
        <v>29</v>
      </c>
      <c r="AX604" s="15" t="s">
        <v>30</v>
      </c>
      <c r="AY604" s="175" t="s">
        <v>122</v>
      </c>
    </row>
    <row r="605" spans="1:65" s="12" customFormat="1" ht="22.9" customHeight="1">
      <c r="B605" s="131"/>
      <c r="D605" s="132" t="s">
        <v>72</v>
      </c>
      <c r="E605" s="142" t="s">
        <v>170</v>
      </c>
      <c r="F605" s="142" t="s">
        <v>569</v>
      </c>
      <c r="I605" s="134"/>
      <c r="J605" s="143">
        <f>BK605</f>
        <v>0</v>
      </c>
      <c r="L605" s="131"/>
      <c r="M605" s="136"/>
      <c r="N605" s="137"/>
      <c r="O605" s="137"/>
      <c r="P605" s="138">
        <f>SUM(P606:P1305)</f>
        <v>0</v>
      </c>
      <c r="Q605" s="137"/>
      <c r="R605" s="138">
        <f>SUM(R606:R1305)</f>
        <v>51.307440050000018</v>
      </c>
      <c r="S605" s="137"/>
      <c r="T605" s="139">
        <f>SUM(T606:T1305)</f>
        <v>0</v>
      </c>
      <c r="AR605" s="132" t="s">
        <v>30</v>
      </c>
      <c r="AT605" s="140" t="s">
        <v>72</v>
      </c>
      <c r="AU605" s="140" t="s">
        <v>30</v>
      </c>
      <c r="AY605" s="132" t="s">
        <v>122</v>
      </c>
      <c r="BK605" s="141">
        <f>SUM(BK606:BK1305)</f>
        <v>0</v>
      </c>
    </row>
    <row r="606" spans="1:65" s="2" customFormat="1" ht="16.5" customHeight="1">
      <c r="A606" s="33"/>
      <c r="B606" s="144"/>
      <c r="C606" s="145" t="s">
        <v>548</v>
      </c>
      <c r="D606" s="145" t="s">
        <v>124</v>
      </c>
      <c r="E606" s="146" t="s">
        <v>1072</v>
      </c>
      <c r="F606" s="147" t="s">
        <v>1073</v>
      </c>
      <c r="G606" s="148" t="s">
        <v>197</v>
      </c>
      <c r="H606" s="149">
        <v>26</v>
      </c>
      <c r="I606" s="150"/>
      <c r="J606" s="151">
        <f>ROUND(I606*H606,2)</f>
        <v>0</v>
      </c>
      <c r="K606" s="147" t="s">
        <v>128</v>
      </c>
      <c r="L606" s="34"/>
      <c r="M606" s="152" t="s">
        <v>1</v>
      </c>
      <c r="N606" s="153" t="s">
        <v>38</v>
      </c>
      <c r="O606" s="59"/>
      <c r="P606" s="154">
        <f>O606*H606</f>
        <v>0</v>
      </c>
      <c r="Q606" s="154">
        <v>0</v>
      </c>
      <c r="R606" s="154">
        <f>Q606*H606</f>
        <v>0</v>
      </c>
      <c r="S606" s="154">
        <v>0</v>
      </c>
      <c r="T606" s="155">
        <f>S606*H606</f>
        <v>0</v>
      </c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R606" s="156" t="s">
        <v>129</v>
      </c>
      <c r="AT606" s="156" t="s">
        <v>124</v>
      </c>
      <c r="AU606" s="156" t="s">
        <v>82</v>
      </c>
      <c r="AY606" s="18" t="s">
        <v>122</v>
      </c>
      <c r="BE606" s="157">
        <f>IF(N606="základní",J606,0)</f>
        <v>0</v>
      </c>
      <c r="BF606" s="157">
        <f>IF(N606="snížená",J606,0)</f>
        <v>0</v>
      </c>
      <c r="BG606" s="157">
        <f>IF(N606="zákl. přenesená",J606,0)</f>
        <v>0</v>
      </c>
      <c r="BH606" s="157">
        <f>IF(N606="sníž. přenesená",J606,0)</f>
        <v>0</v>
      </c>
      <c r="BI606" s="157">
        <f>IF(N606="nulová",J606,0)</f>
        <v>0</v>
      </c>
      <c r="BJ606" s="18" t="s">
        <v>30</v>
      </c>
      <c r="BK606" s="157">
        <f>ROUND(I606*H606,2)</f>
        <v>0</v>
      </c>
      <c r="BL606" s="18" t="s">
        <v>129</v>
      </c>
      <c r="BM606" s="156" t="s">
        <v>1074</v>
      </c>
    </row>
    <row r="607" spans="1:65" s="13" customFormat="1">
      <c r="B607" s="158"/>
      <c r="D607" s="159" t="s">
        <v>131</v>
      </c>
      <c r="E607" s="160" t="s">
        <v>1</v>
      </c>
      <c r="F607" s="161" t="s">
        <v>717</v>
      </c>
      <c r="H607" s="160" t="s">
        <v>1</v>
      </c>
      <c r="I607" s="162"/>
      <c r="L607" s="158"/>
      <c r="M607" s="163"/>
      <c r="N607" s="164"/>
      <c r="O607" s="164"/>
      <c r="P607" s="164"/>
      <c r="Q607" s="164"/>
      <c r="R607" s="164"/>
      <c r="S607" s="164"/>
      <c r="T607" s="165"/>
      <c r="AT607" s="160" t="s">
        <v>131</v>
      </c>
      <c r="AU607" s="160" t="s">
        <v>82</v>
      </c>
      <c r="AV607" s="13" t="s">
        <v>30</v>
      </c>
      <c r="AW607" s="13" t="s">
        <v>29</v>
      </c>
      <c r="AX607" s="13" t="s">
        <v>73</v>
      </c>
      <c r="AY607" s="160" t="s">
        <v>122</v>
      </c>
    </row>
    <row r="608" spans="1:65" s="14" customFormat="1">
      <c r="B608" s="166"/>
      <c r="D608" s="159" t="s">
        <v>131</v>
      </c>
      <c r="E608" s="167" t="s">
        <v>1</v>
      </c>
      <c r="F608" s="168" t="s">
        <v>1075</v>
      </c>
      <c r="H608" s="169">
        <v>26</v>
      </c>
      <c r="I608" s="170"/>
      <c r="L608" s="166"/>
      <c r="M608" s="171"/>
      <c r="N608" s="172"/>
      <c r="O608" s="172"/>
      <c r="P608" s="172"/>
      <c r="Q608" s="172"/>
      <c r="R608" s="172"/>
      <c r="S608" s="172"/>
      <c r="T608" s="173"/>
      <c r="AT608" s="167" t="s">
        <v>131</v>
      </c>
      <c r="AU608" s="167" t="s">
        <v>82</v>
      </c>
      <c r="AV608" s="14" t="s">
        <v>82</v>
      </c>
      <c r="AW608" s="14" t="s">
        <v>29</v>
      </c>
      <c r="AX608" s="14" t="s">
        <v>73</v>
      </c>
      <c r="AY608" s="167" t="s">
        <v>122</v>
      </c>
    </row>
    <row r="609" spans="1:65" s="15" customFormat="1">
      <c r="B609" s="174"/>
      <c r="D609" s="159" t="s">
        <v>131</v>
      </c>
      <c r="E609" s="175" t="s">
        <v>1</v>
      </c>
      <c r="F609" s="176" t="s">
        <v>139</v>
      </c>
      <c r="H609" s="177">
        <v>26</v>
      </c>
      <c r="I609" s="178"/>
      <c r="L609" s="174"/>
      <c r="M609" s="179"/>
      <c r="N609" s="180"/>
      <c r="O609" s="180"/>
      <c r="P609" s="180"/>
      <c r="Q609" s="180"/>
      <c r="R609" s="180"/>
      <c r="S609" s="180"/>
      <c r="T609" s="181"/>
      <c r="AT609" s="175" t="s">
        <v>131</v>
      </c>
      <c r="AU609" s="175" t="s">
        <v>82</v>
      </c>
      <c r="AV609" s="15" t="s">
        <v>129</v>
      </c>
      <c r="AW609" s="15" t="s">
        <v>29</v>
      </c>
      <c r="AX609" s="15" t="s">
        <v>30</v>
      </c>
      <c r="AY609" s="175" t="s">
        <v>122</v>
      </c>
    </row>
    <row r="610" spans="1:65" s="2" customFormat="1" ht="16.5" customHeight="1">
      <c r="A610" s="33"/>
      <c r="B610" s="144"/>
      <c r="C610" s="145" t="s">
        <v>552</v>
      </c>
      <c r="D610" s="145" t="s">
        <v>124</v>
      </c>
      <c r="E610" s="146" t="s">
        <v>1076</v>
      </c>
      <c r="F610" s="147" t="s">
        <v>1077</v>
      </c>
      <c r="G610" s="148" t="s">
        <v>647</v>
      </c>
      <c r="H610" s="149">
        <v>1</v>
      </c>
      <c r="I610" s="150"/>
      <c r="J610" s="151">
        <f>ROUND(I610*H610,2)</f>
        <v>0</v>
      </c>
      <c r="K610" s="147" t="s">
        <v>1</v>
      </c>
      <c r="L610" s="34"/>
      <c r="M610" s="152" t="s">
        <v>1</v>
      </c>
      <c r="N610" s="153" t="s">
        <v>38</v>
      </c>
      <c r="O610" s="59"/>
      <c r="P610" s="154">
        <f>O610*H610</f>
        <v>0</v>
      </c>
      <c r="Q610" s="154">
        <v>2.0000000000000002E-5</v>
      </c>
      <c r="R610" s="154">
        <f>Q610*H610</f>
        <v>2.0000000000000002E-5</v>
      </c>
      <c r="S610" s="154">
        <v>0</v>
      </c>
      <c r="T610" s="155">
        <f>S610*H610</f>
        <v>0</v>
      </c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R610" s="156" t="s">
        <v>129</v>
      </c>
      <c r="AT610" s="156" t="s">
        <v>124</v>
      </c>
      <c r="AU610" s="156" t="s">
        <v>82</v>
      </c>
      <c r="AY610" s="18" t="s">
        <v>122</v>
      </c>
      <c r="BE610" s="157">
        <f>IF(N610="základní",J610,0)</f>
        <v>0</v>
      </c>
      <c r="BF610" s="157">
        <f>IF(N610="snížená",J610,0)</f>
        <v>0</v>
      </c>
      <c r="BG610" s="157">
        <f>IF(N610="zákl. přenesená",J610,0)</f>
        <v>0</v>
      </c>
      <c r="BH610" s="157">
        <f>IF(N610="sníž. přenesená",J610,0)</f>
        <v>0</v>
      </c>
      <c r="BI610" s="157">
        <f>IF(N610="nulová",J610,0)</f>
        <v>0</v>
      </c>
      <c r="BJ610" s="18" t="s">
        <v>30</v>
      </c>
      <c r="BK610" s="157">
        <f>ROUND(I610*H610,2)</f>
        <v>0</v>
      </c>
      <c r="BL610" s="18" t="s">
        <v>129</v>
      </c>
      <c r="BM610" s="156" t="s">
        <v>1078</v>
      </c>
    </row>
    <row r="611" spans="1:65" s="14" customFormat="1">
      <c r="B611" s="166"/>
      <c r="D611" s="159" t="s">
        <v>131</v>
      </c>
      <c r="E611" s="167" t="s">
        <v>1</v>
      </c>
      <c r="F611" s="168" t="s">
        <v>30</v>
      </c>
      <c r="H611" s="169">
        <v>1</v>
      </c>
      <c r="I611" s="170"/>
      <c r="L611" s="166"/>
      <c r="M611" s="171"/>
      <c r="N611" s="172"/>
      <c r="O611" s="172"/>
      <c r="P611" s="172"/>
      <c r="Q611" s="172"/>
      <c r="R611" s="172"/>
      <c r="S611" s="172"/>
      <c r="T611" s="173"/>
      <c r="AT611" s="167" t="s">
        <v>131</v>
      </c>
      <c r="AU611" s="167" t="s">
        <v>82</v>
      </c>
      <c r="AV611" s="14" t="s">
        <v>82</v>
      </c>
      <c r="AW611" s="14" t="s">
        <v>29</v>
      </c>
      <c r="AX611" s="14" t="s">
        <v>30</v>
      </c>
      <c r="AY611" s="167" t="s">
        <v>122</v>
      </c>
    </row>
    <row r="612" spans="1:65" s="2" customFormat="1" ht="24.2" customHeight="1">
      <c r="A612" s="33"/>
      <c r="B612" s="144"/>
      <c r="C612" s="182" t="s">
        <v>556</v>
      </c>
      <c r="D612" s="182" t="s">
        <v>333</v>
      </c>
      <c r="E612" s="183" t="s">
        <v>1079</v>
      </c>
      <c r="F612" s="184" t="s">
        <v>1080</v>
      </c>
      <c r="G612" s="185" t="s">
        <v>197</v>
      </c>
      <c r="H612" s="186">
        <v>23.23</v>
      </c>
      <c r="I612" s="187"/>
      <c r="J612" s="188">
        <f>ROUND(I612*H612,2)</f>
        <v>0</v>
      </c>
      <c r="K612" s="184" t="s">
        <v>1</v>
      </c>
      <c r="L612" s="189"/>
      <c r="M612" s="190" t="s">
        <v>1</v>
      </c>
      <c r="N612" s="191" t="s">
        <v>38</v>
      </c>
      <c r="O612" s="59"/>
      <c r="P612" s="154">
        <f>O612*H612</f>
        <v>0</v>
      </c>
      <c r="Q612" s="154">
        <v>1.593E-2</v>
      </c>
      <c r="R612" s="154">
        <f>Q612*H612</f>
        <v>0.37005389999999999</v>
      </c>
      <c r="S612" s="154">
        <v>0</v>
      </c>
      <c r="T612" s="155">
        <f>S612*H612</f>
        <v>0</v>
      </c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R612" s="156" t="s">
        <v>170</v>
      </c>
      <c r="AT612" s="156" t="s">
        <v>333</v>
      </c>
      <c r="AU612" s="156" t="s">
        <v>82</v>
      </c>
      <c r="AY612" s="18" t="s">
        <v>122</v>
      </c>
      <c r="BE612" s="157">
        <f>IF(N612="základní",J612,0)</f>
        <v>0</v>
      </c>
      <c r="BF612" s="157">
        <f>IF(N612="snížená",J612,0)</f>
        <v>0</v>
      </c>
      <c r="BG612" s="157">
        <f>IF(N612="zákl. přenesená",J612,0)</f>
        <v>0</v>
      </c>
      <c r="BH612" s="157">
        <f>IF(N612="sníž. přenesená",J612,0)</f>
        <v>0</v>
      </c>
      <c r="BI612" s="157">
        <f>IF(N612="nulová",J612,0)</f>
        <v>0</v>
      </c>
      <c r="BJ612" s="18" t="s">
        <v>30</v>
      </c>
      <c r="BK612" s="157">
        <f>ROUND(I612*H612,2)</f>
        <v>0</v>
      </c>
      <c r="BL612" s="18" t="s">
        <v>129</v>
      </c>
      <c r="BM612" s="156" t="s">
        <v>1081</v>
      </c>
    </row>
    <row r="613" spans="1:65" s="13" customFormat="1">
      <c r="B613" s="158"/>
      <c r="D613" s="159" t="s">
        <v>131</v>
      </c>
      <c r="E613" s="160" t="s">
        <v>1</v>
      </c>
      <c r="F613" s="161" t="s">
        <v>1082</v>
      </c>
      <c r="H613" s="160" t="s">
        <v>1</v>
      </c>
      <c r="I613" s="162"/>
      <c r="L613" s="158"/>
      <c r="M613" s="163"/>
      <c r="N613" s="164"/>
      <c r="O613" s="164"/>
      <c r="P613" s="164"/>
      <c r="Q613" s="164"/>
      <c r="R613" s="164"/>
      <c r="S613" s="164"/>
      <c r="T613" s="165"/>
      <c r="AT613" s="160" t="s">
        <v>131</v>
      </c>
      <c r="AU613" s="160" t="s">
        <v>82</v>
      </c>
      <c r="AV613" s="13" t="s">
        <v>30</v>
      </c>
      <c r="AW613" s="13" t="s">
        <v>29</v>
      </c>
      <c r="AX613" s="13" t="s">
        <v>73</v>
      </c>
      <c r="AY613" s="160" t="s">
        <v>122</v>
      </c>
    </row>
    <row r="614" spans="1:65" s="13" customFormat="1">
      <c r="B614" s="158"/>
      <c r="D614" s="159" t="s">
        <v>131</v>
      </c>
      <c r="E614" s="160" t="s">
        <v>1</v>
      </c>
      <c r="F614" s="161" t="s">
        <v>1083</v>
      </c>
      <c r="H614" s="160" t="s">
        <v>1</v>
      </c>
      <c r="I614" s="162"/>
      <c r="L614" s="158"/>
      <c r="M614" s="163"/>
      <c r="N614" s="164"/>
      <c r="O614" s="164"/>
      <c r="P614" s="164"/>
      <c r="Q614" s="164"/>
      <c r="R614" s="164"/>
      <c r="S614" s="164"/>
      <c r="T614" s="165"/>
      <c r="AT614" s="160" t="s">
        <v>131</v>
      </c>
      <c r="AU614" s="160" t="s">
        <v>82</v>
      </c>
      <c r="AV614" s="13" t="s">
        <v>30</v>
      </c>
      <c r="AW614" s="13" t="s">
        <v>29</v>
      </c>
      <c r="AX614" s="13" t="s">
        <v>73</v>
      </c>
      <c r="AY614" s="160" t="s">
        <v>122</v>
      </c>
    </row>
    <row r="615" spans="1:65" s="13" customFormat="1">
      <c r="B615" s="158"/>
      <c r="D615" s="159" t="s">
        <v>131</v>
      </c>
      <c r="E615" s="160" t="s">
        <v>1</v>
      </c>
      <c r="F615" s="161" t="s">
        <v>717</v>
      </c>
      <c r="H615" s="160" t="s">
        <v>1</v>
      </c>
      <c r="I615" s="162"/>
      <c r="L615" s="158"/>
      <c r="M615" s="163"/>
      <c r="N615" s="164"/>
      <c r="O615" s="164"/>
      <c r="P615" s="164"/>
      <c r="Q615" s="164"/>
      <c r="R615" s="164"/>
      <c r="S615" s="164"/>
      <c r="T615" s="165"/>
      <c r="AT615" s="160" t="s">
        <v>131</v>
      </c>
      <c r="AU615" s="160" t="s">
        <v>82</v>
      </c>
      <c r="AV615" s="13" t="s">
        <v>30</v>
      </c>
      <c r="AW615" s="13" t="s">
        <v>29</v>
      </c>
      <c r="AX615" s="13" t="s">
        <v>73</v>
      </c>
      <c r="AY615" s="160" t="s">
        <v>122</v>
      </c>
    </row>
    <row r="616" spans="1:65" s="14" customFormat="1">
      <c r="B616" s="166"/>
      <c r="D616" s="159" t="s">
        <v>131</v>
      </c>
      <c r="E616" s="167" t="s">
        <v>1</v>
      </c>
      <c r="F616" s="168" t="s">
        <v>1084</v>
      </c>
      <c r="H616" s="169">
        <v>23.23</v>
      </c>
      <c r="I616" s="170"/>
      <c r="L616" s="166"/>
      <c r="M616" s="171"/>
      <c r="N616" s="172"/>
      <c r="O616" s="172"/>
      <c r="P616" s="172"/>
      <c r="Q616" s="172"/>
      <c r="R616" s="172"/>
      <c r="S616" s="172"/>
      <c r="T616" s="173"/>
      <c r="AT616" s="167" t="s">
        <v>131</v>
      </c>
      <c r="AU616" s="167" t="s">
        <v>82</v>
      </c>
      <c r="AV616" s="14" t="s">
        <v>82</v>
      </c>
      <c r="AW616" s="14" t="s">
        <v>29</v>
      </c>
      <c r="AX616" s="14" t="s">
        <v>73</v>
      </c>
      <c r="AY616" s="167" t="s">
        <v>122</v>
      </c>
    </row>
    <row r="617" spans="1:65" s="15" customFormat="1">
      <c r="B617" s="174"/>
      <c r="D617" s="159" t="s">
        <v>131</v>
      </c>
      <c r="E617" s="175" t="s">
        <v>1</v>
      </c>
      <c r="F617" s="176" t="s">
        <v>139</v>
      </c>
      <c r="H617" s="177">
        <v>23.23</v>
      </c>
      <c r="I617" s="178"/>
      <c r="L617" s="174"/>
      <c r="M617" s="179"/>
      <c r="N617" s="180"/>
      <c r="O617" s="180"/>
      <c r="P617" s="180"/>
      <c r="Q617" s="180"/>
      <c r="R617" s="180"/>
      <c r="S617" s="180"/>
      <c r="T617" s="181"/>
      <c r="AT617" s="175" t="s">
        <v>131</v>
      </c>
      <c r="AU617" s="175" t="s">
        <v>82</v>
      </c>
      <c r="AV617" s="15" t="s">
        <v>129</v>
      </c>
      <c r="AW617" s="15" t="s">
        <v>29</v>
      </c>
      <c r="AX617" s="15" t="s">
        <v>30</v>
      </c>
      <c r="AY617" s="175" t="s">
        <v>122</v>
      </c>
    </row>
    <row r="618" spans="1:65" s="2" customFormat="1" ht="24.2" customHeight="1">
      <c r="A618" s="33"/>
      <c r="B618" s="144"/>
      <c r="C618" s="182" t="s">
        <v>563</v>
      </c>
      <c r="D618" s="182" t="s">
        <v>333</v>
      </c>
      <c r="E618" s="183" t="s">
        <v>1085</v>
      </c>
      <c r="F618" s="184" t="s">
        <v>1086</v>
      </c>
      <c r="G618" s="185" t="s">
        <v>197</v>
      </c>
      <c r="H618" s="186">
        <v>3.03</v>
      </c>
      <c r="I618" s="187"/>
      <c r="J618" s="188">
        <f>ROUND(I618*H618,2)</f>
        <v>0</v>
      </c>
      <c r="K618" s="184" t="s">
        <v>1</v>
      </c>
      <c r="L618" s="189"/>
      <c r="M618" s="190" t="s">
        <v>1</v>
      </c>
      <c r="N618" s="191" t="s">
        <v>38</v>
      </c>
      <c r="O618" s="59"/>
      <c r="P618" s="154">
        <f>O618*H618</f>
        <v>0</v>
      </c>
      <c r="Q618" s="154">
        <v>1.593E-2</v>
      </c>
      <c r="R618" s="154">
        <f>Q618*H618</f>
        <v>4.8267899999999996E-2</v>
      </c>
      <c r="S618" s="154">
        <v>0</v>
      </c>
      <c r="T618" s="155">
        <f>S618*H618</f>
        <v>0</v>
      </c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R618" s="156" t="s">
        <v>170</v>
      </c>
      <c r="AT618" s="156" t="s">
        <v>333</v>
      </c>
      <c r="AU618" s="156" t="s">
        <v>82</v>
      </c>
      <c r="AY618" s="18" t="s">
        <v>122</v>
      </c>
      <c r="BE618" s="157">
        <f>IF(N618="základní",J618,0)</f>
        <v>0</v>
      </c>
      <c r="BF618" s="157">
        <f>IF(N618="snížená",J618,0)</f>
        <v>0</v>
      </c>
      <c r="BG618" s="157">
        <f>IF(N618="zákl. přenesená",J618,0)</f>
        <v>0</v>
      </c>
      <c r="BH618" s="157">
        <f>IF(N618="sníž. přenesená",J618,0)</f>
        <v>0</v>
      </c>
      <c r="BI618" s="157">
        <f>IF(N618="nulová",J618,0)</f>
        <v>0</v>
      </c>
      <c r="BJ618" s="18" t="s">
        <v>30</v>
      </c>
      <c r="BK618" s="157">
        <f>ROUND(I618*H618,2)</f>
        <v>0</v>
      </c>
      <c r="BL618" s="18" t="s">
        <v>129</v>
      </c>
      <c r="BM618" s="156" t="s">
        <v>1087</v>
      </c>
    </row>
    <row r="619" spans="1:65" s="13" customFormat="1">
      <c r="B619" s="158"/>
      <c r="D619" s="159" t="s">
        <v>131</v>
      </c>
      <c r="E619" s="160" t="s">
        <v>1</v>
      </c>
      <c r="F619" s="161" t="s">
        <v>1082</v>
      </c>
      <c r="H619" s="160" t="s">
        <v>1</v>
      </c>
      <c r="I619" s="162"/>
      <c r="L619" s="158"/>
      <c r="M619" s="163"/>
      <c r="N619" s="164"/>
      <c r="O619" s="164"/>
      <c r="P619" s="164"/>
      <c r="Q619" s="164"/>
      <c r="R619" s="164"/>
      <c r="S619" s="164"/>
      <c r="T619" s="165"/>
      <c r="AT619" s="160" t="s">
        <v>131</v>
      </c>
      <c r="AU619" s="160" t="s">
        <v>82</v>
      </c>
      <c r="AV619" s="13" t="s">
        <v>30</v>
      </c>
      <c r="AW619" s="13" t="s">
        <v>29</v>
      </c>
      <c r="AX619" s="13" t="s">
        <v>73</v>
      </c>
      <c r="AY619" s="160" t="s">
        <v>122</v>
      </c>
    </row>
    <row r="620" spans="1:65" s="13" customFormat="1">
      <c r="B620" s="158"/>
      <c r="D620" s="159" t="s">
        <v>131</v>
      </c>
      <c r="E620" s="160" t="s">
        <v>1</v>
      </c>
      <c r="F620" s="161" t="s">
        <v>1083</v>
      </c>
      <c r="H620" s="160" t="s">
        <v>1</v>
      </c>
      <c r="I620" s="162"/>
      <c r="L620" s="158"/>
      <c r="M620" s="163"/>
      <c r="N620" s="164"/>
      <c r="O620" s="164"/>
      <c r="P620" s="164"/>
      <c r="Q620" s="164"/>
      <c r="R620" s="164"/>
      <c r="S620" s="164"/>
      <c r="T620" s="165"/>
      <c r="AT620" s="160" t="s">
        <v>131</v>
      </c>
      <c r="AU620" s="160" t="s">
        <v>82</v>
      </c>
      <c r="AV620" s="13" t="s">
        <v>30</v>
      </c>
      <c r="AW620" s="13" t="s">
        <v>29</v>
      </c>
      <c r="AX620" s="13" t="s">
        <v>73</v>
      </c>
      <c r="AY620" s="160" t="s">
        <v>122</v>
      </c>
    </row>
    <row r="621" spans="1:65" s="13" customFormat="1">
      <c r="B621" s="158"/>
      <c r="D621" s="159" t="s">
        <v>131</v>
      </c>
      <c r="E621" s="160" t="s">
        <v>1</v>
      </c>
      <c r="F621" s="161" t="s">
        <v>717</v>
      </c>
      <c r="H621" s="160" t="s">
        <v>1</v>
      </c>
      <c r="I621" s="162"/>
      <c r="L621" s="158"/>
      <c r="M621" s="163"/>
      <c r="N621" s="164"/>
      <c r="O621" s="164"/>
      <c r="P621" s="164"/>
      <c r="Q621" s="164"/>
      <c r="R621" s="164"/>
      <c r="S621" s="164"/>
      <c r="T621" s="165"/>
      <c r="AT621" s="160" t="s">
        <v>131</v>
      </c>
      <c r="AU621" s="160" t="s">
        <v>82</v>
      </c>
      <c r="AV621" s="13" t="s">
        <v>30</v>
      </c>
      <c r="AW621" s="13" t="s">
        <v>29</v>
      </c>
      <c r="AX621" s="13" t="s">
        <v>73</v>
      </c>
      <c r="AY621" s="160" t="s">
        <v>122</v>
      </c>
    </row>
    <row r="622" spans="1:65" s="14" customFormat="1">
      <c r="B622" s="166"/>
      <c r="D622" s="159" t="s">
        <v>131</v>
      </c>
      <c r="E622" s="167" t="s">
        <v>1</v>
      </c>
      <c r="F622" s="168" t="s">
        <v>1060</v>
      </c>
      <c r="H622" s="169">
        <v>3.03</v>
      </c>
      <c r="I622" s="170"/>
      <c r="L622" s="166"/>
      <c r="M622" s="171"/>
      <c r="N622" s="172"/>
      <c r="O622" s="172"/>
      <c r="P622" s="172"/>
      <c r="Q622" s="172"/>
      <c r="R622" s="172"/>
      <c r="S622" s="172"/>
      <c r="T622" s="173"/>
      <c r="AT622" s="167" t="s">
        <v>131</v>
      </c>
      <c r="AU622" s="167" t="s">
        <v>82</v>
      </c>
      <c r="AV622" s="14" t="s">
        <v>82</v>
      </c>
      <c r="AW622" s="14" t="s">
        <v>29</v>
      </c>
      <c r="AX622" s="14" t="s">
        <v>73</v>
      </c>
      <c r="AY622" s="167" t="s">
        <v>122</v>
      </c>
    </row>
    <row r="623" spans="1:65" s="15" customFormat="1">
      <c r="B623" s="174"/>
      <c r="D623" s="159" t="s">
        <v>131</v>
      </c>
      <c r="E623" s="175" t="s">
        <v>1</v>
      </c>
      <c r="F623" s="176" t="s">
        <v>139</v>
      </c>
      <c r="H623" s="177">
        <v>3.03</v>
      </c>
      <c r="I623" s="178"/>
      <c r="L623" s="174"/>
      <c r="M623" s="179"/>
      <c r="N623" s="180"/>
      <c r="O623" s="180"/>
      <c r="P623" s="180"/>
      <c r="Q623" s="180"/>
      <c r="R623" s="180"/>
      <c r="S623" s="180"/>
      <c r="T623" s="181"/>
      <c r="AT623" s="175" t="s">
        <v>131</v>
      </c>
      <c r="AU623" s="175" t="s">
        <v>82</v>
      </c>
      <c r="AV623" s="15" t="s">
        <v>129</v>
      </c>
      <c r="AW623" s="15" t="s">
        <v>29</v>
      </c>
      <c r="AX623" s="15" t="s">
        <v>30</v>
      </c>
      <c r="AY623" s="175" t="s">
        <v>122</v>
      </c>
    </row>
    <row r="624" spans="1:65" s="2" customFormat="1" ht="16.5" customHeight="1">
      <c r="A624" s="33"/>
      <c r="B624" s="144"/>
      <c r="C624" s="145" t="s">
        <v>570</v>
      </c>
      <c r="D624" s="145" t="s">
        <v>124</v>
      </c>
      <c r="E624" s="146" t="s">
        <v>1088</v>
      </c>
      <c r="F624" s="147" t="s">
        <v>1089</v>
      </c>
      <c r="G624" s="148" t="s">
        <v>197</v>
      </c>
      <c r="H624" s="149">
        <v>271</v>
      </c>
      <c r="I624" s="150"/>
      <c r="J624" s="151">
        <f>ROUND(I624*H624,2)</f>
        <v>0</v>
      </c>
      <c r="K624" s="147" t="s">
        <v>128</v>
      </c>
      <c r="L624" s="34"/>
      <c r="M624" s="152" t="s">
        <v>1</v>
      </c>
      <c r="N624" s="153" t="s">
        <v>38</v>
      </c>
      <c r="O624" s="59"/>
      <c r="P624" s="154">
        <f>O624*H624</f>
        <v>0</v>
      </c>
      <c r="Q624" s="154">
        <v>0</v>
      </c>
      <c r="R624" s="154">
        <f>Q624*H624</f>
        <v>0</v>
      </c>
      <c r="S624" s="154">
        <v>0</v>
      </c>
      <c r="T624" s="155">
        <f>S624*H624</f>
        <v>0</v>
      </c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R624" s="156" t="s">
        <v>129</v>
      </c>
      <c r="AT624" s="156" t="s">
        <v>124</v>
      </c>
      <c r="AU624" s="156" t="s">
        <v>82</v>
      </c>
      <c r="AY624" s="18" t="s">
        <v>122</v>
      </c>
      <c r="BE624" s="157">
        <f>IF(N624="základní",J624,0)</f>
        <v>0</v>
      </c>
      <c r="BF624" s="157">
        <f>IF(N624="snížená",J624,0)</f>
        <v>0</v>
      </c>
      <c r="BG624" s="157">
        <f>IF(N624="zákl. přenesená",J624,0)</f>
        <v>0</v>
      </c>
      <c r="BH624" s="157">
        <f>IF(N624="sníž. přenesená",J624,0)</f>
        <v>0</v>
      </c>
      <c r="BI624" s="157">
        <f>IF(N624="nulová",J624,0)</f>
        <v>0</v>
      </c>
      <c r="BJ624" s="18" t="s">
        <v>30</v>
      </c>
      <c r="BK624" s="157">
        <f>ROUND(I624*H624,2)</f>
        <v>0</v>
      </c>
      <c r="BL624" s="18" t="s">
        <v>129</v>
      </c>
      <c r="BM624" s="156" t="s">
        <v>1090</v>
      </c>
    </row>
    <row r="625" spans="1:65" s="13" customFormat="1">
      <c r="B625" s="158"/>
      <c r="D625" s="159" t="s">
        <v>131</v>
      </c>
      <c r="E625" s="160" t="s">
        <v>1</v>
      </c>
      <c r="F625" s="161" t="s">
        <v>1091</v>
      </c>
      <c r="H625" s="160" t="s">
        <v>1</v>
      </c>
      <c r="I625" s="162"/>
      <c r="L625" s="158"/>
      <c r="M625" s="163"/>
      <c r="N625" s="164"/>
      <c r="O625" s="164"/>
      <c r="P625" s="164"/>
      <c r="Q625" s="164"/>
      <c r="R625" s="164"/>
      <c r="S625" s="164"/>
      <c r="T625" s="165"/>
      <c r="AT625" s="160" t="s">
        <v>131</v>
      </c>
      <c r="AU625" s="160" t="s">
        <v>82</v>
      </c>
      <c r="AV625" s="13" t="s">
        <v>30</v>
      </c>
      <c r="AW625" s="13" t="s">
        <v>29</v>
      </c>
      <c r="AX625" s="13" t="s">
        <v>73</v>
      </c>
      <c r="AY625" s="160" t="s">
        <v>122</v>
      </c>
    </row>
    <row r="626" spans="1:65" s="14" customFormat="1">
      <c r="B626" s="166"/>
      <c r="D626" s="159" t="s">
        <v>131</v>
      </c>
      <c r="E626" s="167" t="s">
        <v>1</v>
      </c>
      <c r="F626" s="168" t="s">
        <v>1092</v>
      </c>
      <c r="H626" s="169">
        <v>241</v>
      </c>
      <c r="I626" s="170"/>
      <c r="L626" s="166"/>
      <c r="M626" s="171"/>
      <c r="N626" s="172"/>
      <c r="O626" s="172"/>
      <c r="P626" s="172"/>
      <c r="Q626" s="172"/>
      <c r="R626" s="172"/>
      <c r="S626" s="172"/>
      <c r="T626" s="173"/>
      <c r="AT626" s="167" t="s">
        <v>131</v>
      </c>
      <c r="AU626" s="167" t="s">
        <v>82</v>
      </c>
      <c r="AV626" s="14" t="s">
        <v>82</v>
      </c>
      <c r="AW626" s="14" t="s">
        <v>29</v>
      </c>
      <c r="AX626" s="14" t="s">
        <v>73</v>
      </c>
      <c r="AY626" s="167" t="s">
        <v>122</v>
      </c>
    </row>
    <row r="627" spans="1:65" s="14" customFormat="1">
      <c r="B627" s="166"/>
      <c r="D627" s="159" t="s">
        <v>131</v>
      </c>
      <c r="E627" s="167" t="s">
        <v>1</v>
      </c>
      <c r="F627" s="168" t="s">
        <v>306</v>
      </c>
      <c r="H627" s="169">
        <v>30</v>
      </c>
      <c r="I627" s="170"/>
      <c r="L627" s="166"/>
      <c r="M627" s="171"/>
      <c r="N627" s="172"/>
      <c r="O627" s="172"/>
      <c r="P627" s="172"/>
      <c r="Q627" s="172"/>
      <c r="R627" s="172"/>
      <c r="S627" s="172"/>
      <c r="T627" s="173"/>
      <c r="AT627" s="167" t="s">
        <v>131</v>
      </c>
      <c r="AU627" s="167" t="s">
        <v>82</v>
      </c>
      <c r="AV627" s="14" t="s">
        <v>82</v>
      </c>
      <c r="AW627" s="14" t="s">
        <v>29</v>
      </c>
      <c r="AX627" s="14" t="s">
        <v>73</v>
      </c>
      <c r="AY627" s="167" t="s">
        <v>122</v>
      </c>
    </row>
    <row r="628" spans="1:65" s="15" customFormat="1">
      <c r="B628" s="174"/>
      <c r="D628" s="159" t="s">
        <v>131</v>
      </c>
      <c r="E628" s="175" t="s">
        <v>1</v>
      </c>
      <c r="F628" s="176" t="s">
        <v>139</v>
      </c>
      <c r="H628" s="177">
        <v>271</v>
      </c>
      <c r="I628" s="178"/>
      <c r="L628" s="174"/>
      <c r="M628" s="179"/>
      <c r="N628" s="180"/>
      <c r="O628" s="180"/>
      <c r="P628" s="180"/>
      <c r="Q628" s="180"/>
      <c r="R628" s="180"/>
      <c r="S628" s="180"/>
      <c r="T628" s="181"/>
      <c r="AT628" s="175" t="s">
        <v>131</v>
      </c>
      <c r="AU628" s="175" t="s">
        <v>82</v>
      </c>
      <c r="AV628" s="15" t="s">
        <v>129</v>
      </c>
      <c r="AW628" s="15" t="s">
        <v>29</v>
      </c>
      <c r="AX628" s="15" t="s">
        <v>30</v>
      </c>
      <c r="AY628" s="175" t="s">
        <v>122</v>
      </c>
    </row>
    <row r="629" spans="1:65" s="2" customFormat="1" ht="16.5" customHeight="1">
      <c r="A629" s="33"/>
      <c r="B629" s="144"/>
      <c r="C629" s="145" t="s">
        <v>575</v>
      </c>
      <c r="D629" s="145" t="s">
        <v>124</v>
      </c>
      <c r="E629" s="146" t="s">
        <v>1093</v>
      </c>
      <c r="F629" s="147" t="s">
        <v>1094</v>
      </c>
      <c r="G629" s="148" t="s">
        <v>647</v>
      </c>
      <c r="H629" s="149">
        <v>1</v>
      </c>
      <c r="I629" s="150"/>
      <c r="J629" s="151">
        <f>ROUND(I629*H629,2)</f>
        <v>0</v>
      </c>
      <c r="K629" s="147" t="s">
        <v>1</v>
      </c>
      <c r="L629" s="34"/>
      <c r="M629" s="152" t="s">
        <v>1</v>
      </c>
      <c r="N629" s="153" t="s">
        <v>38</v>
      </c>
      <c r="O629" s="59"/>
      <c r="P629" s="154">
        <f>O629*H629</f>
        <v>0</v>
      </c>
      <c r="Q629" s="154">
        <v>2.0000000000000002E-5</v>
      </c>
      <c r="R629" s="154">
        <f>Q629*H629</f>
        <v>2.0000000000000002E-5</v>
      </c>
      <c r="S629" s="154">
        <v>0</v>
      </c>
      <c r="T629" s="155">
        <f>S629*H629</f>
        <v>0</v>
      </c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R629" s="156" t="s">
        <v>129</v>
      </c>
      <c r="AT629" s="156" t="s">
        <v>124</v>
      </c>
      <c r="AU629" s="156" t="s">
        <v>82</v>
      </c>
      <c r="AY629" s="18" t="s">
        <v>122</v>
      </c>
      <c r="BE629" s="157">
        <f>IF(N629="základní",J629,0)</f>
        <v>0</v>
      </c>
      <c r="BF629" s="157">
        <f>IF(N629="snížená",J629,0)</f>
        <v>0</v>
      </c>
      <c r="BG629" s="157">
        <f>IF(N629="zákl. přenesená",J629,0)</f>
        <v>0</v>
      </c>
      <c r="BH629" s="157">
        <f>IF(N629="sníž. přenesená",J629,0)</f>
        <v>0</v>
      </c>
      <c r="BI629" s="157">
        <f>IF(N629="nulová",J629,0)</f>
        <v>0</v>
      </c>
      <c r="BJ629" s="18" t="s">
        <v>30</v>
      </c>
      <c r="BK629" s="157">
        <f>ROUND(I629*H629,2)</f>
        <v>0</v>
      </c>
      <c r="BL629" s="18" t="s">
        <v>129</v>
      </c>
      <c r="BM629" s="156" t="s">
        <v>1095</v>
      </c>
    </row>
    <row r="630" spans="1:65" s="14" customFormat="1">
      <c r="B630" s="166"/>
      <c r="D630" s="159" t="s">
        <v>131</v>
      </c>
      <c r="E630" s="167" t="s">
        <v>1</v>
      </c>
      <c r="F630" s="168" t="s">
        <v>30</v>
      </c>
      <c r="H630" s="169">
        <v>1</v>
      </c>
      <c r="I630" s="170"/>
      <c r="L630" s="166"/>
      <c r="M630" s="171"/>
      <c r="N630" s="172"/>
      <c r="O630" s="172"/>
      <c r="P630" s="172"/>
      <c r="Q630" s="172"/>
      <c r="R630" s="172"/>
      <c r="S630" s="172"/>
      <c r="T630" s="173"/>
      <c r="AT630" s="167" t="s">
        <v>131</v>
      </c>
      <c r="AU630" s="167" t="s">
        <v>82</v>
      </c>
      <c r="AV630" s="14" t="s">
        <v>82</v>
      </c>
      <c r="AW630" s="14" t="s">
        <v>29</v>
      </c>
      <c r="AX630" s="14" t="s">
        <v>30</v>
      </c>
      <c r="AY630" s="167" t="s">
        <v>122</v>
      </c>
    </row>
    <row r="631" spans="1:65" s="2" customFormat="1" ht="24.2" customHeight="1">
      <c r="A631" s="33"/>
      <c r="B631" s="144"/>
      <c r="C631" s="182" t="s">
        <v>580</v>
      </c>
      <c r="D631" s="182" t="s">
        <v>333</v>
      </c>
      <c r="E631" s="183" t="s">
        <v>1096</v>
      </c>
      <c r="F631" s="184" t="s">
        <v>1097</v>
      </c>
      <c r="G631" s="185" t="s">
        <v>197</v>
      </c>
      <c r="H631" s="186">
        <v>243.41</v>
      </c>
      <c r="I631" s="187"/>
      <c r="J631" s="188">
        <f>ROUND(I631*H631,2)</f>
        <v>0</v>
      </c>
      <c r="K631" s="184" t="s">
        <v>1</v>
      </c>
      <c r="L631" s="189"/>
      <c r="M631" s="190" t="s">
        <v>1</v>
      </c>
      <c r="N631" s="191" t="s">
        <v>38</v>
      </c>
      <c r="O631" s="59"/>
      <c r="P631" s="154">
        <f>O631*H631</f>
        <v>0</v>
      </c>
      <c r="Q631" s="154">
        <v>2.4160000000000001E-2</v>
      </c>
      <c r="R631" s="154">
        <f>Q631*H631</f>
        <v>5.8807856000000003</v>
      </c>
      <c r="S631" s="154">
        <v>0</v>
      </c>
      <c r="T631" s="155">
        <f>S631*H631</f>
        <v>0</v>
      </c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R631" s="156" t="s">
        <v>170</v>
      </c>
      <c r="AT631" s="156" t="s">
        <v>333</v>
      </c>
      <c r="AU631" s="156" t="s">
        <v>82</v>
      </c>
      <c r="AY631" s="18" t="s">
        <v>122</v>
      </c>
      <c r="BE631" s="157">
        <f>IF(N631="základní",J631,0)</f>
        <v>0</v>
      </c>
      <c r="BF631" s="157">
        <f>IF(N631="snížená",J631,0)</f>
        <v>0</v>
      </c>
      <c r="BG631" s="157">
        <f>IF(N631="zákl. přenesená",J631,0)</f>
        <v>0</v>
      </c>
      <c r="BH631" s="157">
        <f>IF(N631="sníž. přenesená",J631,0)</f>
        <v>0</v>
      </c>
      <c r="BI631" s="157">
        <f>IF(N631="nulová",J631,0)</f>
        <v>0</v>
      </c>
      <c r="BJ631" s="18" t="s">
        <v>30</v>
      </c>
      <c r="BK631" s="157">
        <f>ROUND(I631*H631,2)</f>
        <v>0</v>
      </c>
      <c r="BL631" s="18" t="s">
        <v>129</v>
      </c>
      <c r="BM631" s="156" t="s">
        <v>1098</v>
      </c>
    </row>
    <row r="632" spans="1:65" s="13" customFormat="1">
      <c r="B632" s="158"/>
      <c r="D632" s="159" t="s">
        <v>131</v>
      </c>
      <c r="E632" s="160" t="s">
        <v>1</v>
      </c>
      <c r="F632" s="161" t="s">
        <v>1082</v>
      </c>
      <c r="H632" s="160" t="s">
        <v>1</v>
      </c>
      <c r="I632" s="162"/>
      <c r="L632" s="158"/>
      <c r="M632" s="163"/>
      <c r="N632" s="164"/>
      <c r="O632" s="164"/>
      <c r="P632" s="164"/>
      <c r="Q632" s="164"/>
      <c r="R632" s="164"/>
      <c r="S632" s="164"/>
      <c r="T632" s="165"/>
      <c r="AT632" s="160" t="s">
        <v>131</v>
      </c>
      <c r="AU632" s="160" t="s">
        <v>82</v>
      </c>
      <c r="AV632" s="13" t="s">
        <v>30</v>
      </c>
      <c r="AW632" s="13" t="s">
        <v>29</v>
      </c>
      <c r="AX632" s="13" t="s">
        <v>73</v>
      </c>
      <c r="AY632" s="160" t="s">
        <v>122</v>
      </c>
    </row>
    <row r="633" spans="1:65" s="13" customFormat="1">
      <c r="B633" s="158"/>
      <c r="D633" s="159" t="s">
        <v>131</v>
      </c>
      <c r="E633" s="160" t="s">
        <v>1</v>
      </c>
      <c r="F633" s="161" t="s">
        <v>1083</v>
      </c>
      <c r="H633" s="160" t="s">
        <v>1</v>
      </c>
      <c r="I633" s="162"/>
      <c r="L633" s="158"/>
      <c r="M633" s="163"/>
      <c r="N633" s="164"/>
      <c r="O633" s="164"/>
      <c r="P633" s="164"/>
      <c r="Q633" s="164"/>
      <c r="R633" s="164"/>
      <c r="S633" s="164"/>
      <c r="T633" s="165"/>
      <c r="AT633" s="160" t="s">
        <v>131</v>
      </c>
      <c r="AU633" s="160" t="s">
        <v>82</v>
      </c>
      <c r="AV633" s="13" t="s">
        <v>30</v>
      </c>
      <c r="AW633" s="13" t="s">
        <v>29</v>
      </c>
      <c r="AX633" s="13" t="s">
        <v>73</v>
      </c>
      <c r="AY633" s="160" t="s">
        <v>122</v>
      </c>
    </row>
    <row r="634" spans="1:65" s="13" customFormat="1">
      <c r="B634" s="158"/>
      <c r="D634" s="159" t="s">
        <v>131</v>
      </c>
      <c r="E634" s="160" t="s">
        <v>1</v>
      </c>
      <c r="F634" s="161" t="s">
        <v>714</v>
      </c>
      <c r="H634" s="160" t="s">
        <v>1</v>
      </c>
      <c r="I634" s="162"/>
      <c r="L634" s="158"/>
      <c r="M634" s="163"/>
      <c r="N634" s="164"/>
      <c r="O634" s="164"/>
      <c r="P634" s="164"/>
      <c r="Q634" s="164"/>
      <c r="R634" s="164"/>
      <c r="S634" s="164"/>
      <c r="T634" s="165"/>
      <c r="AT634" s="160" t="s">
        <v>131</v>
      </c>
      <c r="AU634" s="160" t="s">
        <v>82</v>
      </c>
      <c r="AV634" s="13" t="s">
        <v>30</v>
      </c>
      <c r="AW634" s="13" t="s">
        <v>29</v>
      </c>
      <c r="AX634" s="13" t="s">
        <v>73</v>
      </c>
      <c r="AY634" s="160" t="s">
        <v>122</v>
      </c>
    </row>
    <row r="635" spans="1:65" s="14" customFormat="1">
      <c r="B635" s="166"/>
      <c r="D635" s="159" t="s">
        <v>131</v>
      </c>
      <c r="E635" s="167" t="s">
        <v>1</v>
      </c>
      <c r="F635" s="168" t="s">
        <v>1099</v>
      </c>
      <c r="H635" s="169">
        <v>243.41</v>
      </c>
      <c r="I635" s="170"/>
      <c r="L635" s="166"/>
      <c r="M635" s="171"/>
      <c r="N635" s="172"/>
      <c r="O635" s="172"/>
      <c r="P635" s="172"/>
      <c r="Q635" s="172"/>
      <c r="R635" s="172"/>
      <c r="S635" s="172"/>
      <c r="T635" s="173"/>
      <c r="AT635" s="167" t="s">
        <v>131</v>
      </c>
      <c r="AU635" s="167" t="s">
        <v>82</v>
      </c>
      <c r="AV635" s="14" t="s">
        <v>82</v>
      </c>
      <c r="AW635" s="14" t="s">
        <v>29</v>
      </c>
      <c r="AX635" s="14" t="s">
        <v>73</v>
      </c>
      <c r="AY635" s="167" t="s">
        <v>122</v>
      </c>
    </row>
    <row r="636" spans="1:65" s="15" customFormat="1">
      <c r="B636" s="174"/>
      <c r="D636" s="159" t="s">
        <v>131</v>
      </c>
      <c r="E636" s="175" t="s">
        <v>1</v>
      </c>
      <c r="F636" s="176" t="s">
        <v>139</v>
      </c>
      <c r="H636" s="177">
        <v>243.41</v>
      </c>
      <c r="I636" s="178"/>
      <c r="L636" s="174"/>
      <c r="M636" s="179"/>
      <c r="N636" s="180"/>
      <c r="O636" s="180"/>
      <c r="P636" s="180"/>
      <c r="Q636" s="180"/>
      <c r="R636" s="180"/>
      <c r="S636" s="180"/>
      <c r="T636" s="181"/>
      <c r="AT636" s="175" t="s">
        <v>131</v>
      </c>
      <c r="AU636" s="175" t="s">
        <v>82</v>
      </c>
      <c r="AV636" s="15" t="s">
        <v>129</v>
      </c>
      <c r="AW636" s="15" t="s">
        <v>29</v>
      </c>
      <c r="AX636" s="15" t="s">
        <v>30</v>
      </c>
      <c r="AY636" s="175" t="s">
        <v>122</v>
      </c>
    </row>
    <row r="637" spans="1:65" s="2" customFormat="1" ht="24.2" customHeight="1">
      <c r="A637" s="33"/>
      <c r="B637" s="144"/>
      <c r="C637" s="182" t="s">
        <v>584</v>
      </c>
      <c r="D637" s="182" t="s">
        <v>333</v>
      </c>
      <c r="E637" s="183" t="s">
        <v>1100</v>
      </c>
      <c r="F637" s="184" t="s">
        <v>1101</v>
      </c>
      <c r="G637" s="185" t="s">
        <v>573</v>
      </c>
      <c r="H637" s="186">
        <v>30.3</v>
      </c>
      <c r="I637" s="187"/>
      <c r="J637" s="188">
        <f>ROUND(I637*H637,2)</f>
        <v>0</v>
      </c>
      <c r="K637" s="184" t="s">
        <v>1</v>
      </c>
      <c r="L637" s="189"/>
      <c r="M637" s="190" t="s">
        <v>1</v>
      </c>
      <c r="N637" s="191" t="s">
        <v>38</v>
      </c>
      <c r="O637" s="59"/>
      <c r="P637" s="154">
        <f>O637*H637</f>
        <v>0</v>
      </c>
      <c r="Q637" s="154">
        <v>2.4160000000000001E-2</v>
      </c>
      <c r="R637" s="154">
        <f>Q637*H637</f>
        <v>0.73204800000000003</v>
      </c>
      <c r="S637" s="154">
        <v>0</v>
      </c>
      <c r="T637" s="155">
        <f>S637*H637</f>
        <v>0</v>
      </c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R637" s="156" t="s">
        <v>170</v>
      </c>
      <c r="AT637" s="156" t="s">
        <v>333</v>
      </c>
      <c r="AU637" s="156" t="s">
        <v>82</v>
      </c>
      <c r="AY637" s="18" t="s">
        <v>122</v>
      </c>
      <c r="BE637" s="157">
        <f>IF(N637="základní",J637,0)</f>
        <v>0</v>
      </c>
      <c r="BF637" s="157">
        <f>IF(N637="snížená",J637,0)</f>
        <v>0</v>
      </c>
      <c r="BG637" s="157">
        <f>IF(N637="zákl. přenesená",J637,0)</f>
        <v>0</v>
      </c>
      <c r="BH637" s="157">
        <f>IF(N637="sníž. přenesená",J637,0)</f>
        <v>0</v>
      </c>
      <c r="BI637" s="157">
        <f>IF(N637="nulová",J637,0)</f>
        <v>0</v>
      </c>
      <c r="BJ637" s="18" t="s">
        <v>30</v>
      </c>
      <c r="BK637" s="157">
        <f>ROUND(I637*H637,2)</f>
        <v>0</v>
      </c>
      <c r="BL637" s="18" t="s">
        <v>129</v>
      </c>
      <c r="BM637" s="156" t="s">
        <v>1102</v>
      </c>
    </row>
    <row r="638" spans="1:65" s="13" customFormat="1">
      <c r="B638" s="158"/>
      <c r="D638" s="159" t="s">
        <v>131</v>
      </c>
      <c r="E638" s="160" t="s">
        <v>1</v>
      </c>
      <c r="F638" s="161" t="s">
        <v>1082</v>
      </c>
      <c r="H638" s="160" t="s">
        <v>1</v>
      </c>
      <c r="I638" s="162"/>
      <c r="L638" s="158"/>
      <c r="M638" s="163"/>
      <c r="N638" s="164"/>
      <c r="O638" s="164"/>
      <c r="P638" s="164"/>
      <c r="Q638" s="164"/>
      <c r="R638" s="164"/>
      <c r="S638" s="164"/>
      <c r="T638" s="165"/>
      <c r="AT638" s="160" t="s">
        <v>131</v>
      </c>
      <c r="AU638" s="160" t="s">
        <v>82</v>
      </c>
      <c r="AV638" s="13" t="s">
        <v>30</v>
      </c>
      <c r="AW638" s="13" t="s">
        <v>29</v>
      </c>
      <c r="AX638" s="13" t="s">
        <v>73</v>
      </c>
      <c r="AY638" s="160" t="s">
        <v>122</v>
      </c>
    </row>
    <row r="639" spans="1:65" s="13" customFormat="1">
      <c r="B639" s="158"/>
      <c r="D639" s="159" t="s">
        <v>131</v>
      </c>
      <c r="E639" s="160" t="s">
        <v>1</v>
      </c>
      <c r="F639" s="161" t="s">
        <v>1083</v>
      </c>
      <c r="H639" s="160" t="s">
        <v>1</v>
      </c>
      <c r="I639" s="162"/>
      <c r="L639" s="158"/>
      <c r="M639" s="163"/>
      <c r="N639" s="164"/>
      <c r="O639" s="164"/>
      <c r="P639" s="164"/>
      <c r="Q639" s="164"/>
      <c r="R639" s="164"/>
      <c r="S639" s="164"/>
      <c r="T639" s="165"/>
      <c r="AT639" s="160" t="s">
        <v>131</v>
      </c>
      <c r="AU639" s="160" t="s">
        <v>82</v>
      </c>
      <c r="AV639" s="13" t="s">
        <v>30</v>
      </c>
      <c r="AW639" s="13" t="s">
        <v>29</v>
      </c>
      <c r="AX639" s="13" t="s">
        <v>73</v>
      </c>
      <c r="AY639" s="160" t="s">
        <v>122</v>
      </c>
    </row>
    <row r="640" spans="1:65" s="13" customFormat="1">
      <c r="B640" s="158"/>
      <c r="D640" s="159" t="s">
        <v>131</v>
      </c>
      <c r="E640" s="160" t="s">
        <v>1</v>
      </c>
      <c r="F640" s="161" t="s">
        <v>714</v>
      </c>
      <c r="H640" s="160" t="s">
        <v>1</v>
      </c>
      <c r="I640" s="162"/>
      <c r="L640" s="158"/>
      <c r="M640" s="163"/>
      <c r="N640" s="164"/>
      <c r="O640" s="164"/>
      <c r="P640" s="164"/>
      <c r="Q640" s="164"/>
      <c r="R640" s="164"/>
      <c r="S640" s="164"/>
      <c r="T640" s="165"/>
      <c r="AT640" s="160" t="s">
        <v>131</v>
      </c>
      <c r="AU640" s="160" t="s">
        <v>82</v>
      </c>
      <c r="AV640" s="13" t="s">
        <v>30</v>
      </c>
      <c r="AW640" s="13" t="s">
        <v>29</v>
      </c>
      <c r="AX640" s="13" t="s">
        <v>73</v>
      </c>
      <c r="AY640" s="160" t="s">
        <v>122</v>
      </c>
    </row>
    <row r="641" spans="1:65" s="14" customFormat="1">
      <c r="B641" s="166"/>
      <c r="D641" s="159" t="s">
        <v>131</v>
      </c>
      <c r="E641" s="167" t="s">
        <v>1</v>
      </c>
      <c r="F641" s="168" t="s">
        <v>1103</v>
      </c>
      <c r="H641" s="169">
        <v>30.3</v>
      </c>
      <c r="I641" s="170"/>
      <c r="L641" s="166"/>
      <c r="M641" s="171"/>
      <c r="N641" s="172"/>
      <c r="O641" s="172"/>
      <c r="P641" s="172"/>
      <c r="Q641" s="172"/>
      <c r="R641" s="172"/>
      <c r="S641" s="172"/>
      <c r="T641" s="173"/>
      <c r="AT641" s="167" t="s">
        <v>131</v>
      </c>
      <c r="AU641" s="167" t="s">
        <v>82</v>
      </c>
      <c r="AV641" s="14" t="s">
        <v>82</v>
      </c>
      <c r="AW641" s="14" t="s">
        <v>29</v>
      </c>
      <c r="AX641" s="14" t="s">
        <v>73</v>
      </c>
      <c r="AY641" s="167" t="s">
        <v>122</v>
      </c>
    </row>
    <row r="642" spans="1:65" s="15" customFormat="1">
      <c r="B642" s="174"/>
      <c r="D642" s="159" t="s">
        <v>131</v>
      </c>
      <c r="E642" s="175" t="s">
        <v>1</v>
      </c>
      <c r="F642" s="176" t="s">
        <v>139</v>
      </c>
      <c r="H642" s="177">
        <v>30.3</v>
      </c>
      <c r="I642" s="178"/>
      <c r="L642" s="174"/>
      <c r="M642" s="179"/>
      <c r="N642" s="180"/>
      <c r="O642" s="180"/>
      <c r="P642" s="180"/>
      <c r="Q642" s="180"/>
      <c r="R642" s="180"/>
      <c r="S642" s="180"/>
      <c r="T642" s="181"/>
      <c r="AT642" s="175" t="s">
        <v>131</v>
      </c>
      <c r="AU642" s="175" t="s">
        <v>82</v>
      </c>
      <c r="AV642" s="15" t="s">
        <v>129</v>
      </c>
      <c r="AW642" s="15" t="s">
        <v>29</v>
      </c>
      <c r="AX642" s="15" t="s">
        <v>30</v>
      </c>
      <c r="AY642" s="175" t="s">
        <v>122</v>
      </c>
    </row>
    <row r="643" spans="1:65" s="2" customFormat="1" ht="16.5" customHeight="1">
      <c r="A643" s="33"/>
      <c r="B643" s="144"/>
      <c r="C643" s="145" t="s">
        <v>588</v>
      </c>
      <c r="D643" s="145" t="s">
        <v>124</v>
      </c>
      <c r="E643" s="146" t="s">
        <v>1104</v>
      </c>
      <c r="F643" s="147" t="s">
        <v>1105</v>
      </c>
      <c r="G643" s="148" t="s">
        <v>197</v>
      </c>
      <c r="H643" s="149">
        <v>16.5</v>
      </c>
      <c r="I643" s="150"/>
      <c r="J643" s="151">
        <f>ROUND(I643*H643,2)</f>
        <v>0</v>
      </c>
      <c r="K643" s="147" t="s">
        <v>128</v>
      </c>
      <c r="L643" s="34"/>
      <c r="M643" s="152" t="s">
        <v>1</v>
      </c>
      <c r="N643" s="153" t="s">
        <v>38</v>
      </c>
      <c r="O643" s="59"/>
      <c r="P643" s="154">
        <f>O643*H643</f>
        <v>0</v>
      </c>
      <c r="Q643" s="154">
        <v>0</v>
      </c>
      <c r="R643" s="154">
        <f>Q643*H643</f>
        <v>0</v>
      </c>
      <c r="S643" s="154">
        <v>0</v>
      </c>
      <c r="T643" s="155">
        <f>S643*H643</f>
        <v>0</v>
      </c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R643" s="156" t="s">
        <v>129</v>
      </c>
      <c r="AT643" s="156" t="s">
        <v>124</v>
      </c>
      <c r="AU643" s="156" t="s">
        <v>82</v>
      </c>
      <c r="AY643" s="18" t="s">
        <v>122</v>
      </c>
      <c r="BE643" s="157">
        <f>IF(N643="základní",J643,0)</f>
        <v>0</v>
      </c>
      <c r="BF643" s="157">
        <f>IF(N643="snížená",J643,0)</f>
        <v>0</v>
      </c>
      <c r="BG643" s="157">
        <f>IF(N643="zákl. přenesená",J643,0)</f>
        <v>0</v>
      </c>
      <c r="BH643" s="157">
        <f>IF(N643="sníž. přenesená",J643,0)</f>
        <v>0</v>
      </c>
      <c r="BI643" s="157">
        <f>IF(N643="nulová",J643,0)</f>
        <v>0</v>
      </c>
      <c r="BJ643" s="18" t="s">
        <v>30</v>
      </c>
      <c r="BK643" s="157">
        <f>ROUND(I643*H643,2)</f>
        <v>0</v>
      </c>
      <c r="BL643" s="18" t="s">
        <v>129</v>
      </c>
      <c r="BM643" s="156" t="s">
        <v>1106</v>
      </c>
    </row>
    <row r="644" spans="1:65" s="13" customFormat="1">
      <c r="B644" s="158"/>
      <c r="D644" s="159" t="s">
        <v>131</v>
      </c>
      <c r="E644" s="160" t="s">
        <v>1</v>
      </c>
      <c r="F644" s="161" t="s">
        <v>701</v>
      </c>
      <c r="H644" s="160" t="s">
        <v>1</v>
      </c>
      <c r="I644" s="162"/>
      <c r="L644" s="158"/>
      <c r="M644" s="163"/>
      <c r="N644" s="164"/>
      <c r="O644" s="164"/>
      <c r="P644" s="164"/>
      <c r="Q644" s="164"/>
      <c r="R644" s="164"/>
      <c r="S644" s="164"/>
      <c r="T644" s="165"/>
      <c r="AT644" s="160" t="s">
        <v>131</v>
      </c>
      <c r="AU644" s="160" t="s">
        <v>82</v>
      </c>
      <c r="AV644" s="13" t="s">
        <v>30</v>
      </c>
      <c r="AW644" s="13" t="s">
        <v>29</v>
      </c>
      <c r="AX644" s="13" t="s">
        <v>73</v>
      </c>
      <c r="AY644" s="160" t="s">
        <v>122</v>
      </c>
    </row>
    <row r="645" spans="1:65" s="14" customFormat="1">
      <c r="B645" s="166"/>
      <c r="D645" s="159" t="s">
        <v>131</v>
      </c>
      <c r="E645" s="167" t="s">
        <v>1</v>
      </c>
      <c r="F645" s="168" t="s">
        <v>1107</v>
      </c>
      <c r="H645" s="169">
        <v>16.5</v>
      </c>
      <c r="I645" s="170"/>
      <c r="L645" s="166"/>
      <c r="M645" s="171"/>
      <c r="N645" s="172"/>
      <c r="O645" s="172"/>
      <c r="P645" s="172"/>
      <c r="Q645" s="172"/>
      <c r="R645" s="172"/>
      <c r="S645" s="172"/>
      <c r="T645" s="173"/>
      <c r="AT645" s="167" t="s">
        <v>131</v>
      </c>
      <c r="AU645" s="167" t="s">
        <v>82</v>
      </c>
      <c r="AV645" s="14" t="s">
        <v>82</v>
      </c>
      <c r="AW645" s="14" t="s">
        <v>29</v>
      </c>
      <c r="AX645" s="14" t="s">
        <v>73</v>
      </c>
      <c r="AY645" s="167" t="s">
        <v>122</v>
      </c>
    </row>
    <row r="646" spans="1:65" s="15" customFormat="1">
      <c r="B646" s="174"/>
      <c r="D646" s="159" t="s">
        <v>131</v>
      </c>
      <c r="E646" s="175" t="s">
        <v>1</v>
      </c>
      <c r="F646" s="176" t="s">
        <v>139</v>
      </c>
      <c r="H646" s="177">
        <v>16.5</v>
      </c>
      <c r="I646" s="178"/>
      <c r="L646" s="174"/>
      <c r="M646" s="179"/>
      <c r="N646" s="180"/>
      <c r="O646" s="180"/>
      <c r="P646" s="180"/>
      <c r="Q646" s="180"/>
      <c r="R646" s="180"/>
      <c r="S646" s="180"/>
      <c r="T646" s="181"/>
      <c r="AT646" s="175" t="s">
        <v>131</v>
      </c>
      <c r="AU646" s="175" t="s">
        <v>82</v>
      </c>
      <c r="AV646" s="15" t="s">
        <v>129</v>
      </c>
      <c r="AW646" s="15" t="s">
        <v>29</v>
      </c>
      <c r="AX646" s="15" t="s">
        <v>30</v>
      </c>
      <c r="AY646" s="175" t="s">
        <v>122</v>
      </c>
    </row>
    <row r="647" spans="1:65" s="2" customFormat="1" ht="16.5" customHeight="1">
      <c r="A647" s="33"/>
      <c r="B647" s="144"/>
      <c r="C647" s="145" t="s">
        <v>595</v>
      </c>
      <c r="D647" s="145" t="s">
        <v>124</v>
      </c>
      <c r="E647" s="146" t="s">
        <v>1108</v>
      </c>
      <c r="F647" s="147" t="s">
        <v>1109</v>
      </c>
      <c r="G647" s="148" t="s">
        <v>647</v>
      </c>
      <c r="H647" s="149">
        <v>1</v>
      </c>
      <c r="I647" s="150"/>
      <c r="J647" s="151">
        <f>ROUND(I647*H647,2)</f>
        <v>0</v>
      </c>
      <c r="K647" s="147" t="s">
        <v>1</v>
      </c>
      <c r="L647" s="34"/>
      <c r="M647" s="152" t="s">
        <v>1</v>
      </c>
      <c r="N647" s="153" t="s">
        <v>38</v>
      </c>
      <c r="O647" s="59"/>
      <c r="P647" s="154">
        <f>O647*H647</f>
        <v>0</v>
      </c>
      <c r="Q647" s="154">
        <v>0</v>
      </c>
      <c r="R647" s="154">
        <f>Q647*H647</f>
        <v>0</v>
      </c>
      <c r="S647" s="154">
        <v>0</v>
      </c>
      <c r="T647" s="155">
        <f>S647*H647</f>
        <v>0</v>
      </c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R647" s="156" t="s">
        <v>129</v>
      </c>
      <c r="AT647" s="156" t="s">
        <v>124</v>
      </c>
      <c r="AU647" s="156" t="s">
        <v>82</v>
      </c>
      <c r="AY647" s="18" t="s">
        <v>122</v>
      </c>
      <c r="BE647" s="157">
        <f>IF(N647="základní",J647,0)</f>
        <v>0</v>
      </c>
      <c r="BF647" s="157">
        <f>IF(N647="snížená",J647,0)</f>
        <v>0</v>
      </c>
      <c r="BG647" s="157">
        <f>IF(N647="zákl. přenesená",J647,0)</f>
        <v>0</v>
      </c>
      <c r="BH647" s="157">
        <f>IF(N647="sníž. přenesená",J647,0)</f>
        <v>0</v>
      </c>
      <c r="BI647" s="157">
        <f>IF(N647="nulová",J647,0)</f>
        <v>0</v>
      </c>
      <c r="BJ647" s="18" t="s">
        <v>30</v>
      </c>
      <c r="BK647" s="157">
        <f>ROUND(I647*H647,2)</f>
        <v>0</v>
      </c>
      <c r="BL647" s="18" t="s">
        <v>129</v>
      </c>
      <c r="BM647" s="156" t="s">
        <v>1110</v>
      </c>
    </row>
    <row r="648" spans="1:65" s="14" customFormat="1">
      <c r="B648" s="166"/>
      <c r="D648" s="159" t="s">
        <v>131</v>
      </c>
      <c r="E648" s="167" t="s">
        <v>1</v>
      </c>
      <c r="F648" s="168" t="s">
        <v>30</v>
      </c>
      <c r="H648" s="169">
        <v>1</v>
      </c>
      <c r="I648" s="170"/>
      <c r="L648" s="166"/>
      <c r="M648" s="171"/>
      <c r="N648" s="172"/>
      <c r="O648" s="172"/>
      <c r="P648" s="172"/>
      <c r="Q648" s="172"/>
      <c r="R648" s="172"/>
      <c r="S648" s="172"/>
      <c r="T648" s="173"/>
      <c r="AT648" s="167" t="s">
        <v>131</v>
      </c>
      <c r="AU648" s="167" t="s">
        <v>82</v>
      </c>
      <c r="AV648" s="14" t="s">
        <v>82</v>
      </c>
      <c r="AW648" s="14" t="s">
        <v>29</v>
      </c>
      <c r="AX648" s="14" t="s">
        <v>30</v>
      </c>
      <c r="AY648" s="167" t="s">
        <v>122</v>
      </c>
    </row>
    <row r="649" spans="1:65" s="2" customFormat="1" ht="24.2" customHeight="1">
      <c r="A649" s="33"/>
      <c r="B649" s="144"/>
      <c r="C649" s="182" t="s">
        <v>600</v>
      </c>
      <c r="D649" s="182" t="s">
        <v>333</v>
      </c>
      <c r="E649" s="183" t="s">
        <v>1111</v>
      </c>
      <c r="F649" s="184" t="s">
        <v>1112</v>
      </c>
      <c r="G649" s="185" t="s">
        <v>197</v>
      </c>
      <c r="H649" s="186">
        <v>16.664999999999999</v>
      </c>
      <c r="I649" s="187"/>
      <c r="J649" s="188">
        <f>ROUND(I649*H649,2)</f>
        <v>0</v>
      </c>
      <c r="K649" s="184" t="s">
        <v>1</v>
      </c>
      <c r="L649" s="189"/>
      <c r="M649" s="190" t="s">
        <v>1</v>
      </c>
      <c r="N649" s="191" t="s">
        <v>38</v>
      </c>
      <c r="O649" s="59"/>
      <c r="P649" s="154">
        <f>O649*H649</f>
        <v>0</v>
      </c>
      <c r="Q649" s="154">
        <v>5.6210000000000003E-2</v>
      </c>
      <c r="R649" s="154">
        <f>Q649*H649</f>
        <v>0.93673965000000003</v>
      </c>
      <c r="S649" s="154">
        <v>0</v>
      </c>
      <c r="T649" s="155">
        <f>S649*H649</f>
        <v>0</v>
      </c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R649" s="156" t="s">
        <v>170</v>
      </c>
      <c r="AT649" s="156" t="s">
        <v>333</v>
      </c>
      <c r="AU649" s="156" t="s">
        <v>82</v>
      </c>
      <c r="AY649" s="18" t="s">
        <v>122</v>
      </c>
      <c r="BE649" s="157">
        <f>IF(N649="základní",J649,0)</f>
        <v>0</v>
      </c>
      <c r="BF649" s="157">
        <f>IF(N649="snížená",J649,0)</f>
        <v>0</v>
      </c>
      <c r="BG649" s="157">
        <f>IF(N649="zákl. přenesená",J649,0)</f>
        <v>0</v>
      </c>
      <c r="BH649" s="157">
        <f>IF(N649="sníž. přenesená",J649,0)</f>
        <v>0</v>
      </c>
      <c r="BI649" s="157">
        <f>IF(N649="nulová",J649,0)</f>
        <v>0</v>
      </c>
      <c r="BJ649" s="18" t="s">
        <v>30</v>
      </c>
      <c r="BK649" s="157">
        <f>ROUND(I649*H649,2)</f>
        <v>0</v>
      </c>
      <c r="BL649" s="18" t="s">
        <v>129</v>
      </c>
      <c r="BM649" s="156" t="s">
        <v>1113</v>
      </c>
    </row>
    <row r="650" spans="1:65" s="13" customFormat="1">
      <c r="B650" s="158"/>
      <c r="D650" s="159" t="s">
        <v>131</v>
      </c>
      <c r="E650" s="160" t="s">
        <v>1</v>
      </c>
      <c r="F650" s="161" t="s">
        <v>1082</v>
      </c>
      <c r="H650" s="160" t="s">
        <v>1</v>
      </c>
      <c r="I650" s="162"/>
      <c r="L650" s="158"/>
      <c r="M650" s="163"/>
      <c r="N650" s="164"/>
      <c r="O650" s="164"/>
      <c r="P650" s="164"/>
      <c r="Q650" s="164"/>
      <c r="R650" s="164"/>
      <c r="S650" s="164"/>
      <c r="T650" s="165"/>
      <c r="AT650" s="160" t="s">
        <v>131</v>
      </c>
      <c r="AU650" s="160" t="s">
        <v>82</v>
      </c>
      <c r="AV650" s="13" t="s">
        <v>30</v>
      </c>
      <c r="AW650" s="13" t="s">
        <v>29</v>
      </c>
      <c r="AX650" s="13" t="s">
        <v>73</v>
      </c>
      <c r="AY650" s="160" t="s">
        <v>122</v>
      </c>
    </row>
    <row r="651" spans="1:65" s="13" customFormat="1">
      <c r="B651" s="158"/>
      <c r="D651" s="159" t="s">
        <v>131</v>
      </c>
      <c r="E651" s="160" t="s">
        <v>1</v>
      </c>
      <c r="F651" s="161" t="s">
        <v>1083</v>
      </c>
      <c r="H651" s="160" t="s">
        <v>1</v>
      </c>
      <c r="I651" s="162"/>
      <c r="L651" s="158"/>
      <c r="M651" s="163"/>
      <c r="N651" s="164"/>
      <c r="O651" s="164"/>
      <c r="P651" s="164"/>
      <c r="Q651" s="164"/>
      <c r="R651" s="164"/>
      <c r="S651" s="164"/>
      <c r="T651" s="165"/>
      <c r="AT651" s="160" t="s">
        <v>131</v>
      </c>
      <c r="AU651" s="160" t="s">
        <v>82</v>
      </c>
      <c r="AV651" s="13" t="s">
        <v>30</v>
      </c>
      <c r="AW651" s="13" t="s">
        <v>29</v>
      </c>
      <c r="AX651" s="13" t="s">
        <v>73</v>
      </c>
      <c r="AY651" s="160" t="s">
        <v>122</v>
      </c>
    </row>
    <row r="652" spans="1:65" s="13" customFormat="1">
      <c r="B652" s="158"/>
      <c r="D652" s="159" t="s">
        <v>131</v>
      </c>
      <c r="E652" s="160" t="s">
        <v>1</v>
      </c>
      <c r="F652" s="161" t="s">
        <v>701</v>
      </c>
      <c r="H652" s="160" t="s">
        <v>1</v>
      </c>
      <c r="I652" s="162"/>
      <c r="L652" s="158"/>
      <c r="M652" s="163"/>
      <c r="N652" s="164"/>
      <c r="O652" s="164"/>
      <c r="P652" s="164"/>
      <c r="Q652" s="164"/>
      <c r="R652" s="164"/>
      <c r="S652" s="164"/>
      <c r="T652" s="165"/>
      <c r="AT652" s="160" t="s">
        <v>131</v>
      </c>
      <c r="AU652" s="160" t="s">
        <v>82</v>
      </c>
      <c r="AV652" s="13" t="s">
        <v>30</v>
      </c>
      <c r="AW652" s="13" t="s">
        <v>29</v>
      </c>
      <c r="AX652" s="13" t="s">
        <v>73</v>
      </c>
      <c r="AY652" s="160" t="s">
        <v>122</v>
      </c>
    </row>
    <row r="653" spans="1:65" s="14" customFormat="1">
      <c r="B653" s="166"/>
      <c r="D653" s="159" t="s">
        <v>131</v>
      </c>
      <c r="E653" s="167" t="s">
        <v>1</v>
      </c>
      <c r="F653" s="168" t="s">
        <v>1114</v>
      </c>
      <c r="H653" s="169">
        <v>16.664999999999999</v>
      </c>
      <c r="I653" s="170"/>
      <c r="L653" s="166"/>
      <c r="M653" s="171"/>
      <c r="N653" s="172"/>
      <c r="O653" s="172"/>
      <c r="P653" s="172"/>
      <c r="Q653" s="172"/>
      <c r="R653" s="172"/>
      <c r="S653" s="172"/>
      <c r="T653" s="173"/>
      <c r="AT653" s="167" t="s">
        <v>131</v>
      </c>
      <c r="AU653" s="167" t="s">
        <v>82</v>
      </c>
      <c r="AV653" s="14" t="s">
        <v>82</v>
      </c>
      <c r="AW653" s="14" t="s">
        <v>29</v>
      </c>
      <c r="AX653" s="14" t="s">
        <v>73</v>
      </c>
      <c r="AY653" s="167" t="s">
        <v>122</v>
      </c>
    </row>
    <row r="654" spans="1:65" s="15" customFormat="1">
      <c r="B654" s="174"/>
      <c r="D654" s="159" t="s">
        <v>131</v>
      </c>
      <c r="E654" s="175" t="s">
        <v>1</v>
      </c>
      <c r="F654" s="176" t="s">
        <v>139</v>
      </c>
      <c r="H654" s="177">
        <v>16.664999999999999</v>
      </c>
      <c r="I654" s="178"/>
      <c r="L654" s="174"/>
      <c r="M654" s="179"/>
      <c r="N654" s="180"/>
      <c r="O654" s="180"/>
      <c r="P654" s="180"/>
      <c r="Q654" s="180"/>
      <c r="R654" s="180"/>
      <c r="S654" s="180"/>
      <c r="T654" s="181"/>
      <c r="AT654" s="175" t="s">
        <v>131</v>
      </c>
      <c r="AU654" s="175" t="s">
        <v>82</v>
      </c>
      <c r="AV654" s="15" t="s">
        <v>129</v>
      </c>
      <c r="AW654" s="15" t="s">
        <v>29</v>
      </c>
      <c r="AX654" s="15" t="s">
        <v>30</v>
      </c>
      <c r="AY654" s="175" t="s">
        <v>122</v>
      </c>
    </row>
    <row r="655" spans="1:65" s="2" customFormat="1" ht="16.5" customHeight="1">
      <c r="A655" s="33"/>
      <c r="B655" s="144"/>
      <c r="C655" s="145" t="s">
        <v>604</v>
      </c>
      <c r="D655" s="145" t="s">
        <v>124</v>
      </c>
      <c r="E655" s="146" t="s">
        <v>1115</v>
      </c>
      <c r="F655" s="147" t="s">
        <v>1116</v>
      </c>
      <c r="G655" s="148" t="s">
        <v>197</v>
      </c>
      <c r="H655" s="149">
        <v>230.5</v>
      </c>
      <c r="I655" s="150"/>
      <c r="J655" s="151">
        <f>ROUND(I655*H655,2)</f>
        <v>0</v>
      </c>
      <c r="K655" s="147" t="s">
        <v>128</v>
      </c>
      <c r="L655" s="34"/>
      <c r="M655" s="152" t="s">
        <v>1</v>
      </c>
      <c r="N655" s="153" t="s">
        <v>38</v>
      </c>
      <c r="O655" s="59"/>
      <c r="P655" s="154">
        <f>O655*H655</f>
        <v>0</v>
      </c>
      <c r="Q655" s="154">
        <v>0</v>
      </c>
      <c r="R655" s="154">
        <f>Q655*H655</f>
        <v>0</v>
      </c>
      <c r="S655" s="154">
        <v>0</v>
      </c>
      <c r="T655" s="155">
        <f>S655*H655</f>
        <v>0</v>
      </c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R655" s="156" t="s">
        <v>129</v>
      </c>
      <c r="AT655" s="156" t="s">
        <v>124</v>
      </c>
      <c r="AU655" s="156" t="s">
        <v>82</v>
      </c>
      <c r="AY655" s="18" t="s">
        <v>122</v>
      </c>
      <c r="BE655" s="157">
        <f>IF(N655="základní",J655,0)</f>
        <v>0</v>
      </c>
      <c r="BF655" s="157">
        <f>IF(N655="snížená",J655,0)</f>
        <v>0</v>
      </c>
      <c r="BG655" s="157">
        <f>IF(N655="zákl. přenesená",J655,0)</f>
        <v>0</v>
      </c>
      <c r="BH655" s="157">
        <f>IF(N655="sníž. přenesená",J655,0)</f>
        <v>0</v>
      </c>
      <c r="BI655" s="157">
        <f>IF(N655="nulová",J655,0)</f>
        <v>0</v>
      </c>
      <c r="BJ655" s="18" t="s">
        <v>30</v>
      </c>
      <c r="BK655" s="157">
        <f>ROUND(I655*H655,2)</f>
        <v>0</v>
      </c>
      <c r="BL655" s="18" t="s">
        <v>129</v>
      </c>
      <c r="BM655" s="156" t="s">
        <v>1117</v>
      </c>
    </row>
    <row r="656" spans="1:65" s="13" customFormat="1">
      <c r="B656" s="158"/>
      <c r="D656" s="159" t="s">
        <v>131</v>
      </c>
      <c r="E656" s="160" t="s">
        <v>1</v>
      </c>
      <c r="F656" s="161" t="s">
        <v>701</v>
      </c>
      <c r="H656" s="160" t="s">
        <v>1</v>
      </c>
      <c r="I656" s="162"/>
      <c r="L656" s="158"/>
      <c r="M656" s="163"/>
      <c r="N656" s="164"/>
      <c r="O656" s="164"/>
      <c r="P656" s="164"/>
      <c r="Q656" s="164"/>
      <c r="R656" s="164"/>
      <c r="S656" s="164"/>
      <c r="T656" s="165"/>
      <c r="AT656" s="160" t="s">
        <v>131</v>
      </c>
      <c r="AU656" s="160" t="s">
        <v>82</v>
      </c>
      <c r="AV656" s="13" t="s">
        <v>30</v>
      </c>
      <c r="AW656" s="13" t="s">
        <v>29</v>
      </c>
      <c r="AX656" s="13" t="s">
        <v>73</v>
      </c>
      <c r="AY656" s="160" t="s">
        <v>122</v>
      </c>
    </row>
    <row r="657" spans="1:65" s="14" customFormat="1">
      <c r="B657" s="166"/>
      <c r="D657" s="159" t="s">
        <v>131</v>
      </c>
      <c r="E657" s="167" t="s">
        <v>1</v>
      </c>
      <c r="F657" s="168" t="s">
        <v>1118</v>
      </c>
      <c r="H657" s="169">
        <v>208.5</v>
      </c>
      <c r="I657" s="170"/>
      <c r="L657" s="166"/>
      <c r="M657" s="171"/>
      <c r="N657" s="172"/>
      <c r="O657" s="172"/>
      <c r="P657" s="172"/>
      <c r="Q657" s="172"/>
      <c r="R657" s="172"/>
      <c r="S657" s="172"/>
      <c r="T657" s="173"/>
      <c r="AT657" s="167" t="s">
        <v>131</v>
      </c>
      <c r="AU657" s="167" t="s">
        <v>82</v>
      </c>
      <c r="AV657" s="14" t="s">
        <v>82</v>
      </c>
      <c r="AW657" s="14" t="s">
        <v>29</v>
      </c>
      <c r="AX657" s="14" t="s">
        <v>73</v>
      </c>
      <c r="AY657" s="167" t="s">
        <v>122</v>
      </c>
    </row>
    <row r="658" spans="1:65" s="13" customFormat="1">
      <c r="B658" s="158"/>
      <c r="D658" s="159" t="s">
        <v>131</v>
      </c>
      <c r="E658" s="160" t="s">
        <v>1</v>
      </c>
      <c r="F658" s="161" t="s">
        <v>1119</v>
      </c>
      <c r="H658" s="160" t="s">
        <v>1</v>
      </c>
      <c r="I658" s="162"/>
      <c r="L658" s="158"/>
      <c r="M658" s="163"/>
      <c r="N658" s="164"/>
      <c r="O658" s="164"/>
      <c r="P658" s="164"/>
      <c r="Q658" s="164"/>
      <c r="R658" s="164"/>
      <c r="S658" s="164"/>
      <c r="T658" s="165"/>
      <c r="AT658" s="160" t="s">
        <v>131</v>
      </c>
      <c r="AU658" s="160" t="s">
        <v>82</v>
      </c>
      <c r="AV658" s="13" t="s">
        <v>30</v>
      </c>
      <c r="AW658" s="13" t="s">
        <v>29</v>
      </c>
      <c r="AX658" s="13" t="s">
        <v>73</v>
      </c>
      <c r="AY658" s="160" t="s">
        <v>122</v>
      </c>
    </row>
    <row r="659" spans="1:65" s="14" customFormat="1">
      <c r="B659" s="166"/>
      <c r="D659" s="159" t="s">
        <v>131</v>
      </c>
      <c r="E659" s="167" t="s">
        <v>1</v>
      </c>
      <c r="F659" s="168" t="s">
        <v>161</v>
      </c>
      <c r="H659" s="169">
        <v>6</v>
      </c>
      <c r="I659" s="170"/>
      <c r="L659" s="166"/>
      <c r="M659" s="171"/>
      <c r="N659" s="172"/>
      <c r="O659" s="172"/>
      <c r="P659" s="172"/>
      <c r="Q659" s="172"/>
      <c r="R659" s="172"/>
      <c r="S659" s="172"/>
      <c r="T659" s="173"/>
      <c r="AT659" s="167" t="s">
        <v>131</v>
      </c>
      <c r="AU659" s="167" t="s">
        <v>82</v>
      </c>
      <c r="AV659" s="14" t="s">
        <v>82</v>
      </c>
      <c r="AW659" s="14" t="s">
        <v>29</v>
      </c>
      <c r="AX659" s="14" t="s">
        <v>73</v>
      </c>
      <c r="AY659" s="167" t="s">
        <v>122</v>
      </c>
    </row>
    <row r="660" spans="1:65" s="13" customFormat="1">
      <c r="B660" s="158"/>
      <c r="D660" s="159" t="s">
        <v>131</v>
      </c>
      <c r="E660" s="160" t="s">
        <v>1</v>
      </c>
      <c r="F660" s="161" t="s">
        <v>938</v>
      </c>
      <c r="H660" s="160" t="s">
        <v>1</v>
      </c>
      <c r="I660" s="162"/>
      <c r="L660" s="158"/>
      <c r="M660" s="163"/>
      <c r="N660" s="164"/>
      <c r="O660" s="164"/>
      <c r="P660" s="164"/>
      <c r="Q660" s="164"/>
      <c r="R660" s="164"/>
      <c r="S660" s="164"/>
      <c r="T660" s="165"/>
      <c r="AT660" s="160" t="s">
        <v>131</v>
      </c>
      <c r="AU660" s="160" t="s">
        <v>82</v>
      </c>
      <c r="AV660" s="13" t="s">
        <v>30</v>
      </c>
      <c r="AW660" s="13" t="s">
        <v>29</v>
      </c>
      <c r="AX660" s="13" t="s">
        <v>73</v>
      </c>
      <c r="AY660" s="160" t="s">
        <v>122</v>
      </c>
    </row>
    <row r="661" spans="1:65" s="14" customFormat="1">
      <c r="B661" s="166"/>
      <c r="D661" s="159" t="s">
        <v>131</v>
      </c>
      <c r="E661" s="167" t="s">
        <v>1</v>
      </c>
      <c r="F661" s="168" t="s">
        <v>1120</v>
      </c>
      <c r="H661" s="169">
        <v>16</v>
      </c>
      <c r="I661" s="170"/>
      <c r="L661" s="166"/>
      <c r="M661" s="171"/>
      <c r="N661" s="172"/>
      <c r="O661" s="172"/>
      <c r="P661" s="172"/>
      <c r="Q661" s="172"/>
      <c r="R661" s="172"/>
      <c r="S661" s="172"/>
      <c r="T661" s="173"/>
      <c r="AT661" s="167" t="s">
        <v>131</v>
      </c>
      <c r="AU661" s="167" t="s">
        <v>82</v>
      </c>
      <c r="AV661" s="14" t="s">
        <v>82</v>
      </c>
      <c r="AW661" s="14" t="s">
        <v>29</v>
      </c>
      <c r="AX661" s="14" t="s">
        <v>73</v>
      </c>
      <c r="AY661" s="167" t="s">
        <v>122</v>
      </c>
    </row>
    <row r="662" spans="1:65" s="15" customFormat="1">
      <c r="B662" s="174"/>
      <c r="D662" s="159" t="s">
        <v>131</v>
      </c>
      <c r="E662" s="175" t="s">
        <v>1</v>
      </c>
      <c r="F662" s="176" t="s">
        <v>139</v>
      </c>
      <c r="H662" s="177">
        <v>230.5</v>
      </c>
      <c r="I662" s="178"/>
      <c r="L662" s="174"/>
      <c r="M662" s="179"/>
      <c r="N662" s="180"/>
      <c r="O662" s="180"/>
      <c r="P662" s="180"/>
      <c r="Q662" s="180"/>
      <c r="R662" s="180"/>
      <c r="S662" s="180"/>
      <c r="T662" s="181"/>
      <c r="AT662" s="175" t="s">
        <v>131</v>
      </c>
      <c r="AU662" s="175" t="s">
        <v>82</v>
      </c>
      <c r="AV662" s="15" t="s">
        <v>129</v>
      </c>
      <c r="AW662" s="15" t="s">
        <v>29</v>
      </c>
      <c r="AX662" s="15" t="s">
        <v>30</v>
      </c>
      <c r="AY662" s="175" t="s">
        <v>122</v>
      </c>
    </row>
    <row r="663" spans="1:65" s="2" customFormat="1" ht="16.5" customHeight="1">
      <c r="A663" s="33"/>
      <c r="B663" s="144"/>
      <c r="C663" s="145" t="s">
        <v>609</v>
      </c>
      <c r="D663" s="145" t="s">
        <v>124</v>
      </c>
      <c r="E663" s="146" t="s">
        <v>1121</v>
      </c>
      <c r="F663" s="147" t="s">
        <v>1122</v>
      </c>
      <c r="G663" s="148" t="s">
        <v>647</v>
      </c>
      <c r="H663" s="149">
        <v>1</v>
      </c>
      <c r="I663" s="150"/>
      <c r="J663" s="151">
        <f>ROUND(I663*H663,2)</f>
        <v>0</v>
      </c>
      <c r="K663" s="147" t="s">
        <v>1</v>
      </c>
      <c r="L663" s="34"/>
      <c r="M663" s="152" t="s">
        <v>1</v>
      </c>
      <c r="N663" s="153" t="s">
        <v>38</v>
      </c>
      <c r="O663" s="59"/>
      <c r="P663" s="154">
        <f>O663*H663</f>
        <v>0</v>
      </c>
      <c r="Q663" s="154">
        <v>2.0000000000000002E-5</v>
      </c>
      <c r="R663" s="154">
        <f>Q663*H663</f>
        <v>2.0000000000000002E-5</v>
      </c>
      <c r="S663" s="154">
        <v>0</v>
      </c>
      <c r="T663" s="155">
        <f>S663*H663</f>
        <v>0</v>
      </c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R663" s="156" t="s">
        <v>129</v>
      </c>
      <c r="AT663" s="156" t="s">
        <v>124</v>
      </c>
      <c r="AU663" s="156" t="s">
        <v>82</v>
      </c>
      <c r="AY663" s="18" t="s">
        <v>122</v>
      </c>
      <c r="BE663" s="157">
        <f>IF(N663="základní",J663,0)</f>
        <v>0</v>
      </c>
      <c r="BF663" s="157">
        <f>IF(N663="snížená",J663,0)</f>
        <v>0</v>
      </c>
      <c r="BG663" s="157">
        <f>IF(N663="zákl. přenesená",J663,0)</f>
        <v>0</v>
      </c>
      <c r="BH663" s="157">
        <f>IF(N663="sníž. přenesená",J663,0)</f>
        <v>0</v>
      </c>
      <c r="BI663" s="157">
        <f>IF(N663="nulová",J663,0)</f>
        <v>0</v>
      </c>
      <c r="BJ663" s="18" t="s">
        <v>30</v>
      </c>
      <c r="BK663" s="157">
        <f>ROUND(I663*H663,2)</f>
        <v>0</v>
      </c>
      <c r="BL663" s="18" t="s">
        <v>129</v>
      </c>
      <c r="BM663" s="156" t="s">
        <v>1123</v>
      </c>
    </row>
    <row r="664" spans="1:65" s="13" customFormat="1">
      <c r="B664" s="158"/>
      <c r="D664" s="159" t="s">
        <v>131</v>
      </c>
      <c r="E664" s="160" t="s">
        <v>1</v>
      </c>
      <c r="F664" s="161" t="s">
        <v>701</v>
      </c>
      <c r="H664" s="160" t="s">
        <v>1</v>
      </c>
      <c r="I664" s="162"/>
      <c r="L664" s="158"/>
      <c r="M664" s="163"/>
      <c r="N664" s="164"/>
      <c r="O664" s="164"/>
      <c r="P664" s="164"/>
      <c r="Q664" s="164"/>
      <c r="R664" s="164"/>
      <c r="S664" s="164"/>
      <c r="T664" s="165"/>
      <c r="AT664" s="160" t="s">
        <v>131</v>
      </c>
      <c r="AU664" s="160" t="s">
        <v>82</v>
      </c>
      <c r="AV664" s="13" t="s">
        <v>30</v>
      </c>
      <c r="AW664" s="13" t="s">
        <v>29</v>
      </c>
      <c r="AX664" s="13" t="s">
        <v>73</v>
      </c>
      <c r="AY664" s="160" t="s">
        <v>122</v>
      </c>
    </row>
    <row r="665" spans="1:65" s="13" customFormat="1">
      <c r="B665" s="158"/>
      <c r="D665" s="159" t="s">
        <v>131</v>
      </c>
      <c r="E665" s="160" t="s">
        <v>1</v>
      </c>
      <c r="F665" s="161" t="s">
        <v>1119</v>
      </c>
      <c r="H665" s="160" t="s">
        <v>1</v>
      </c>
      <c r="I665" s="162"/>
      <c r="L665" s="158"/>
      <c r="M665" s="163"/>
      <c r="N665" s="164"/>
      <c r="O665" s="164"/>
      <c r="P665" s="164"/>
      <c r="Q665" s="164"/>
      <c r="R665" s="164"/>
      <c r="S665" s="164"/>
      <c r="T665" s="165"/>
      <c r="AT665" s="160" t="s">
        <v>131</v>
      </c>
      <c r="AU665" s="160" t="s">
        <v>82</v>
      </c>
      <c r="AV665" s="13" t="s">
        <v>30</v>
      </c>
      <c r="AW665" s="13" t="s">
        <v>29</v>
      </c>
      <c r="AX665" s="13" t="s">
        <v>73</v>
      </c>
      <c r="AY665" s="160" t="s">
        <v>122</v>
      </c>
    </row>
    <row r="666" spans="1:65" s="14" customFormat="1">
      <c r="B666" s="166"/>
      <c r="D666" s="159" t="s">
        <v>131</v>
      </c>
      <c r="E666" s="167" t="s">
        <v>1</v>
      </c>
      <c r="F666" s="168" t="s">
        <v>30</v>
      </c>
      <c r="H666" s="169">
        <v>1</v>
      </c>
      <c r="I666" s="170"/>
      <c r="L666" s="166"/>
      <c r="M666" s="171"/>
      <c r="N666" s="172"/>
      <c r="O666" s="172"/>
      <c r="P666" s="172"/>
      <c r="Q666" s="172"/>
      <c r="R666" s="172"/>
      <c r="S666" s="172"/>
      <c r="T666" s="173"/>
      <c r="AT666" s="167" t="s">
        <v>131</v>
      </c>
      <c r="AU666" s="167" t="s">
        <v>82</v>
      </c>
      <c r="AV666" s="14" t="s">
        <v>82</v>
      </c>
      <c r="AW666" s="14" t="s">
        <v>29</v>
      </c>
      <c r="AX666" s="14" t="s">
        <v>30</v>
      </c>
      <c r="AY666" s="167" t="s">
        <v>122</v>
      </c>
    </row>
    <row r="667" spans="1:65" s="2" customFormat="1" ht="24.2" customHeight="1">
      <c r="A667" s="33"/>
      <c r="B667" s="144"/>
      <c r="C667" s="182" t="s">
        <v>615</v>
      </c>
      <c r="D667" s="182" t="s">
        <v>333</v>
      </c>
      <c r="E667" s="183" t="s">
        <v>1124</v>
      </c>
      <c r="F667" s="184" t="s">
        <v>1125</v>
      </c>
      <c r="G667" s="185" t="s">
        <v>197</v>
      </c>
      <c r="H667" s="186">
        <v>218.16</v>
      </c>
      <c r="I667" s="187"/>
      <c r="J667" s="188">
        <f>ROUND(I667*H667,2)</f>
        <v>0</v>
      </c>
      <c r="K667" s="184" t="s">
        <v>1</v>
      </c>
      <c r="L667" s="189"/>
      <c r="M667" s="190" t="s">
        <v>1</v>
      </c>
      <c r="N667" s="191" t="s">
        <v>38</v>
      </c>
      <c r="O667" s="59"/>
      <c r="P667" s="154">
        <f>O667*H667</f>
        <v>0</v>
      </c>
      <c r="Q667" s="154">
        <v>0.108</v>
      </c>
      <c r="R667" s="154">
        <f>Q667*H667</f>
        <v>23.56128</v>
      </c>
      <c r="S667" s="154">
        <v>0</v>
      </c>
      <c r="T667" s="155">
        <f>S667*H667</f>
        <v>0</v>
      </c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R667" s="156" t="s">
        <v>170</v>
      </c>
      <c r="AT667" s="156" t="s">
        <v>333</v>
      </c>
      <c r="AU667" s="156" t="s">
        <v>82</v>
      </c>
      <c r="AY667" s="18" t="s">
        <v>122</v>
      </c>
      <c r="BE667" s="157">
        <f>IF(N667="základní",J667,0)</f>
        <v>0</v>
      </c>
      <c r="BF667" s="157">
        <f>IF(N667="snížená",J667,0)</f>
        <v>0</v>
      </c>
      <c r="BG667" s="157">
        <f>IF(N667="zákl. přenesená",J667,0)</f>
        <v>0</v>
      </c>
      <c r="BH667" s="157">
        <f>IF(N667="sníž. přenesená",J667,0)</f>
        <v>0</v>
      </c>
      <c r="BI667" s="157">
        <f>IF(N667="nulová",J667,0)</f>
        <v>0</v>
      </c>
      <c r="BJ667" s="18" t="s">
        <v>30</v>
      </c>
      <c r="BK667" s="157">
        <f>ROUND(I667*H667,2)</f>
        <v>0</v>
      </c>
      <c r="BL667" s="18" t="s">
        <v>129</v>
      </c>
      <c r="BM667" s="156" t="s">
        <v>1126</v>
      </c>
    </row>
    <row r="668" spans="1:65" s="13" customFormat="1">
      <c r="B668" s="158"/>
      <c r="D668" s="159" t="s">
        <v>131</v>
      </c>
      <c r="E668" s="160" t="s">
        <v>1</v>
      </c>
      <c r="F668" s="161" t="s">
        <v>1082</v>
      </c>
      <c r="H668" s="160" t="s">
        <v>1</v>
      </c>
      <c r="I668" s="162"/>
      <c r="L668" s="158"/>
      <c r="M668" s="163"/>
      <c r="N668" s="164"/>
      <c r="O668" s="164"/>
      <c r="P668" s="164"/>
      <c r="Q668" s="164"/>
      <c r="R668" s="164"/>
      <c r="S668" s="164"/>
      <c r="T668" s="165"/>
      <c r="AT668" s="160" t="s">
        <v>131</v>
      </c>
      <c r="AU668" s="160" t="s">
        <v>82</v>
      </c>
      <c r="AV668" s="13" t="s">
        <v>30</v>
      </c>
      <c r="AW668" s="13" t="s">
        <v>29</v>
      </c>
      <c r="AX668" s="13" t="s">
        <v>73</v>
      </c>
      <c r="AY668" s="160" t="s">
        <v>122</v>
      </c>
    </row>
    <row r="669" spans="1:65" s="13" customFormat="1">
      <c r="B669" s="158"/>
      <c r="D669" s="159" t="s">
        <v>131</v>
      </c>
      <c r="E669" s="160" t="s">
        <v>1</v>
      </c>
      <c r="F669" s="161" t="s">
        <v>1083</v>
      </c>
      <c r="H669" s="160" t="s">
        <v>1</v>
      </c>
      <c r="I669" s="162"/>
      <c r="L669" s="158"/>
      <c r="M669" s="163"/>
      <c r="N669" s="164"/>
      <c r="O669" s="164"/>
      <c r="P669" s="164"/>
      <c r="Q669" s="164"/>
      <c r="R669" s="164"/>
      <c r="S669" s="164"/>
      <c r="T669" s="165"/>
      <c r="AT669" s="160" t="s">
        <v>131</v>
      </c>
      <c r="AU669" s="160" t="s">
        <v>82</v>
      </c>
      <c r="AV669" s="13" t="s">
        <v>30</v>
      </c>
      <c r="AW669" s="13" t="s">
        <v>29</v>
      </c>
      <c r="AX669" s="13" t="s">
        <v>73</v>
      </c>
      <c r="AY669" s="160" t="s">
        <v>122</v>
      </c>
    </row>
    <row r="670" spans="1:65" s="13" customFormat="1">
      <c r="B670" s="158"/>
      <c r="D670" s="159" t="s">
        <v>131</v>
      </c>
      <c r="E670" s="160" t="s">
        <v>1</v>
      </c>
      <c r="F670" s="161" t="s">
        <v>701</v>
      </c>
      <c r="H670" s="160" t="s">
        <v>1</v>
      </c>
      <c r="I670" s="162"/>
      <c r="L670" s="158"/>
      <c r="M670" s="163"/>
      <c r="N670" s="164"/>
      <c r="O670" s="164"/>
      <c r="P670" s="164"/>
      <c r="Q670" s="164"/>
      <c r="R670" s="164"/>
      <c r="S670" s="164"/>
      <c r="T670" s="165"/>
      <c r="AT670" s="160" t="s">
        <v>131</v>
      </c>
      <c r="AU670" s="160" t="s">
        <v>82</v>
      </c>
      <c r="AV670" s="13" t="s">
        <v>30</v>
      </c>
      <c r="AW670" s="13" t="s">
        <v>29</v>
      </c>
      <c r="AX670" s="13" t="s">
        <v>73</v>
      </c>
      <c r="AY670" s="160" t="s">
        <v>122</v>
      </c>
    </row>
    <row r="671" spans="1:65" s="14" customFormat="1">
      <c r="B671" s="166"/>
      <c r="D671" s="159" t="s">
        <v>131</v>
      </c>
      <c r="E671" s="167" t="s">
        <v>1</v>
      </c>
      <c r="F671" s="168" t="s">
        <v>1127</v>
      </c>
      <c r="H671" s="169">
        <v>206.04</v>
      </c>
      <c r="I671" s="170"/>
      <c r="L671" s="166"/>
      <c r="M671" s="171"/>
      <c r="N671" s="172"/>
      <c r="O671" s="172"/>
      <c r="P671" s="172"/>
      <c r="Q671" s="172"/>
      <c r="R671" s="172"/>
      <c r="S671" s="172"/>
      <c r="T671" s="173"/>
      <c r="AT671" s="167" t="s">
        <v>131</v>
      </c>
      <c r="AU671" s="167" t="s">
        <v>82</v>
      </c>
      <c r="AV671" s="14" t="s">
        <v>82</v>
      </c>
      <c r="AW671" s="14" t="s">
        <v>29</v>
      </c>
      <c r="AX671" s="14" t="s">
        <v>73</v>
      </c>
      <c r="AY671" s="167" t="s">
        <v>122</v>
      </c>
    </row>
    <row r="672" spans="1:65" s="13" customFormat="1">
      <c r="B672" s="158"/>
      <c r="D672" s="159" t="s">
        <v>131</v>
      </c>
      <c r="E672" s="160" t="s">
        <v>1</v>
      </c>
      <c r="F672" s="161" t="s">
        <v>1119</v>
      </c>
      <c r="H672" s="160" t="s">
        <v>1</v>
      </c>
      <c r="I672" s="162"/>
      <c r="L672" s="158"/>
      <c r="M672" s="163"/>
      <c r="N672" s="164"/>
      <c r="O672" s="164"/>
      <c r="P672" s="164"/>
      <c r="Q672" s="164"/>
      <c r="R672" s="164"/>
      <c r="S672" s="164"/>
      <c r="T672" s="165"/>
      <c r="AT672" s="160" t="s">
        <v>131</v>
      </c>
      <c r="AU672" s="160" t="s">
        <v>82</v>
      </c>
      <c r="AV672" s="13" t="s">
        <v>30</v>
      </c>
      <c r="AW672" s="13" t="s">
        <v>29</v>
      </c>
      <c r="AX672" s="13" t="s">
        <v>73</v>
      </c>
      <c r="AY672" s="160" t="s">
        <v>122</v>
      </c>
    </row>
    <row r="673" spans="1:65" s="14" customFormat="1">
      <c r="B673" s="166"/>
      <c r="D673" s="159" t="s">
        <v>131</v>
      </c>
      <c r="E673" s="167" t="s">
        <v>1</v>
      </c>
      <c r="F673" s="168" t="s">
        <v>1128</v>
      </c>
      <c r="H673" s="169">
        <v>6.06</v>
      </c>
      <c r="I673" s="170"/>
      <c r="L673" s="166"/>
      <c r="M673" s="171"/>
      <c r="N673" s="172"/>
      <c r="O673" s="172"/>
      <c r="P673" s="172"/>
      <c r="Q673" s="172"/>
      <c r="R673" s="172"/>
      <c r="S673" s="172"/>
      <c r="T673" s="173"/>
      <c r="AT673" s="167" t="s">
        <v>131</v>
      </c>
      <c r="AU673" s="167" t="s">
        <v>82</v>
      </c>
      <c r="AV673" s="14" t="s">
        <v>82</v>
      </c>
      <c r="AW673" s="14" t="s">
        <v>29</v>
      </c>
      <c r="AX673" s="14" t="s">
        <v>73</v>
      </c>
      <c r="AY673" s="167" t="s">
        <v>122</v>
      </c>
    </row>
    <row r="674" spans="1:65" s="13" customFormat="1">
      <c r="B674" s="158"/>
      <c r="D674" s="159" t="s">
        <v>131</v>
      </c>
      <c r="E674" s="160" t="s">
        <v>1</v>
      </c>
      <c r="F674" s="161" t="s">
        <v>938</v>
      </c>
      <c r="H674" s="160" t="s">
        <v>1</v>
      </c>
      <c r="I674" s="162"/>
      <c r="L674" s="158"/>
      <c r="M674" s="163"/>
      <c r="N674" s="164"/>
      <c r="O674" s="164"/>
      <c r="P674" s="164"/>
      <c r="Q674" s="164"/>
      <c r="R674" s="164"/>
      <c r="S674" s="164"/>
      <c r="T674" s="165"/>
      <c r="AT674" s="160" t="s">
        <v>131</v>
      </c>
      <c r="AU674" s="160" t="s">
        <v>82</v>
      </c>
      <c r="AV674" s="13" t="s">
        <v>30</v>
      </c>
      <c r="AW674" s="13" t="s">
        <v>29</v>
      </c>
      <c r="AX674" s="13" t="s">
        <v>73</v>
      </c>
      <c r="AY674" s="160" t="s">
        <v>122</v>
      </c>
    </row>
    <row r="675" spans="1:65" s="14" customFormat="1">
      <c r="B675" s="166"/>
      <c r="D675" s="159" t="s">
        <v>131</v>
      </c>
      <c r="E675" s="167" t="s">
        <v>1</v>
      </c>
      <c r="F675" s="168" t="s">
        <v>1128</v>
      </c>
      <c r="H675" s="169">
        <v>6.06</v>
      </c>
      <c r="I675" s="170"/>
      <c r="L675" s="166"/>
      <c r="M675" s="171"/>
      <c r="N675" s="172"/>
      <c r="O675" s="172"/>
      <c r="P675" s="172"/>
      <c r="Q675" s="172"/>
      <c r="R675" s="172"/>
      <c r="S675" s="172"/>
      <c r="T675" s="173"/>
      <c r="AT675" s="167" t="s">
        <v>131</v>
      </c>
      <c r="AU675" s="167" t="s">
        <v>82</v>
      </c>
      <c r="AV675" s="14" t="s">
        <v>82</v>
      </c>
      <c r="AW675" s="14" t="s">
        <v>29</v>
      </c>
      <c r="AX675" s="14" t="s">
        <v>73</v>
      </c>
      <c r="AY675" s="167" t="s">
        <v>122</v>
      </c>
    </row>
    <row r="676" spans="1:65" s="15" customFormat="1">
      <c r="B676" s="174"/>
      <c r="D676" s="159" t="s">
        <v>131</v>
      </c>
      <c r="E676" s="175" t="s">
        <v>1</v>
      </c>
      <c r="F676" s="176" t="s">
        <v>139</v>
      </c>
      <c r="H676" s="177">
        <v>218.16</v>
      </c>
      <c r="I676" s="178"/>
      <c r="L676" s="174"/>
      <c r="M676" s="179"/>
      <c r="N676" s="180"/>
      <c r="O676" s="180"/>
      <c r="P676" s="180"/>
      <c r="Q676" s="180"/>
      <c r="R676" s="180"/>
      <c r="S676" s="180"/>
      <c r="T676" s="181"/>
      <c r="AT676" s="175" t="s">
        <v>131</v>
      </c>
      <c r="AU676" s="175" t="s">
        <v>82</v>
      </c>
      <c r="AV676" s="15" t="s">
        <v>129</v>
      </c>
      <c r="AW676" s="15" t="s">
        <v>29</v>
      </c>
      <c r="AX676" s="15" t="s">
        <v>30</v>
      </c>
      <c r="AY676" s="175" t="s">
        <v>122</v>
      </c>
    </row>
    <row r="677" spans="1:65" s="2" customFormat="1" ht="24.2" customHeight="1">
      <c r="A677" s="33"/>
      <c r="B677" s="144"/>
      <c r="C677" s="182" t="s">
        <v>620</v>
      </c>
      <c r="D677" s="182" t="s">
        <v>333</v>
      </c>
      <c r="E677" s="183" t="s">
        <v>1129</v>
      </c>
      <c r="F677" s="184" t="s">
        <v>1130</v>
      </c>
      <c r="G677" s="185" t="s">
        <v>197</v>
      </c>
      <c r="H677" s="186">
        <v>14.645</v>
      </c>
      <c r="I677" s="187"/>
      <c r="J677" s="188">
        <f>ROUND(I677*H677,2)</f>
        <v>0</v>
      </c>
      <c r="K677" s="184" t="s">
        <v>1</v>
      </c>
      <c r="L677" s="189"/>
      <c r="M677" s="190" t="s">
        <v>1</v>
      </c>
      <c r="N677" s="191" t="s">
        <v>38</v>
      </c>
      <c r="O677" s="59"/>
      <c r="P677" s="154">
        <f>O677*H677</f>
        <v>0</v>
      </c>
      <c r="Q677" s="154">
        <v>0.108</v>
      </c>
      <c r="R677" s="154">
        <f>Q677*H677</f>
        <v>1.5816599999999998</v>
      </c>
      <c r="S677" s="154">
        <v>0</v>
      </c>
      <c r="T677" s="155">
        <f>S677*H677</f>
        <v>0</v>
      </c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R677" s="156" t="s">
        <v>170</v>
      </c>
      <c r="AT677" s="156" t="s">
        <v>333</v>
      </c>
      <c r="AU677" s="156" t="s">
        <v>82</v>
      </c>
      <c r="AY677" s="18" t="s">
        <v>122</v>
      </c>
      <c r="BE677" s="157">
        <f>IF(N677="základní",J677,0)</f>
        <v>0</v>
      </c>
      <c r="BF677" s="157">
        <f>IF(N677="snížená",J677,0)</f>
        <v>0</v>
      </c>
      <c r="BG677" s="157">
        <f>IF(N677="zákl. přenesená",J677,0)</f>
        <v>0</v>
      </c>
      <c r="BH677" s="157">
        <f>IF(N677="sníž. přenesená",J677,0)</f>
        <v>0</v>
      </c>
      <c r="BI677" s="157">
        <f>IF(N677="nulová",J677,0)</f>
        <v>0</v>
      </c>
      <c r="BJ677" s="18" t="s">
        <v>30</v>
      </c>
      <c r="BK677" s="157">
        <f>ROUND(I677*H677,2)</f>
        <v>0</v>
      </c>
      <c r="BL677" s="18" t="s">
        <v>129</v>
      </c>
      <c r="BM677" s="156" t="s">
        <v>1131</v>
      </c>
    </row>
    <row r="678" spans="1:65" s="13" customFormat="1">
      <c r="B678" s="158"/>
      <c r="D678" s="159" t="s">
        <v>131</v>
      </c>
      <c r="E678" s="160" t="s">
        <v>1</v>
      </c>
      <c r="F678" s="161" t="s">
        <v>1082</v>
      </c>
      <c r="H678" s="160" t="s">
        <v>1</v>
      </c>
      <c r="I678" s="162"/>
      <c r="L678" s="158"/>
      <c r="M678" s="163"/>
      <c r="N678" s="164"/>
      <c r="O678" s="164"/>
      <c r="P678" s="164"/>
      <c r="Q678" s="164"/>
      <c r="R678" s="164"/>
      <c r="S678" s="164"/>
      <c r="T678" s="165"/>
      <c r="AT678" s="160" t="s">
        <v>131</v>
      </c>
      <c r="AU678" s="160" t="s">
        <v>82</v>
      </c>
      <c r="AV678" s="13" t="s">
        <v>30</v>
      </c>
      <c r="AW678" s="13" t="s">
        <v>29</v>
      </c>
      <c r="AX678" s="13" t="s">
        <v>73</v>
      </c>
      <c r="AY678" s="160" t="s">
        <v>122</v>
      </c>
    </row>
    <row r="679" spans="1:65" s="13" customFormat="1">
      <c r="B679" s="158"/>
      <c r="D679" s="159" t="s">
        <v>131</v>
      </c>
      <c r="E679" s="160" t="s">
        <v>1</v>
      </c>
      <c r="F679" s="161" t="s">
        <v>1083</v>
      </c>
      <c r="H679" s="160" t="s">
        <v>1</v>
      </c>
      <c r="I679" s="162"/>
      <c r="L679" s="158"/>
      <c r="M679" s="163"/>
      <c r="N679" s="164"/>
      <c r="O679" s="164"/>
      <c r="P679" s="164"/>
      <c r="Q679" s="164"/>
      <c r="R679" s="164"/>
      <c r="S679" s="164"/>
      <c r="T679" s="165"/>
      <c r="AT679" s="160" t="s">
        <v>131</v>
      </c>
      <c r="AU679" s="160" t="s">
        <v>82</v>
      </c>
      <c r="AV679" s="13" t="s">
        <v>30</v>
      </c>
      <c r="AW679" s="13" t="s">
        <v>29</v>
      </c>
      <c r="AX679" s="13" t="s">
        <v>73</v>
      </c>
      <c r="AY679" s="160" t="s">
        <v>122</v>
      </c>
    </row>
    <row r="680" spans="1:65" s="13" customFormat="1">
      <c r="B680" s="158"/>
      <c r="D680" s="159" t="s">
        <v>131</v>
      </c>
      <c r="E680" s="160" t="s">
        <v>1</v>
      </c>
      <c r="F680" s="161" t="s">
        <v>701</v>
      </c>
      <c r="H680" s="160" t="s">
        <v>1</v>
      </c>
      <c r="I680" s="162"/>
      <c r="L680" s="158"/>
      <c r="M680" s="163"/>
      <c r="N680" s="164"/>
      <c r="O680" s="164"/>
      <c r="P680" s="164"/>
      <c r="Q680" s="164"/>
      <c r="R680" s="164"/>
      <c r="S680" s="164"/>
      <c r="T680" s="165"/>
      <c r="AT680" s="160" t="s">
        <v>131</v>
      </c>
      <c r="AU680" s="160" t="s">
        <v>82</v>
      </c>
      <c r="AV680" s="13" t="s">
        <v>30</v>
      </c>
      <c r="AW680" s="13" t="s">
        <v>29</v>
      </c>
      <c r="AX680" s="13" t="s">
        <v>73</v>
      </c>
      <c r="AY680" s="160" t="s">
        <v>122</v>
      </c>
    </row>
    <row r="681" spans="1:65" s="14" customFormat="1">
      <c r="B681" s="166"/>
      <c r="D681" s="159" t="s">
        <v>131</v>
      </c>
      <c r="E681" s="167" t="s">
        <v>1</v>
      </c>
      <c r="F681" s="168" t="s">
        <v>1132</v>
      </c>
      <c r="H681" s="169">
        <v>4.5449999999999999</v>
      </c>
      <c r="I681" s="170"/>
      <c r="L681" s="166"/>
      <c r="M681" s="171"/>
      <c r="N681" s="172"/>
      <c r="O681" s="172"/>
      <c r="P681" s="172"/>
      <c r="Q681" s="172"/>
      <c r="R681" s="172"/>
      <c r="S681" s="172"/>
      <c r="T681" s="173"/>
      <c r="AT681" s="167" t="s">
        <v>131</v>
      </c>
      <c r="AU681" s="167" t="s">
        <v>82</v>
      </c>
      <c r="AV681" s="14" t="s">
        <v>82</v>
      </c>
      <c r="AW681" s="14" t="s">
        <v>29</v>
      </c>
      <c r="AX681" s="14" t="s">
        <v>73</v>
      </c>
      <c r="AY681" s="167" t="s">
        <v>122</v>
      </c>
    </row>
    <row r="682" spans="1:65" s="13" customFormat="1">
      <c r="B682" s="158"/>
      <c r="D682" s="159" t="s">
        <v>131</v>
      </c>
      <c r="E682" s="160" t="s">
        <v>1</v>
      </c>
      <c r="F682" s="161" t="s">
        <v>938</v>
      </c>
      <c r="H682" s="160" t="s">
        <v>1</v>
      </c>
      <c r="I682" s="162"/>
      <c r="L682" s="158"/>
      <c r="M682" s="163"/>
      <c r="N682" s="164"/>
      <c r="O682" s="164"/>
      <c r="P682" s="164"/>
      <c r="Q682" s="164"/>
      <c r="R682" s="164"/>
      <c r="S682" s="164"/>
      <c r="T682" s="165"/>
      <c r="AT682" s="160" t="s">
        <v>131</v>
      </c>
      <c r="AU682" s="160" t="s">
        <v>82</v>
      </c>
      <c r="AV682" s="13" t="s">
        <v>30</v>
      </c>
      <c r="AW682" s="13" t="s">
        <v>29</v>
      </c>
      <c r="AX682" s="13" t="s">
        <v>73</v>
      </c>
      <c r="AY682" s="160" t="s">
        <v>122</v>
      </c>
    </row>
    <row r="683" spans="1:65" s="14" customFormat="1">
      <c r="B683" s="166"/>
      <c r="D683" s="159" t="s">
        <v>131</v>
      </c>
      <c r="E683" s="167" t="s">
        <v>1</v>
      </c>
      <c r="F683" s="168" t="s">
        <v>1133</v>
      </c>
      <c r="H683" s="169">
        <v>10.1</v>
      </c>
      <c r="I683" s="170"/>
      <c r="L683" s="166"/>
      <c r="M683" s="171"/>
      <c r="N683" s="172"/>
      <c r="O683" s="172"/>
      <c r="P683" s="172"/>
      <c r="Q683" s="172"/>
      <c r="R683" s="172"/>
      <c r="S683" s="172"/>
      <c r="T683" s="173"/>
      <c r="AT683" s="167" t="s">
        <v>131</v>
      </c>
      <c r="AU683" s="167" t="s">
        <v>82</v>
      </c>
      <c r="AV683" s="14" t="s">
        <v>82</v>
      </c>
      <c r="AW683" s="14" t="s">
        <v>29</v>
      </c>
      <c r="AX683" s="14" t="s">
        <v>73</v>
      </c>
      <c r="AY683" s="167" t="s">
        <v>122</v>
      </c>
    </row>
    <row r="684" spans="1:65" s="15" customFormat="1">
      <c r="B684" s="174"/>
      <c r="D684" s="159" t="s">
        <v>131</v>
      </c>
      <c r="E684" s="175" t="s">
        <v>1</v>
      </c>
      <c r="F684" s="176" t="s">
        <v>139</v>
      </c>
      <c r="H684" s="177">
        <v>14.645</v>
      </c>
      <c r="I684" s="178"/>
      <c r="L684" s="174"/>
      <c r="M684" s="179"/>
      <c r="N684" s="180"/>
      <c r="O684" s="180"/>
      <c r="P684" s="180"/>
      <c r="Q684" s="180"/>
      <c r="R684" s="180"/>
      <c r="S684" s="180"/>
      <c r="T684" s="181"/>
      <c r="AT684" s="175" t="s">
        <v>131</v>
      </c>
      <c r="AU684" s="175" t="s">
        <v>82</v>
      </c>
      <c r="AV684" s="15" t="s">
        <v>129</v>
      </c>
      <c r="AW684" s="15" t="s">
        <v>29</v>
      </c>
      <c r="AX684" s="15" t="s">
        <v>30</v>
      </c>
      <c r="AY684" s="175" t="s">
        <v>122</v>
      </c>
    </row>
    <row r="685" spans="1:65" s="2" customFormat="1" ht="16.5" customHeight="1">
      <c r="A685" s="33"/>
      <c r="B685" s="144"/>
      <c r="C685" s="145" t="s">
        <v>624</v>
      </c>
      <c r="D685" s="145" t="s">
        <v>124</v>
      </c>
      <c r="E685" s="146" t="s">
        <v>1134</v>
      </c>
      <c r="F685" s="147" t="s">
        <v>1135</v>
      </c>
      <c r="G685" s="148" t="s">
        <v>197</v>
      </c>
      <c r="H685" s="149">
        <v>11</v>
      </c>
      <c r="I685" s="150"/>
      <c r="J685" s="151">
        <f>ROUND(I685*H685,2)</f>
        <v>0</v>
      </c>
      <c r="K685" s="147" t="s">
        <v>128</v>
      </c>
      <c r="L685" s="34"/>
      <c r="M685" s="152" t="s">
        <v>1</v>
      </c>
      <c r="N685" s="153" t="s">
        <v>38</v>
      </c>
      <c r="O685" s="59"/>
      <c r="P685" s="154">
        <f>O685*H685</f>
        <v>0</v>
      </c>
      <c r="Q685" s="154">
        <v>0</v>
      </c>
      <c r="R685" s="154">
        <f>Q685*H685</f>
        <v>0</v>
      </c>
      <c r="S685" s="154">
        <v>0</v>
      </c>
      <c r="T685" s="155">
        <f>S685*H685</f>
        <v>0</v>
      </c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R685" s="156" t="s">
        <v>129</v>
      </c>
      <c r="AT685" s="156" t="s">
        <v>124</v>
      </c>
      <c r="AU685" s="156" t="s">
        <v>82</v>
      </c>
      <c r="AY685" s="18" t="s">
        <v>122</v>
      </c>
      <c r="BE685" s="157">
        <f>IF(N685="základní",J685,0)</f>
        <v>0</v>
      </c>
      <c r="BF685" s="157">
        <f>IF(N685="snížená",J685,0)</f>
        <v>0</v>
      </c>
      <c r="BG685" s="157">
        <f>IF(N685="zákl. přenesená",J685,0)</f>
        <v>0</v>
      </c>
      <c r="BH685" s="157">
        <f>IF(N685="sníž. přenesená",J685,0)</f>
        <v>0</v>
      </c>
      <c r="BI685" s="157">
        <f>IF(N685="nulová",J685,0)</f>
        <v>0</v>
      </c>
      <c r="BJ685" s="18" t="s">
        <v>30</v>
      </c>
      <c r="BK685" s="157">
        <f>ROUND(I685*H685,2)</f>
        <v>0</v>
      </c>
      <c r="BL685" s="18" t="s">
        <v>129</v>
      </c>
      <c r="BM685" s="156" t="s">
        <v>1136</v>
      </c>
    </row>
    <row r="686" spans="1:65" s="13" customFormat="1">
      <c r="B686" s="158"/>
      <c r="D686" s="159" t="s">
        <v>131</v>
      </c>
      <c r="E686" s="160" t="s">
        <v>1</v>
      </c>
      <c r="F686" s="161" t="s">
        <v>942</v>
      </c>
      <c r="H686" s="160" t="s">
        <v>1</v>
      </c>
      <c r="I686" s="162"/>
      <c r="L686" s="158"/>
      <c r="M686" s="163"/>
      <c r="N686" s="164"/>
      <c r="O686" s="164"/>
      <c r="P686" s="164"/>
      <c r="Q686" s="164"/>
      <c r="R686" s="164"/>
      <c r="S686" s="164"/>
      <c r="T686" s="165"/>
      <c r="AT686" s="160" t="s">
        <v>131</v>
      </c>
      <c r="AU686" s="160" t="s">
        <v>82</v>
      </c>
      <c r="AV686" s="13" t="s">
        <v>30</v>
      </c>
      <c r="AW686" s="13" t="s">
        <v>29</v>
      </c>
      <c r="AX686" s="13" t="s">
        <v>73</v>
      </c>
      <c r="AY686" s="160" t="s">
        <v>122</v>
      </c>
    </row>
    <row r="687" spans="1:65" s="14" customFormat="1">
      <c r="B687" s="166"/>
      <c r="D687" s="159" t="s">
        <v>131</v>
      </c>
      <c r="E687" s="167" t="s">
        <v>1</v>
      </c>
      <c r="F687" s="168" t="s">
        <v>1137</v>
      </c>
      <c r="H687" s="169">
        <v>11</v>
      </c>
      <c r="I687" s="170"/>
      <c r="L687" s="166"/>
      <c r="M687" s="171"/>
      <c r="N687" s="172"/>
      <c r="O687" s="172"/>
      <c r="P687" s="172"/>
      <c r="Q687" s="172"/>
      <c r="R687" s="172"/>
      <c r="S687" s="172"/>
      <c r="T687" s="173"/>
      <c r="AT687" s="167" t="s">
        <v>131</v>
      </c>
      <c r="AU687" s="167" t="s">
        <v>82</v>
      </c>
      <c r="AV687" s="14" t="s">
        <v>82</v>
      </c>
      <c r="AW687" s="14" t="s">
        <v>29</v>
      </c>
      <c r="AX687" s="14" t="s">
        <v>73</v>
      </c>
      <c r="AY687" s="167" t="s">
        <v>122</v>
      </c>
    </row>
    <row r="688" spans="1:65" s="15" customFormat="1">
      <c r="B688" s="174"/>
      <c r="D688" s="159" t="s">
        <v>131</v>
      </c>
      <c r="E688" s="175" t="s">
        <v>1</v>
      </c>
      <c r="F688" s="176" t="s">
        <v>139</v>
      </c>
      <c r="H688" s="177">
        <v>11</v>
      </c>
      <c r="I688" s="178"/>
      <c r="L688" s="174"/>
      <c r="M688" s="179"/>
      <c r="N688" s="180"/>
      <c r="O688" s="180"/>
      <c r="P688" s="180"/>
      <c r="Q688" s="180"/>
      <c r="R688" s="180"/>
      <c r="S688" s="180"/>
      <c r="T688" s="181"/>
      <c r="AT688" s="175" t="s">
        <v>131</v>
      </c>
      <c r="AU688" s="175" t="s">
        <v>82</v>
      </c>
      <c r="AV688" s="15" t="s">
        <v>129</v>
      </c>
      <c r="AW688" s="15" t="s">
        <v>29</v>
      </c>
      <c r="AX688" s="15" t="s">
        <v>30</v>
      </c>
      <c r="AY688" s="175" t="s">
        <v>122</v>
      </c>
    </row>
    <row r="689" spans="1:65" s="2" customFormat="1" ht="16.5" customHeight="1">
      <c r="A689" s="33"/>
      <c r="B689" s="144"/>
      <c r="C689" s="145" t="s">
        <v>629</v>
      </c>
      <c r="D689" s="145" t="s">
        <v>124</v>
      </c>
      <c r="E689" s="146" t="s">
        <v>1138</v>
      </c>
      <c r="F689" s="147" t="s">
        <v>1139</v>
      </c>
      <c r="G689" s="148" t="s">
        <v>647</v>
      </c>
      <c r="H689" s="149">
        <v>1</v>
      </c>
      <c r="I689" s="150"/>
      <c r="J689" s="151">
        <f>ROUND(I689*H689,2)</f>
        <v>0</v>
      </c>
      <c r="K689" s="147" t="s">
        <v>1</v>
      </c>
      <c r="L689" s="34"/>
      <c r="M689" s="152" t="s">
        <v>1</v>
      </c>
      <c r="N689" s="153" t="s">
        <v>38</v>
      </c>
      <c r="O689" s="59"/>
      <c r="P689" s="154">
        <f>O689*H689</f>
        <v>0</v>
      </c>
      <c r="Q689" s="154">
        <v>0</v>
      </c>
      <c r="R689" s="154">
        <f>Q689*H689</f>
        <v>0</v>
      </c>
      <c r="S689" s="154">
        <v>0</v>
      </c>
      <c r="T689" s="155">
        <f>S689*H689</f>
        <v>0</v>
      </c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R689" s="156" t="s">
        <v>129</v>
      </c>
      <c r="AT689" s="156" t="s">
        <v>124</v>
      </c>
      <c r="AU689" s="156" t="s">
        <v>82</v>
      </c>
      <c r="AY689" s="18" t="s">
        <v>122</v>
      </c>
      <c r="BE689" s="157">
        <f>IF(N689="základní",J689,0)</f>
        <v>0</v>
      </c>
      <c r="BF689" s="157">
        <f>IF(N689="snížená",J689,0)</f>
        <v>0</v>
      </c>
      <c r="BG689" s="157">
        <f>IF(N689="zákl. přenesená",J689,0)</f>
        <v>0</v>
      </c>
      <c r="BH689" s="157">
        <f>IF(N689="sníž. přenesená",J689,0)</f>
        <v>0</v>
      </c>
      <c r="BI689" s="157">
        <f>IF(N689="nulová",J689,0)</f>
        <v>0</v>
      </c>
      <c r="BJ689" s="18" t="s">
        <v>30</v>
      </c>
      <c r="BK689" s="157">
        <f>ROUND(I689*H689,2)</f>
        <v>0</v>
      </c>
      <c r="BL689" s="18" t="s">
        <v>129</v>
      </c>
      <c r="BM689" s="156" t="s">
        <v>1140</v>
      </c>
    </row>
    <row r="690" spans="1:65" s="14" customFormat="1">
      <c r="B690" s="166"/>
      <c r="D690" s="159" t="s">
        <v>131</v>
      </c>
      <c r="E690" s="167" t="s">
        <v>1</v>
      </c>
      <c r="F690" s="168" t="s">
        <v>30</v>
      </c>
      <c r="H690" s="169">
        <v>1</v>
      </c>
      <c r="I690" s="170"/>
      <c r="L690" s="166"/>
      <c r="M690" s="171"/>
      <c r="N690" s="172"/>
      <c r="O690" s="172"/>
      <c r="P690" s="172"/>
      <c r="Q690" s="172"/>
      <c r="R690" s="172"/>
      <c r="S690" s="172"/>
      <c r="T690" s="173"/>
      <c r="AT690" s="167" t="s">
        <v>131</v>
      </c>
      <c r="AU690" s="167" t="s">
        <v>82</v>
      </c>
      <c r="AV690" s="14" t="s">
        <v>82</v>
      </c>
      <c r="AW690" s="14" t="s">
        <v>29</v>
      </c>
      <c r="AX690" s="14" t="s">
        <v>30</v>
      </c>
      <c r="AY690" s="167" t="s">
        <v>122</v>
      </c>
    </row>
    <row r="691" spans="1:65" s="2" customFormat="1" ht="24.2" customHeight="1">
      <c r="A691" s="33"/>
      <c r="B691" s="144"/>
      <c r="C691" s="182" t="s">
        <v>634</v>
      </c>
      <c r="D691" s="182" t="s">
        <v>333</v>
      </c>
      <c r="E691" s="183" t="s">
        <v>1141</v>
      </c>
      <c r="F691" s="184" t="s">
        <v>1142</v>
      </c>
      <c r="G691" s="185" t="s">
        <v>197</v>
      </c>
      <c r="H691" s="186">
        <v>6.06</v>
      </c>
      <c r="I691" s="187"/>
      <c r="J691" s="188">
        <f>ROUND(I691*H691,2)</f>
        <v>0</v>
      </c>
      <c r="K691" s="184" t="s">
        <v>1</v>
      </c>
      <c r="L691" s="189"/>
      <c r="M691" s="190" t="s">
        <v>1</v>
      </c>
      <c r="N691" s="191" t="s">
        <v>38</v>
      </c>
      <c r="O691" s="59"/>
      <c r="P691" s="154">
        <f>O691*H691</f>
        <v>0</v>
      </c>
      <c r="Q691" s="154">
        <v>0.14599999999999999</v>
      </c>
      <c r="R691" s="154">
        <f>Q691*H691</f>
        <v>0.88475999999999988</v>
      </c>
      <c r="S691" s="154">
        <v>0</v>
      </c>
      <c r="T691" s="155">
        <f>S691*H691</f>
        <v>0</v>
      </c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R691" s="156" t="s">
        <v>170</v>
      </c>
      <c r="AT691" s="156" t="s">
        <v>333</v>
      </c>
      <c r="AU691" s="156" t="s">
        <v>82</v>
      </c>
      <c r="AY691" s="18" t="s">
        <v>122</v>
      </c>
      <c r="BE691" s="157">
        <f>IF(N691="základní",J691,0)</f>
        <v>0</v>
      </c>
      <c r="BF691" s="157">
        <f>IF(N691="snížená",J691,0)</f>
        <v>0</v>
      </c>
      <c r="BG691" s="157">
        <f>IF(N691="zákl. přenesená",J691,0)</f>
        <v>0</v>
      </c>
      <c r="BH691" s="157">
        <f>IF(N691="sníž. přenesená",J691,0)</f>
        <v>0</v>
      </c>
      <c r="BI691" s="157">
        <f>IF(N691="nulová",J691,0)</f>
        <v>0</v>
      </c>
      <c r="BJ691" s="18" t="s">
        <v>30</v>
      </c>
      <c r="BK691" s="157">
        <f>ROUND(I691*H691,2)</f>
        <v>0</v>
      </c>
      <c r="BL691" s="18" t="s">
        <v>129</v>
      </c>
      <c r="BM691" s="156" t="s">
        <v>1143</v>
      </c>
    </row>
    <row r="692" spans="1:65" s="13" customFormat="1">
      <c r="B692" s="158"/>
      <c r="D692" s="159" t="s">
        <v>131</v>
      </c>
      <c r="E692" s="160" t="s">
        <v>1</v>
      </c>
      <c r="F692" s="161" t="s">
        <v>1082</v>
      </c>
      <c r="H692" s="160" t="s">
        <v>1</v>
      </c>
      <c r="I692" s="162"/>
      <c r="L692" s="158"/>
      <c r="M692" s="163"/>
      <c r="N692" s="164"/>
      <c r="O692" s="164"/>
      <c r="P692" s="164"/>
      <c r="Q692" s="164"/>
      <c r="R692" s="164"/>
      <c r="S692" s="164"/>
      <c r="T692" s="165"/>
      <c r="AT692" s="160" t="s">
        <v>131</v>
      </c>
      <c r="AU692" s="160" t="s">
        <v>82</v>
      </c>
      <c r="AV692" s="13" t="s">
        <v>30</v>
      </c>
      <c r="AW692" s="13" t="s">
        <v>29</v>
      </c>
      <c r="AX692" s="13" t="s">
        <v>73</v>
      </c>
      <c r="AY692" s="160" t="s">
        <v>122</v>
      </c>
    </row>
    <row r="693" spans="1:65" s="13" customFormat="1">
      <c r="B693" s="158"/>
      <c r="D693" s="159" t="s">
        <v>131</v>
      </c>
      <c r="E693" s="160" t="s">
        <v>1</v>
      </c>
      <c r="F693" s="161" t="s">
        <v>1144</v>
      </c>
      <c r="H693" s="160" t="s">
        <v>1</v>
      </c>
      <c r="I693" s="162"/>
      <c r="L693" s="158"/>
      <c r="M693" s="163"/>
      <c r="N693" s="164"/>
      <c r="O693" s="164"/>
      <c r="P693" s="164"/>
      <c r="Q693" s="164"/>
      <c r="R693" s="164"/>
      <c r="S693" s="164"/>
      <c r="T693" s="165"/>
      <c r="AT693" s="160" t="s">
        <v>131</v>
      </c>
      <c r="AU693" s="160" t="s">
        <v>82</v>
      </c>
      <c r="AV693" s="13" t="s">
        <v>30</v>
      </c>
      <c r="AW693" s="13" t="s">
        <v>29</v>
      </c>
      <c r="AX693" s="13" t="s">
        <v>73</v>
      </c>
      <c r="AY693" s="160" t="s">
        <v>122</v>
      </c>
    </row>
    <row r="694" spans="1:65" s="13" customFormat="1">
      <c r="B694" s="158"/>
      <c r="D694" s="159" t="s">
        <v>131</v>
      </c>
      <c r="E694" s="160" t="s">
        <v>1</v>
      </c>
      <c r="F694" s="161" t="s">
        <v>942</v>
      </c>
      <c r="H694" s="160" t="s">
        <v>1</v>
      </c>
      <c r="I694" s="162"/>
      <c r="L694" s="158"/>
      <c r="M694" s="163"/>
      <c r="N694" s="164"/>
      <c r="O694" s="164"/>
      <c r="P694" s="164"/>
      <c r="Q694" s="164"/>
      <c r="R694" s="164"/>
      <c r="S694" s="164"/>
      <c r="T694" s="165"/>
      <c r="AT694" s="160" t="s">
        <v>131</v>
      </c>
      <c r="AU694" s="160" t="s">
        <v>82</v>
      </c>
      <c r="AV694" s="13" t="s">
        <v>30</v>
      </c>
      <c r="AW694" s="13" t="s">
        <v>29</v>
      </c>
      <c r="AX694" s="13" t="s">
        <v>73</v>
      </c>
      <c r="AY694" s="160" t="s">
        <v>122</v>
      </c>
    </row>
    <row r="695" spans="1:65" s="14" customFormat="1">
      <c r="B695" s="166"/>
      <c r="D695" s="159" t="s">
        <v>131</v>
      </c>
      <c r="E695" s="167" t="s">
        <v>1</v>
      </c>
      <c r="F695" s="168" t="s">
        <v>1128</v>
      </c>
      <c r="H695" s="169">
        <v>6.06</v>
      </c>
      <c r="I695" s="170"/>
      <c r="L695" s="166"/>
      <c r="M695" s="171"/>
      <c r="N695" s="172"/>
      <c r="O695" s="172"/>
      <c r="P695" s="172"/>
      <c r="Q695" s="172"/>
      <c r="R695" s="172"/>
      <c r="S695" s="172"/>
      <c r="T695" s="173"/>
      <c r="AT695" s="167" t="s">
        <v>131</v>
      </c>
      <c r="AU695" s="167" t="s">
        <v>82</v>
      </c>
      <c r="AV695" s="14" t="s">
        <v>82</v>
      </c>
      <c r="AW695" s="14" t="s">
        <v>29</v>
      </c>
      <c r="AX695" s="14" t="s">
        <v>73</v>
      </c>
      <c r="AY695" s="167" t="s">
        <v>122</v>
      </c>
    </row>
    <row r="696" spans="1:65" s="15" customFormat="1">
      <c r="B696" s="174"/>
      <c r="D696" s="159" t="s">
        <v>131</v>
      </c>
      <c r="E696" s="175" t="s">
        <v>1</v>
      </c>
      <c r="F696" s="176" t="s">
        <v>139</v>
      </c>
      <c r="H696" s="177">
        <v>6.06</v>
      </c>
      <c r="I696" s="178"/>
      <c r="L696" s="174"/>
      <c r="M696" s="179"/>
      <c r="N696" s="180"/>
      <c r="O696" s="180"/>
      <c r="P696" s="180"/>
      <c r="Q696" s="180"/>
      <c r="R696" s="180"/>
      <c r="S696" s="180"/>
      <c r="T696" s="181"/>
      <c r="AT696" s="175" t="s">
        <v>131</v>
      </c>
      <c r="AU696" s="175" t="s">
        <v>82</v>
      </c>
      <c r="AV696" s="15" t="s">
        <v>129</v>
      </c>
      <c r="AW696" s="15" t="s">
        <v>29</v>
      </c>
      <c r="AX696" s="15" t="s">
        <v>30</v>
      </c>
      <c r="AY696" s="175" t="s">
        <v>122</v>
      </c>
    </row>
    <row r="697" spans="1:65" s="2" customFormat="1" ht="24.2" customHeight="1">
      <c r="A697" s="33"/>
      <c r="B697" s="144"/>
      <c r="C697" s="182" t="s">
        <v>639</v>
      </c>
      <c r="D697" s="182" t="s">
        <v>333</v>
      </c>
      <c r="E697" s="183" t="s">
        <v>1145</v>
      </c>
      <c r="F697" s="184" t="s">
        <v>1146</v>
      </c>
      <c r="G697" s="185" t="s">
        <v>197</v>
      </c>
      <c r="H697" s="186">
        <v>5.05</v>
      </c>
      <c r="I697" s="187"/>
      <c r="J697" s="188">
        <f>ROUND(I697*H697,2)</f>
        <v>0</v>
      </c>
      <c r="K697" s="184" t="s">
        <v>1</v>
      </c>
      <c r="L697" s="189"/>
      <c r="M697" s="190" t="s">
        <v>1</v>
      </c>
      <c r="N697" s="191" t="s">
        <v>38</v>
      </c>
      <c r="O697" s="59"/>
      <c r="P697" s="154">
        <f>O697*H697</f>
        <v>0</v>
      </c>
      <c r="Q697" s="154">
        <v>0.14599999999999999</v>
      </c>
      <c r="R697" s="154">
        <f>Q697*H697</f>
        <v>0.73729999999999996</v>
      </c>
      <c r="S697" s="154">
        <v>0</v>
      </c>
      <c r="T697" s="155">
        <f>S697*H697</f>
        <v>0</v>
      </c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R697" s="156" t="s">
        <v>170</v>
      </c>
      <c r="AT697" s="156" t="s">
        <v>333</v>
      </c>
      <c r="AU697" s="156" t="s">
        <v>82</v>
      </c>
      <c r="AY697" s="18" t="s">
        <v>122</v>
      </c>
      <c r="BE697" s="157">
        <f>IF(N697="základní",J697,0)</f>
        <v>0</v>
      </c>
      <c r="BF697" s="157">
        <f>IF(N697="snížená",J697,0)</f>
        <v>0</v>
      </c>
      <c r="BG697" s="157">
        <f>IF(N697="zákl. přenesená",J697,0)</f>
        <v>0</v>
      </c>
      <c r="BH697" s="157">
        <f>IF(N697="sníž. přenesená",J697,0)</f>
        <v>0</v>
      </c>
      <c r="BI697" s="157">
        <f>IF(N697="nulová",J697,0)</f>
        <v>0</v>
      </c>
      <c r="BJ697" s="18" t="s">
        <v>30</v>
      </c>
      <c r="BK697" s="157">
        <f>ROUND(I697*H697,2)</f>
        <v>0</v>
      </c>
      <c r="BL697" s="18" t="s">
        <v>129</v>
      </c>
      <c r="BM697" s="156" t="s">
        <v>1147</v>
      </c>
    </row>
    <row r="698" spans="1:65" s="13" customFormat="1">
      <c r="B698" s="158"/>
      <c r="D698" s="159" t="s">
        <v>131</v>
      </c>
      <c r="E698" s="160" t="s">
        <v>1</v>
      </c>
      <c r="F698" s="161" t="s">
        <v>1082</v>
      </c>
      <c r="H698" s="160" t="s">
        <v>1</v>
      </c>
      <c r="I698" s="162"/>
      <c r="L698" s="158"/>
      <c r="M698" s="163"/>
      <c r="N698" s="164"/>
      <c r="O698" s="164"/>
      <c r="P698" s="164"/>
      <c r="Q698" s="164"/>
      <c r="R698" s="164"/>
      <c r="S698" s="164"/>
      <c r="T698" s="165"/>
      <c r="AT698" s="160" t="s">
        <v>131</v>
      </c>
      <c r="AU698" s="160" t="s">
        <v>82</v>
      </c>
      <c r="AV698" s="13" t="s">
        <v>30</v>
      </c>
      <c r="AW698" s="13" t="s">
        <v>29</v>
      </c>
      <c r="AX698" s="13" t="s">
        <v>73</v>
      </c>
      <c r="AY698" s="160" t="s">
        <v>122</v>
      </c>
    </row>
    <row r="699" spans="1:65" s="13" customFormat="1">
      <c r="B699" s="158"/>
      <c r="D699" s="159" t="s">
        <v>131</v>
      </c>
      <c r="E699" s="160" t="s">
        <v>1</v>
      </c>
      <c r="F699" s="161" t="s">
        <v>1083</v>
      </c>
      <c r="H699" s="160" t="s">
        <v>1</v>
      </c>
      <c r="I699" s="162"/>
      <c r="L699" s="158"/>
      <c r="M699" s="163"/>
      <c r="N699" s="164"/>
      <c r="O699" s="164"/>
      <c r="P699" s="164"/>
      <c r="Q699" s="164"/>
      <c r="R699" s="164"/>
      <c r="S699" s="164"/>
      <c r="T699" s="165"/>
      <c r="AT699" s="160" t="s">
        <v>131</v>
      </c>
      <c r="AU699" s="160" t="s">
        <v>82</v>
      </c>
      <c r="AV699" s="13" t="s">
        <v>30</v>
      </c>
      <c r="AW699" s="13" t="s">
        <v>29</v>
      </c>
      <c r="AX699" s="13" t="s">
        <v>73</v>
      </c>
      <c r="AY699" s="160" t="s">
        <v>122</v>
      </c>
    </row>
    <row r="700" spans="1:65" s="13" customFormat="1">
      <c r="B700" s="158"/>
      <c r="D700" s="159" t="s">
        <v>131</v>
      </c>
      <c r="E700" s="160" t="s">
        <v>1</v>
      </c>
      <c r="F700" s="161" t="s">
        <v>942</v>
      </c>
      <c r="H700" s="160" t="s">
        <v>1</v>
      </c>
      <c r="I700" s="162"/>
      <c r="L700" s="158"/>
      <c r="M700" s="163"/>
      <c r="N700" s="164"/>
      <c r="O700" s="164"/>
      <c r="P700" s="164"/>
      <c r="Q700" s="164"/>
      <c r="R700" s="164"/>
      <c r="S700" s="164"/>
      <c r="T700" s="165"/>
      <c r="AT700" s="160" t="s">
        <v>131</v>
      </c>
      <c r="AU700" s="160" t="s">
        <v>82</v>
      </c>
      <c r="AV700" s="13" t="s">
        <v>30</v>
      </c>
      <c r="AW700" s="13" t="s">
        <v>29</v>
      </c>
      <c r="AX700" s="13" t="s">
        <v>73</v>
      </c>
      <c r="AY700" s="160" t="s">
        <v>122</v>
      </c>
    </row>
    <row r="701" spans="1:65" s="14" customFormat="1">
      <c r="B701" s="166"/>
      <c r="D701" s="159" t="s">
        <v>131</v>
      </c>
      <c r="E701" s="167" t="s">
        <v>1</v>
      </c>
      <c r="F701" s="168" t="s">
        <v>662</v>
      </c>
      <c r="H701" s="169">
        <v>5.05</v>
      </c>
      <c r="I701" s="170"/>
      <c r="L701" s="166"/>
      <c r="M701" s="171"/>
      <c r="N701" s="172"/>
      <c r="O701" s="172"/>
      <c r="P701" s="172"/>
      <c r="Q701" s="172"/>
      <c r="R701" s="172"/>
      <c r="S701" s="172"/>
      <c r="T701" s="173"/>
      <c r="AT701" s="167" t="s">
        <v>131</v>
      </c>
      <c r="AU701" s="167" t="s">
        <v>82</v>
      </c>
      <c r="AV701" s="14" t="s">
        <v>82</v>
      </c>
      <c r="AW701" s="14" t="s">
        <v>29</v>
      </c>
      <c r="AX701" s="14" t="s">
        <v>73</v>
      </c>
      <c r="AY701" s="167" t="s">
        <v>122</v>
      </c>
    </row>
    <row r="702" spans="1:65" s="15" customFormat="1">
      <c r="B702" s="174"/>
      <c r="D702" s="159" t="s">
        <v>131</v>
      </c>
      <c r="E702" s="175" t="s">
        <v>1</v>
      </c>
      <c r="F702" s="176" t="s">
        <v>139</v>
      </c>
      <c r="H702" s="177">
        <v>5.05</v>
      </c>
      <c r="I702" s="178"/>
      <c r="L702" s="174"/>
      <c r="M702" s="179"/>
      <c r="N702" s="180"/>
      <c r="O702" s="180"/>
      <c r="P702" s="180"/>
      <c r="Q702" s="180"/>
      <c r="R702" s="180"/>
      <c r="S702" s="180"/>
      <c r="T702" s="181"/>
      <c r="AT702" s="175" t="s">
        <v>131</v>
      </c>
      <c r="AU702" s="175" t="s">
        <v>82</v>
      </c>
      <c r="AV702" s="15" t="s">
        <v>129</v>
      </c>
      <c r="AW702" s="15" t="s">
        <v>29</v>
      </c>
      <c r="AX702" s="15" t="s">
        <v>30</v>
      </c>
      <c r="AY702" s="175" t="s">
        <v>122</v>
      </c>
    </row>
    <row r="703" spans="1:65" s="2" customFormat="1" ht="16.5" customHeight="1">
      <c r="A703" s="33"/>
      <c r="B703" s="144"/>
      <c r="C703" s="145" t="s">
        <v>644</v>
      </c>
      <c r="D703" s="145" t="s">
        <v>124</v>
      </c>
      <c r="E703" s="146" t="s">
        <v>1148</v>
      </c>
      <c r="F703" s="147" t="s">
        <v>1149</v>
      </c>
      <c r="G703" s="148" t="s">
        <v>573</v>
      </c>
      <c r="H703" s="149">
        <v>9</v>
      </c>
      <c r="I703" s="150"/>
      <c r="J703" s="151">
        <f>ROUND(I703*H703,2)</f>
        <v>0</v>
      </c>
      <c r="K703" s="147" t="s">
        <v>1</v>
      </c>
      <c r="L703" s="34"/>
      <c r="M703" s="152" t="s">
        <v>1</v>
      </c>
      <c r="N703" s="153" t="s">
        <v>38</v>
      </c>
      <c r="O703" s="59"/>
      <c r="P703" s="154">
        <f>O703*H703</f>
        <v>0</v>
      </c>
      <c r="Q703" s="154">
        <v>0</v>
      </c>
      <c r="R703" s="154">
        <f>Q703*H703</f>
        <v>0</v>
      </c>
      <c r="S703" s="154">
        <v>0</v>
      </c>
      <c r="T703" s="155">
        <f>S703*H703</f>
        <v>0</v>
      </c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R703" s="156" t="s">
        <v>129</v>
      </c>
      <c r="AT703" s="156" t="s">
        <v>124</v>
      </c>
      <c r="AU703" s="156" t="s">
        <v>82</v>
      </c>
      <c r="AY703" s="18" t="s">
        <v>122</v>
      </c>
      <c r="BE703" s="157">
        <f>IF(N703="základní",J703,0)</f>
        <v>0</v>
      </c>
      <c r="BF703" s="157">
        <f>IF(N703="snížená",J703,0)</f>
        <v>0</v>
      </c>
      <c r="BG703" s="157">
        <f>IF(N703="zákl. přenesená",J703,0)</f>
        <v>0</v>
      </c>
      <c r="BH703" s="157">
        <f>IF(N703="sníž. přenesená",J703,0)</f>
        <v>0</v>
      </c>
      <c r="BI703" s="157">
        <f>IF(N703="nulová",J703,0)</f>
        <v>0</v>
      </c>
      <c r="BJ703" s="18" t="s">
        <v>30</v>
      </c>
      <c r="BK703" s="157">
        <f>ROUND(I703*H703,2)</f>
        <v>0</v>
      </c>
      <c r="BL703" s="18" t="s">
        <v>129</v>
      </c>
      <c r="BM703" s="156" t="s">
        <v>1150</v>
      </c>
    </row>
    <row r="704" spans="1:65" s="13" customFormat="1">
      <c r="B704" s="158"/>
      <c r="D704" s="159" t="s">
        <v>131</v>
      </c>
      <c r="E704" s="160" t="s">
        <v>1</v>
      </c>
      <c r="F704" s="161" t="s">
        <v>1151</v>
      </c>
      <c r="H704" s="160" t="s">
        <v>1</v>
      </c>
      <c r="I704" s="162"/>
      <c r="L704" s="158"/>
      <c r="M704" s="163"/>
      <c r="N704" s="164"/>
      <c r="O704" s="164"/>
      <c r="P704" s="164"/>
      <c r="Q704" s="164"/>
      <c r="R704" s="164"/>
      <c r="S704" s="164"/>
      <c r="T704" s="165"/>
      <c r="AT704" s="160" t="s">
        <v>131</v>
      </c>
      <c r="AU704" s="160" t="s">
        <v>82</v>
      </c>
      <c r="AV704" s="13" t="s">
        <v>30</v>
      </c>
      <c r="AW704" s="13" t="s">
        <v>29</v>
      </c>
      <c r="AX704" s="13" t="s">
        <v>73</v>
      </c>
      <c r="AY704" s="160" t="s">
        <v>122</v>
      </c>
    </row>
    <row r="705" spans="1:65" s="13" customFormat="1">
      <c r="B705" s="158"/>
      <c r="D705" s="159" t="s">
        <v>131</v>
      </c>
      <c r="E705" s="160" t="s">
        <v>1</v>
      </c>
      <c r="F705" s="161" t="s">
        <v>1152</v>
      </c>
      <c r="H705" s="160" t="s">
        <v>1</v>
      </c>
      <c r="I705" s="162"/>
      <c r="L705" s="158"/>
      <c r="M705" s="163"/>
      <c r="N705" s="164"/>
      <c r="O705" s="164"/>
      <c r="P705" s="164"/>
      <c r="Q705" s="164"/>
      <c r="R705" s="164"/>
      <c r="S705" s="164"/>
      <c r="T705" s="165"/>
      <c r="AT705" s="160" t="s">
        <v>131</v>
      </c>
      <c r="AU705" s="160" t="s">
        <v>82</v>
      </c>
      <c r="AV705" s="13" t="s">
        <v>30</v>
      </c>
      <c r="AW705" s="13" t="s">
        <v>29</v>
      </c>
      <c r="AX705" s="13" t="s">
        <v>73</v>
      </c>
      <c r="AY705" s="160" t="s">
        <v>122</v>
      </c>
    </row>
    <row r="706" spans="1:65" s="14" customFormat="1">
      <c r="B706" s="166"/>
      <c r="D706" s="159" t="s">
        <v>131</v>
      </c>
      <c r="E706" s="167" t="s">
        <v>1</v>
      </c>
      <c r="F706" s="168" t="s">
        <v>161</v>
      </c>
      <c r="H706" s="169">
        <v>6</v>
      </c>
      <c r="I706" s="170"/>
      <c r="L706" s="166"/>
      <c r="M706" s="171"/>
      <c r="N706" s="172"/>
      <c r="O706" s="172"/>
      <c r="P706" s="172"/>
      <c r="Q706" s="172"/>
      <c r="R706" s="172"/>
      <c r="S706" s="172"/>
      <c r="T706" s="173"/>
      <c r="AT706" s="167" t="s">
        <v>131</v>
      </c>
      <c r="AU706" s="167" t="s">
        <v>82</v>
      </c>
      <c r="AV706" s="14" t="s">
        <v>82</v>
      </c>
      <c r="AW706" s="14" t="s">
        <v>29</v>
      </c>
      <c r="AX706" s="14" t="s">
        <v>73</v>
      </c>
      <c r="AY706" s="167" t="s">
        <v>122</v>
      </c>
    </row>
    <row r="707" spans="1:65" s="13" customFormat="1">
      <c r="B707" s="158"/>
      <c r="D707" s="159" t="s">
        <v>131</v>
      </c>
      <c r="E707" s="160" t="s">
        <v>1</v>
      </c>
      <c r="F707" s="161" t="s">
        <v>1153</v>
      </c>
      <c r="H707" s="160" t="s">
        <v>1</v>
      </c>
      <c r="I707" s="162"/>
      <c r="L707" s="158"/>
      <c r="M707" s="163"/>
      <c r="N707" s="164"/>
      <c r="O707" s="164"/>
      <c r="P707" s="164"/>
      <c r="Q707" s="164"/>
      <c r="R707" s="164"/>
      <c r="S707" s="164"/>
      <c r="T707" s="165"/>
      <c r="AT707" s="160" t="s">
        <v>131</v>
      </c>
      <c r="AU707" s="160" t="s">
        <v>82</v>
      </c>
      <c r="AV707" s="13" t="s">
        <v>30</v>
      </c>
      <c r="AW707" s="13" t="s">
        <v>29</v>
      </c>
      <c r="AX707" s="13" t="s">
        <v>73</v>
      </c>
      <c r="AY707" s="160" t="s">
        <v>122</v>
      </c>
    </row>
    <row r="708" spans="1:65" s="14" customFormat="1">
      <c r="B708" s="166"/>
      <c r="D708" s="159" t="s">
        <v>131</v>
      </c>
      <c r="E708" s="167" t="s">
        <v>1</v>
      </c>
      <c r="F708" s="168" t="s">
        <v>140</v>
      </c>
      <c r="H708" s="169">
        <v>3</v>
      </c>
      <c r="I708" s="170"/>
      <c r="L708" s="166"/>
      <c r="M708" s="171"/>
      <c r="N708" s="172"/>
      <c r="O708" s="172"/>
      <c r="P708" s="172"/>
      <c r="Q708" s="172"/>
      <c r="R708" s="172"/>
      <c r="S708" s="172"/>
      <c r="T708" s="173"/>
      <c r="AT708" s="167" t="s">
        <v>131</v>
      </c>
      <c r="AU708" s="167" t="s">
        <v>82</v>
      </c>
      <c r="AV708" s="14" t="s">
        <v>82</v>
      </c>
      <c r="AW708" s="14" t="s">
        <v>29</v>
      </c>
      <c r="AX708" s="14" t="s">
        <v>73</v>
      </c>
      <c r="AY708" s="167" t="s">
        <v>122</v>
      </c>
    </row>
    <row r="709" spans="1:65" s="15" customFormat="1">
      <c r="B709" s="174"/>
      <c r="D709" s="159" t="s">
        <v>131</v>
      </c>
      <c r="E709" s="175" t="s">
        <v>1</v>
      </c>
      <c r="F709" s="176" t="s">
        <v>139</v>
      </c>
      <c r="H709" s="177">
        <v>9</v>
      </c>
      <c r="I709" s="178"/>
      <c r="L709" s="174"/>
      <c r="M709" s="179"/>
      <c r="N709" s="180"/>
      <c r="O709" s="180"/>
      <c r="P709" s="180"/>
      <c r="Q709" s="180"/>
      <c r="R709" s="180"/>
      <c r="S709" s="180"/>
      <c r="T709" s="181"/>
      <c r="AT709" s="175" t="s">
        <v>131</v>
      </c>
      <c r="AU709" s="175" t="s">
        <v>82</v>
      </c>
      <c r="AV709" s="15" t="s">
        <v>129</v>
      </c>
      <c r="AW709" s="15" t="s">
        <v>29</v>
      </c>
      <c r="AX709" s="15" t="s">
        <v>30</v>
      </c>
      <c r="AY709" s="175" t="s">
        <v>122</v>
      </c>
    </row>
    <row r="710" spans="1:65" s="2" customFormat="1" ht="16.5" customHeight="1">
      <c r="A710" s="33"/>
      <c r="B710" s="144"/>
      <c r="C710" s="182" t="s">
        <v>649</v>
      </c>
      <c r="D710" s="182" t="s">
        <v>333</v>
      </c>
      <c r="E710" s="183" t="s">
        <v>1154</v>
      </c>
      <c r="F710" s="184" t="s">
        <v>1155</v>
      </c>
      <c r="G710" s="185" t="s">
        <v>573</v>
      </c>
      <c r="H710" s="186">
        <v>9.09</v>
      </c>
      <c r="I710" s="187"/>
      <c r="J710" s="188">
        <f>ROUND(I710*H710,2)</f>
        <v>0</v>
      </c>
      <c r="K710" s="184" t="s">
        <v>1</v>
      </c>
      <c r="L710" s="189"/>
      <c r="M710" s="190" t="s">
        <v>1</v>
      </c>
      <c r="N710" s="191" t="s">
        <v>38</v>
      </c>
      <c r="O710" s="59"/>
      <c r="P710" s="154">
        <f>O710*H710</f>
        <v>0</v>
      </c>
      <c r="Q710" s="154">
        <v>4.0000000000000002E-4</v>
      </c>
      <c r="R710" s="154">
        <f>Q710*H710</f>
        <v>3.6359999999999999E-3</v>
      </c>
      <c r="S710" s="154">
        <v>0</v>
      </c>
      <c r="T710" s="155">
        <f>S710*H710</f>
        <v>0</v>
      </c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R710" s="156" t="s">
        <v>170</v>
      </c>
      <c r="AT710" s="156" t="s">
        <v>333</v>
      </c>
      <c r="AU710" s="156" t="s">
        <v>82</v>
      </c>
      <c r="AY710" s="18" t="s">
        <v>122</v>
      </c>
      <c r="BE710" s="157">
        <f>IF(N710="základní",J710,0)</f>
        <v>0</v>
      </c>
      <c r="BF710" s="157">
        <f>IF(N710="snížená",J710,0)</f>
        <v>0</v>
      </c>
      <c r="BG710" s="157">
        <f>IF(N710="zákl. přenesená",J710,0)</f>
        <v>0</v>
      </c>
      <c r="BH710" s="157">
        <f>IF(N710="sníž. přenesená",J710,0)</f>
        <v>0</v>
      </c>
      <c r="BI710" s="157">
        <f>IF(N710="nulová",J710,0)</f>
        <v>0</v>
      </c>
      <c r="BJ710" s="18" t="s">
        <v>30</v>
      </c>
      <c r="BK710" s="157">
        <f>ROUND(I710*H710,2)</f>
        <v>0</v>
      </c>
      <c r="BL710" s="18" t="s">
        <v>129</v>
      </c>
      <c r="BM710" s="156" t="s">
        <v>1156</v>
      </c>
    </row>
    <row r="711" spans="1:65" s="13" customFormat="1">
      <c r="B711" s="158"/>
      <c r="D711" s="159" t="s">
        <v>131</v>
      </c>
      <c r="E711" s="160" t="s">
        <v>1</v>
      </c>
      <c r="F711" s="161" t="s">
        <v>717</v>
      </c>
      <c r="H711" s="160" t="s">
        <v>1</v>
      </c>
      <c r="I711" s="162"/>
      <c r="L711" s="158"/>
      <c r="M711" s="163"/>
      <c r="N711" s="164"/>
      <c r="O711" s="164"/>
      <c r="P711" s="164"/>
      <c r="Q711" s="164"/>
      <c r="R711" s="164"/>
      <c r="S711" s="164"/>
      <c r="T711" s="165"/>
      <c r="AT711" s="160" t="s">
        <v>131</v>
      </c>
      <c r="AU711" s="160" t="s">
        <v>82</v>
      </c>
      <c r="AV711" s="13" t="s">
        <v>30</v>
      </c>
      <c r="AW711" s="13" t="s">
        <v>29</v>
      </c>
      <c r="AX711" s="13" t="s">
        <v>73</v>
      </c>
      <c r="AY711" s="160" t="s">
        <v>122</v>
      </c>
    </row>
    <row r="712" spans="1:65" s="14" customFormat="1">
      <c r="B712" s="166"/>
      <c r="D712" s="159" t="s">
        <v>131</v>
      </c>
      <c r="E712" s="167" t="s">
        <v>1</v>
      </c>
      <c r="F712" s="168" t="s">
        <v>1157</v>
      </c>
      <c r="H712" s="169">
        <v>9.09</v>
      </c>
      <c r="I712" s="170"/>
      <c r="L712" s="166"/>
      <c r="M712" s="171"/>
      <c r="N712" s="172"/>
      <c r="O712" s="172"/>
      <c r="P712" s="172"/>
      <c r="Q712" s="172"/>
      <c r="R712" s="172"/>
      <c r="S712" s="172"/>
      <c r="T712" s="173"/>
      <c r="AT712" s="167" t="s">
        <v>131</v>
      </c>
      <c r="AU712" s="167" t="s">
        <v>82</v>
      </c>
      <c r="AV712" s="14" t="s">
        <v>82</v>
      </c>
      <c r="AW712" s="14" t="s">
        <v>29</v>
      </c>
      <c r="AX712" s="14" t="s">
        <v>73</v>
      </c>
      <c r="AY712" s="167" t="s">
        <v>122</v>
      </c>
    </row>
    <row r="713" spans="1:65" s="15" customFormat="1">
      <c r="B713" s="174"/>
      <c r="D713" s="159" t="s">
        <v>131</v>
      </c>
      <c r="E713" s="175" t="s">
        <v>1</v>
      </c>
      <c r="F713" s="176" t="s">
        <v>139</v>
      </c>
      <c r="H713" s="177">
        <v>9.09</v>
      </c>
      <c r="I713" s="178"/>
      <c r="L713" s="174"/>
      <c r="M713" s="179"/>
      <c r="N713" s="180"/>
      <c r="O713" s="180"/>
      <c r="P713" s="180"/>
      <c r="Q713" s="180"/>
      <c r="R713" s="180"/>
      <c r="S713" s="180"/>
      <c r="T713" s="181"/>
      <c r="AT713" s="175" t="s">
        <v>131</v>
      </c>
      <c r="AU713" s="175" t="s">
        <v>82</v>
      </c>
      <c r="AV713" s="15" t="s">
        <v>129</v>
      </c>
      <c r="AW713" s="15" t="s">
        <v>29</v>
      </c>
      <c r="AX713" s="15" t="s">
        <v>30</v>
      </c>
      <c r="AY713" s="175" t="s">
        <v>122</v>
      </c>
    </row>
    <row r="714" spans="1:65" s="2" customFormat="1" ht="16.5" customHeight="1">
      <c r="A714" s="33"/>
      <c r="B714" s="144"/>
      <c r="C714" s="182" t="s">
        <v>653</v>
      </c>
      <c r="D714" s="182" t="s">
        <v>333</v>
      </c>
      <c r="E714" s="183" t="s">
        <v>1158</v>
      </c>
      <c r="F714" s="184" t="s">
        <v>1159</v>
      </c>
      <c r="G714" s="185" t="s">
        <v>573</v>
      </c>
      <c r="H714" s="186">
        <v>9.09</v>
      </c>
      <c r="I714" s="187"/>
      <c r="J714" s="188">
        <f>ROUND(I714*H714,2)</f>
        <v>0</v>
      </c>
      <c r="K714" s="184" t="s">
        <v>1</v>
      </c>
      <c r="L714" s="189"/>
      <c r="M714" s="190" t="s">
        <v>1</v>
      </c>
      <c r="N714" s="191" t="s">
        <v>38</v>
      </c>
      <c r="O714" s="59"/>
      <c r="P714" s="154">
        <f>O714*H714</f>
        <v>0</v>
      </c>
      <c r="Q714" s="154">
        <v>1E-4</v>
      </c>
      <c r="R714" s="154">
        <f>Q714*H714</f>
        <v>9.0899999999999998E-4</v>
      </c>
      <c r="S714" s="154">
        <v>0</v>
      </c>
      <c r="T714" s="155">
        <f>S714*H714</f>
        <v>0</v>
      </c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R714" s="156" t="s">
        <v>170</v>
      </c>
      <c r="AT714" s="156" t="s">
        <v>333</v>
      </c>
      <c r="AU714" s="156" t="s">
        <v>82</v>
      </c>
      <c r="AY714" s="18" t="s">
        <v>122</v>
      </c>
      <c r="BE714" s="157">
        <f>IF(N714="základní",J714,0)</f>
        <v>0</v>
      </c>
      <c r="BF714" s="157">
        <f>IF(N714="snížená",J714,0)</f>
        <v>0</v>
      </c>
      <c r="BG714" s="157">
        <f>IF(N714="zákl. přenesená",J714,0)</f>
        <v>0</v>
      </c>
      <c r="BH714" s="157">
        <f>IF(N714="sníž. přenesená",J714,0)</f>
        <v>0</v>
      </c>
      <c r="BI714" s="157">
        <f>IF(N714="nulová",J714,0)</f>
        <v>0</v>
      </c>
      <c r="BJ714" s="18" t="s">
        <v>30</v>
      </c>
      <c r="BK714" s="157">
        <f>ROUND(I714*H714,2)</f>
        <v>0</v>
      </c>
      <c r="BL714" s="18" t="s">
        <v>129</v>
      </c>
      <c r="BM714" s="156" t="s">
        <v>1160</v>
      </c>
    </row>
    <row r="715" spans="1:65" s="13" customFormat="1">
      <c r="B715" s="158"/>
      <c r="D715" s="159" t="s">
        <v>131</v>
      </c>
      <c r="E715" s="160" t="s">
        <v>1</v>
      </c>
      <c r="F715" s="161" t="s">
        <v>717</v>
      </c>
      <c r="H715" s="160" t="s">
        <v>1</v>
      </c>
      <c r="I715" s="162"/>
      <c r="L715" s="158"/>
      <c r="M715" s="163"/>
      <c r="N715" s="164"/>
      <c r="O715" s="164"/>
      <c r="P715" s="164"/>
      <c r="Q715" s="164"/>
      <c r="R715" s="164"/>
      <c r="S715" s="164"/>
      <c r="T715" s="165"/>
      <c r="AT715" s="160" t="s">
        <v>131</v>
      </c>
      <c r="AU715" s="160" t="s">
        <v>82</v>
      </c>
      <c r="AV715" s="13" t="s">
        <v>30</v>
      </c>
      <c r="AW715" s="13" t="s">
        <v>29</v>
      </c>
      <c r="AX715" s="13" t="s">
        <v>73</v>
      </c>
      <c r="AY715" s="160" t="s">
        <v>122</v>
      </c>
    </row>
    <row r="716" spans="1:65" s="14" customFormat="1">
      <c r="B716" s="166"/>
      <c r="D716" s="159" t="s">
        <v>131</v>
      </c>
      <c r="E716" s="167" t="s">
        <v>1</v>
      </c>
      <c r="F716" s="168" t="s">
        <v>1157</v>
      </c>
      <c r="H716" s="169">
        <v>9.09</v>
      </c>
      <c r="I716" s="170"/>
      <c r="L716" s="166"/>
      <c r="M716" s="171"/>
      <c r="N716" s="172"/>
      <c r="O716" s="172"/>
      <c r="P716" s="172"/>
      <c r="Q716" s="172"/>
      <c r="R716" s="172"/>
      <c r="S716" s="172"/>
      <c r="T716" s="173"/>
      <c r="AT716" s="167" t="s">
        <v>131</v>
      </c>
      <c r="AU716" s="167" t="s">
        <v>82</v>
      </c>
      <c r="AV716" s="14" t="s">
        <v>82</v>
      </c>
      <c r="AW716" s="14" t="s">
        <v>29</v>
      </c>
      <c r="AX716" s="14" t="s">
        <v>73</v>
      </c>
      <c r="AY716" s="167" t="s">
        <v>122</v>
      </c>
    </row>
    <row r="717" spans="1:65" s="15" customFormat="1">
      <c r="B717" s="174"/>
      <c r="D717" s="159" t="s">
        <v>131</v>
      </c>
      <c r="E717" s="175" t="s">
        <v>1</v>
      </c>
      <c r="F717" s="176" t="s">
        <v>139</v>
      </c>
      <c r="H717" s="177">
        <v>9.09</v>
      </c>
      <c r="I717" s="178"/>
      <c r="L717" s="174"/>
      <c r="M717" s="179"/>
      <c r="N717" s="180"/>
      <c r="O717" s="180"/>
      <c r="P717" s="180"/>
      <c r="Q717" s="180"/>
      <c r="R717" s="180"/>
      <c r="S717" s="180"/>
      <c r="T717" s="181"/>
      <c r="AT717" s="175" t="s">
        <v>131</v>
      </c>
      <c r="AU717" s="175" t="s">
        <v>82</v>
      </c>
      <c r="AV717" s="15" t="s">
        <v>129</v>
      </c>
      <c r="AW717" s="15" t="s">
        <v>29</v>
      </c>
      <c r="AX717" s="15" t="s">
        <v>30</v>
      </c>
      <c r="AY717" s="175" t="s">
        <v>122</v>
      </c>
    </row>
    <row r="718" spans="1:65" s="2" customFormat="1" ht="16.5" customHeight="1">
      <c r="A718" s="33"/>
      <c r="B718" s="144"/>
      <c r="C718" s="145" t="s">
        <v>658</v>
      </c>
      <c r="D718" s="145" t="s">
        <v>124</v>
      </c>
      <c r="E718" s="146" t="s">
        <v>1161</v>
      </c>
      <c r="F718" s="147" t="s">
        <v>1162</v>
      </c>
      <c r="G718" s="148" t="s">
        <v>573</v>
      </c>
      <c r="H718" s="149">
        <v>68</v>
      </c>
      <c r="I718" s="150"/>
      <c r="J718" s="151">
        <f>ROUND(I718*H718,2)</f>
        <v>0</v>
      </c>
      <c r="K718" s="147" t="s">
        <v>1</v>
      </c>
      <c r="L718" s="34"/>
      <c r="M718" s="152" t="s">
        <v>1</v>
      </c>
      <c r="N718" s="153" t="s">
        <v>38</v>
      </c>
      <c r="O718" s="59"/>
      <c r="P718" s="154">
        <f>O718*H718</f>
        <v>0</v>
      </c>
      <c r="Q718" s="154">
        <v>0</v>
      </c>
      <c r="R718" s="154">
        <f>Q718*H718</f>
        <v>0</v>
      </c>
      <c r="S718" s="154">
        <v>0</v>
      </c>
      <c r="T718" s="155">
        <f>S718*H718</f>
        <v>0</v>
      </c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R718" s="156" t="s">
        <v>129</v>
      </c>
      <c r="AT718" s="156" t="s">
        <v>124</v>
      </c>
      <c r="AU718" s="156" t="s">
        <v>82</v>
      </c>
      <c r="AY718" s="18" t="s">
        <v>122</v>
      </c>
      <c r="BE718" s="157">
        <f>IF(N718="základní",J718,0)</f>
        <v>0</v>
      </c>
      <c r="BF718" s="157">
        <f>IF(N718="snížená",J718,0)</f>
        <v>0</v>
      </c>
      <c r="BG718" s="157">
        <f>IF(N718="zákl. přenesená",J718,0)</f>
        <v>0</v>
      </c>
      <c r="BH718" s="157">
        <f>IF(N718="sníž. přenesená",J718,0)</f>
        <v>0</v>
      </c>
      <c r="BI718" s="157">
        <f>IF(N718="nulová",J718,0)</f>
        <v>0</v>
      </c>
      <c r="BJ718" s="18" t="s">
        <v>30</v>
      </c>
      <c r="BK718" s="157">
        <f>ROUND(I718*H718,2)</f>
        <v>0</v>
      </c>
      <c r="BL718" s="18" t="s">
        <v>129</v>
      </c>
      <c r="BM718" s="156" t="s">
        <v>1163</v>
      </c>
    </row>
    <row r="719" spans="1:65" s="13" customFormat="1">
      <c r="B719" s="158"/>
      <c r="D719" s="159" t="s">
        <v>131</v>
      </c>
      <c r="E719" s="160" t="s">
        <v>1</v>
      </c>
      <c r="F719" s="161" t="s">
        <v>1164</v>
      </c>
      <c r="H719" s="160" t="s">
        <v>1</v>
      </c>
      <c r="I719" s="162"/>
      <c r="L719" s="158"/>
      <c r="M719" s="163"/>
      <c r="N719" s="164"/>
      <c r="O719" s="164"/>
      <c r="P719" s="164"/>
      <c r="Q719" s="164"/>
      <c r="R719" s="164"/>
      <c r="S719" s="164"/>
      <c r="T719" s="165"/>
      <c r="AT719" s="160" t="s">
        <v>131</v>
      </c>
      <c r="AU719" s="160" t="s">
        <v>82</v>
      </c>
      <c r="AV719" s="13" t="s">
        <v>30</v>
      </c>
      <c r="AW719" s="13" t="s">
        <v>29</v>
      </c>
      <c r="AX719" s="13" t="s">
        <v>73</v>
      </c>
      <c r="AY719" s="160" t="s">
        <v>122</v>
      </c>
    </row>
    <row r="720" spans="1:65" s="13" customFormat="1">
      <c r="B720" s="158"/>
      <c r="D720" s="159" t="s">
        <v>131</v>
      </c>
      <c r="E720" s="160" t="s">
        <v>1</v>
      </c>
      <c r="F720" s="161" t="s">
        <v>1152</v>
      </c>
      <c r="H720" s="160" t="s">
        <v>1</v>
      </c>
      <c r="I720" s="162"/>
      <c r="L720" s="158"/>
      <c r="M720" s="163"/>
      <c r="N720" s="164"/>
      <c r="O720" s="164"/>
      <c r="P720" s="164"/>
      <c r="Q720" s="164"/>
      <c r="R720" s="164"/>
      <c r="S720" s="164"/>
      <c r="T720" s="165"/>
      <c r="AT720" s="160" t="s">
        <v>131</v>
      </c>
      <c r="AU720" s="160" t="s">
        <v>82</v>
      </c>
      <c r="AV720" s="13" t="s">
        <v>30</v>
      </c>
      <c r="AW720" s="13" t="s">
        <v>29</v>
      </c>
      <c r="AX720" s="13" t="s">
        <v>73</v>
      </c>
      <c r="AY720" s="160" t="s">
        <v>122</v>
      </c>
    </row>
    <row r="721" spans="1:65" s="14" customFormat="1">
      <c r="B721" s="166"/>
      <c r="D721" s="159" t="s">
        <v>131</v>
      </c>
      <c r="E721" s="167" t="s">
        <v>1</v>
      </c>
      <c r="F721" s="168" t="s">
        <v>270</v>
      </c>
      <c r="H721" s="169">
        <v>25</v>
      </c>
      <c r="I721" s="170"/>
      <c r="L721" s="166"/>
      <c r="M721" s="171"/>
      <c r="N721" s="172"/>
      <c r="O721" s="172"/>
      <c r="P721" s="172"/>
      <c r="Q721" s="172"/>
      <c r="R721" s="172"/>
      <c r="S721" s="172"/>
      <c r="T721" s="173"/>
      <c r="AT721" s="167" t="s">
        <v>131</v>
      </c>
      <c r="AU721" s="167" t="s">
        <v>82</v>
      </c>
      <c r="AV721" s="14" t="s">
        <v>82</v>
      </c>
      <c r="AW721" s="14" t="s">
        <v>29</v>
      </c>
      <c r="AX721" s="14" t="s">
        <v>73</v>
      </c>
      <c r="AY721" s="167" t="s">
        <v>122</v>
      </c>
    </row>
    <row r="722" spans="1:65" s="13" customFormat="1">
      <c r="B722" s="158"/>
      <c r="D722" s="159" t="s">
        <v>131</v>
      </c>
      <c r="E722" s="160" t="s">
        <v>1</v>
      </c>
      <c r="F722" s="161" t="s">
        <v>1153</v>
      </c>
      <c r="H722" s="160" t="s">
        <v>1</v>
      </c>
      <c r="I722" s="162"/>
      <c r="L722" s="158"/>
      <c r="M722" s="163"/>
      <c r="N722" s="164"/>
      <c r="O722" s="164"/>
      <c r="P722" s="164"/>
      <c r="Q722" s="164"/>
      <c r="R722" s="164"/>
      <c r="S722" s="164"/>
      <c r="T722" s="165"/>
      <c r="AT722" s="160" t="s">
        <v>131</v>
      </c>
      <c r="AU722" s="160" t="s">
        <v>82</v>
      </c>
      <c r="AV722" s="13" t="s">
        <v>30</v>
      </c>
      <c r="AW722" s="13" t="s">
        <v>29</v>
      </c>
      <c r="AX722" s="13" t="s">
        <v>73</v>
      </c>
      <c r="AY722" s="160" t="s">
        <v>122</v>
      </c>
    </row>
    <row r="723" spans="1:65" s="14" customFormat="1">
      <c r="B723" s="166"/>
      <c r="D723" s="159" t="s">
        <v>131</v>
      </c>
      <c r="E723" s="167" t="s">
        <v>1</v>
      </c>
      <c r="F723" s="168" t="s">
        <v>138</v>
      </c>
      <c r="H723" s="169">
        <v>43</v>
      </c>
      <c r="I723" s="170"/>
      <c r="L723" s="166"/>
      <c r="M723" s="171"/>
      <c r="N723" s="172"/>
      <c r="O723" s="172"/>
      <c r="P723" s="172"/>
      <c r="Q723" s="172"/>
      <c r="R723" s="172"/>
      <c r="S723" s="172"/>
      <c r="T723" s="173"/>
      <c r="AT723" s="167" t="s">
        <v>131</v>
      </c>
      <c r="AU723" s="167" t="s">
        <v>82</v>
      </c>
      <c r="AV723" s="14" t="s">
        <v>82</v>
      </c>
      <c r="AW723" s="14" t="s">
        <v>29</v>
      </c>
      <c r="AX723" s="14" t="s">
        <v>73</v>
      </c>
      <c r="AY723" s="167" t="s">
        <v>122</v>
      </c>
    </row>
    <row r="724" spans="1:65" s="15" customFormat="1">
      <c r="B724" s="174"/>
      <c r="D724" s="159" t="s">
        <v>131</v>
      </c>
      <c r="E724" s="175" t="s">
        <v>1</v>
      </c>
      <c r="F724" s="176" t="s">
        <v>139</v>
      </c>
      <c r="H724" s="177">
        <v>68</v>
      </c>
      <c r="I724" s="178"/>
      <c r="L724" s="174"/>
      <c r="M724" s="179"/>
      <c r="N724" s="180"/>
      <c r="O724" s="180"/>
      <c r="P724" s="180"/>
      <c r="Q724" s="180"/>
      <c r="R724" s="180"/>
      <c r="S724" s="180"/>
      <c r="T724" s="181"/>
      <c r="AT724" s="175" t="s">
        <v>131</v>
      </c>
      <c r="AU724" s="175" t="s">
        <v>82</v>
      </c>
      <c r="AV724" s="15" t="s">
        <v>129</v>
      </c>
      <c r="AW724" s="15" t="s">
        <v>29</v>
      </c>
      <c r="AX724" s="15" t="s">
        <v>30</v>
      </c>
      <c r="AY724" s="175" t="s">
        <v>122</v>
      </c>
    </row>
    <row r="725" spans="1:65" s="2" customFormat="1" ht="16.5" customHeight="1">
      <c r="A725" s="33"/>
      <c r="B725" s="144"/>
      <c r="C725" s="182" t="s">
        <v>664</v>
      </c>
      <c r="D725" s="182" t="s">
        <v>333</v>
      </c>
      <c r="E725" s="183" t="s">
        <v>1165</v>
      </c>
      <c r="F725" s="184" t="s">
        <v>1166</v>
      </c>
      <c r="G725" s="185" t="s">
        <v>573</v>
      </c>
      <c r="H725" s="186">
        <v>68.680000000000007</v>
      </c>
      <c r="I725" s="187"/>
      <c r="J725" s="188">
        <f>ROUND(I725*H725,2)</f>
        <v>0</v>
      </c>
      <c r="K725" s="184" t="s">
        <v>1</v>
      </c>
      <c r="L725" s="189"/>
      <c r="M725" s="190" t="s">
        <v>1</v>
      </c>
      <c r="N725" s="191" t="s">
        <v>38</v>
      </c>
      <c r="O725" s="59"/>
      <c r="P725" s="154">
        <f>O725*H725</f>
        <v>0</v>
      </c>
      <c r="Q725" s="154">
        <v>5.0000000000000001E-4</v>
      </c>
      <c r="R725" s="154">
        <f>Q725*H725</f>
        <v>3.4340000000000002E-2</v>
      </c>
      <c r="S725" s="154">
        <v>0</v>
      </c>
      <c r="T725" s="155">
        <f>S725*H725</f>
        <v>0</v>
      </c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R725" s="156" t="s">
        <v>170</v>
      </c>
      <c r="AT725" s="156" t="s">
        <v>333</v>
      </c>
      <c r="AU725" s="156" t="s">
        <v>82</v>
      </c>
      <c r="AY725" s="18" t="s">
        <v>122</v>
      </c>
      <c r="BE725" s="157">
        <f>IF(N725="základní",J725,0)</f>
        <v>0</v>
      </c>
      <c r="BF725" s="157">
        <f>IF(N725="snížená",J725,0)</f>
        <v>0</v>
      </c>
      <c r="BG725" s="157">
        <f>IF(N725="zákl. přenesená",J725,0)</f>
        <v>0</v>
      </c>
      <c r="BH725" s="157">
        <f>IF(N725="sníž. přenesená",J725,0)</f>
        <v>0</v>
      </c>
      <c r="BI725" s="157">
        <f>IF(N725="nulová",J725,0)</f>
        <v>0</v>
      </c>
      <c r="BJ725" s="18" t="s">
        <v>30</v>
      </c>
      <c r="BK725" s="157">
        <f>ROUND(I725*H725,2)</f>
        <v>0</v>
      </c>
      <c r="BL725" s="18" t="s">
        <v>129</v>
      </c>
      <c r="BM725" s="156" t="s">
        <v>1167</v>
      </c>
    </row>
    <row r="726" spans="1:65" s="13" customFormat="1">
      <c r="B726" s="158"/>
      <c r="D726" s="159" t="s">
        <v>131</v>
      </c>
      <c r="E726" s="160" t="s">
        <v>1</v>
      </c>
      <c r="F726" s="161" t="s">
        <v>714</v>
      </c>
      <c r="H726" s="160" t="s">
        <v>1</v>
      </c>
      <c r="I726" s="162"/>
      <c r="L726" s="158"/>
      <c r="M726" s="163"/>
      <c r="N726" s="164"/>
      <c r="O726" s="164"/>
      <c r="P726" s="164"/>
      <c r="Q726" s="164"/>
      <c r="R726" s="164"/>
      <c r="S726" s="164"/>
      <c r="T726" s="165"/>
      <c r="AT726" s="160" t="s">
        <v>131</v>
      </c>
      <c r="AU726" s="160" t="s">
        <v>82</v>
      </c>
      <c r="AV726" s="13" t="s">
        <v>30</v>
      </c>
      <c r="AW726" s="13" t="s">
        <v>29</v>
      </c>
      <c r="AX726" s="13" t="s">
        <v>73</v>
      </c>
      <c r="AY726" s="160" t="s">
        <v>122</v>
      </c>
    </row>
    <row r="727" spans="1:65" s="14" customFormat="1">
      <c r="B727" s="166"/>
      <c r="D727" s="159" t="s">
        <v>131</v>
      </c>
      <c r="E727" s="167" t="s">
        <v>1</v>
      </c>
      <c r="F727" s="168" t="s">
        <v>1168</v>
      </c>
      <c r="H727" s="169">
        <v>68.680000000000007</v>
      </c>
      <c r="I727" s="170"/>
      <c r="L727" s="166"/>
      <c r="M727" s="171"/>
      <c r="N727" s="172"/>
      <c r="O727" s="172"/>
      <c r="P727" s="172"/>
      <c r="Q727" s="172"/>
      <c r="R727" s="172"/>
      <c r="S727" s="172"/>
      <c r="T727" s="173"/>
      <c r="AT727" s="167" t="s">
        <v>131</v>
      </c>
      <c r="AU727" s="167" t="s">
        <v>82</v>
      </c>
      <c r="AV727" s="14" t="s">
        <v>82</v>
      </c>
      <c r="AW727" s="14" t="s">
        <v>29</v>
      </c>
      <c r="AX727" s="14" t="s">
        <v>73</v>
      </c>
      <c r="AY727" s="167" t="s">
        <v>122</v>
      </c>
    </row>
    <row r="728" spans="1:65" s="15" customFormat="1">
      <c r="B728" s="174"/>
      <c r="D728" s="159" t="s">
        <v>131</v>
      </c>
      <c r="E728" s="175" t="s">
        <v>1</v>
      </c>
      <c r="F728" s="176" t="s">
        <v>139</v>
      </c>
      <c r="H728" s="177">
        <v>68.680000000000007</v>
      </c>
      <c r="I728" s="178"/>
      <c r="L728" s="174"/>
      <c r="M728" s="179"/>
      <c r="N728" s="180"/>
      <c r="O728" s="180"/>
      <c r="P728" s="180"/>
      <c r="Q728" s="180"/>
      <c r="R728" s="180"/>
      <c r="S728" s="180"/>
      <c r="T728" s="181"/>
      <c r="AT728" s="175" t="s">
        <v>131</v>
      </c>
      <c r="AU728" s="175" t="s">
        <v>82</v>
      </c>
      <c r="AV728" s="15" t="s">
        <v>129</v>
      </c>
      <c r="AW728" s="15" t="s">
        <v>29</v>
      </c>
      <c r="AX728" s="15" t="s">
        <v>30</v>
      </c>
      <c r="AY728" s="175" t="s">
        <v>122</v>
      </c>
    </row>
    <row r="729" spans="1:65" s="2" customFormat="1" ht="16.5" customHeight="1">
      <c r="A729" s="33"/>
      <c r="B729" s="144"/>
      <c r="C729" s="182" t="s">
        <v>669</v>
      </c>
      <c r="D729" s="182" t="s">
        <v>333</v>
      </c>
      <c r="E729" s="183" t="s">
        <v>1169</v>
      </c>
      <c r="F729" s="184" t="s">
        <v>1170</v>
      </c>
      <c r="G729" s="185" t="s">
        <v>573</v>
      </c>
      <c r="H729" s="186">
        <v>68.680000000000007</v>
      </c>
      <c r="I729" s="187"/>
      <c r="J729" s="188">
        <f>ROUND(I729*H729,2)</f>
        <v>0</v>
      </c>
      <c r="K729" s="184" t="s">
        <v>1</v>
      </c>
      <c r="L729" s="189"/>
      <c r="M729" s="190" t="s">
        <v>1</v>
      </c>
      <c r="N729" s="191" t="s">
        <v>38</v>
      </c>
      <c r="O729" s="59"/>
      <c r="P729" s="154">
        <f>O729*H729</f>
        <v>0</v>
      </c>
      <c r="Q729" s="154">
        <v>1E-4</v>
      </c>
      <c r="R729" s="154">
        <f>Q729*H729</f>
        <v>6.8680000000000008E-3</v>
      </c>
      <c r="S729" s="154">
        <v>0</v>
      </c>
      <c r="T729" s="155">
        <f>S729*H729</f>
        <v>0</v>
      </c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R729" s="156" t="s">
        <v>170</v>
      </c>
      <c r="AT729" s="156" t="s">
        <v>333</v>
      </c>
      <c r="AU729" s="156" t="s">
        <v>82</v>
      </c>
      <c r="AY729" s="18" t="s">
        <v>122</v>
      </c>
      <c r="BE729" s="157">
        <f>IF(N729="základní",J729,0)</f>
        <v>0</v>
      </c>
      <c r="BF729" s="157">
        <f>IF(N729="snížená",J729,0)</f>
        <v>0</v>
      </c>
      <c r="BG729" s="157">
        <f>IF(N729="zákl. přenesená",J729,0)</f>
        <v>0</v>
      </c>
      <c r="BH729" s="157">
        <f>IF(N729="sníž. přenesená",J729,0)</f>
        <v>0</v>
      </c>
      <c r="BI729" s="157">
        <f>IF(N729="nulová",J729,0)</f>
        <v>0</v>
      </c>
      <c r="BJ729" s="18" t="s">
        <v>30</v>
      </c>
      <c r="BK729" s="157">
        <f>ROUND(I729*H729,2)</f>
        <v>0</v>
      </c>
      <c r="BL729" s="18" t="s">
        <v>129</v>
      </c>
      <c r="BM729" s="156" t="s">
        <v>1171</v>
      </c>
    </row>
    <row r="730" spans="1:65" s="13" customFormat="1">
      <c r="B730" s="158"/>
      <c r="D730" s="159" t="s">
        <v>131</v>
      </c>
      <c r="E730" s="160" t="s">
        <v>1</v>
      </c>
      <c r="F730" s="161" t="s">
        <v>714</v>
      </c>
      <c r="H730" s="160" t="s">
        <v>1</v>
      </c>
      <c r="I730" s="162"/>
      <c r="L730" s="158"/>
      <c r="M730" s="163"/>
      <c r="N730" s="164"/>
      <c r="O730" s="164"/>
      <c r="P730" s="164"/>
      <c r="Q730" s="164"/>
      <c r="R730" s="164"/>
      <c r="S730" s="164"/>
      <c r="T730" s="165"/>
      <c r="AT730" s="160" t="s">
        <v>131</v>
      </c>
      <c r="AU730" s="160" t="s">
        <v>82</v>
      </c>
      <c r="AV730" s="13" t="s">
        <v>30</v>
      </c>
      <c r="AW730" s="13" t="s">
        <v>29</v>
      </c>
      <c r="AX730" s="13" t="s">
        <v>73</v>
      </c>
      <c r="AY730" s="160" t="s">
        <v>122</v>
      </c>
    </row>
    <row r="731" spans="1:65" s="14" customFormat="1">
      <c r="B731" s="166"/>
      <c r="D731" s="159" t="s">
        <v>131</v>
      </c>
      <c r="E731" s="167" t="s">
        <v>1</v>
      </c>
      <c r="F731" s="168" t="s">
        <v>1168</v>
      </c>
      <c r="H731" s="169">
        <v>68.680000000000007</v>
      </c>
      <c r="I731" s="170"/>
      <c r="L731" s="166"/>
      <c r="M731" s="171"/>
      <c r="N731" s="172"/>
      <c r="O731" s="172"/>
      <c r="P731" s="172"/>
      <c r="Q731" s="172"/>
      <c r="R731" s="172"/>
      <c r="S731" s="172"/>
      <c r="T731" s="173"/>
      <c r="AT731" s="167" t="s">
        <v>131</v>
      </c>
      <c r="AU731" s="167" t="s">
        <v>82</v>
      </c>
      <c r="AV731" s="14" t="s">
        <v>82</v>
      </c>
      <c r="AW731" s="14" t="s">
        <v>29</v>
      </c>
      <c r="AX731" s="14" t="s">
        <v>73</v>
      </c>
      <c r="AY731" s="167" t="s">
        <v>122</v>
      </c>
    </row>
    <row r="732" spans="1:65" s="15" customFormat="1">
      <c r="B732" s="174"/>
      <c r="D732" s="159" t="s">
        <v>131</v>
      </c>
      <c r="E732" s="175" t="s">
        <v>1</v>
      </c>
      <c r="F732" s="176" t="s">
        <v>139</v>
      </c>
      <c r="H732" s="177">
        <v>68.680000000000007</v>
      </c>
      <c r="I732" s="178"/>
      <c r="L732" s="174"/>
      <c r="M732" s="179"/>
      <c r="N732" s="180"/>
      <c r="O732" s="180"/>
      <c r="P732" s="180"/>
      <c r="Q732" s="180"/>
      <c r="R732" s="180"/>
      <c r="S732" s="180"/>
      <c r="T732" s="181"/>
      <c r="AT732" s="175" t="s">
        <v>131</v>
      </c>
      <c r="AU732" s="175" t="s">
        <v>82</v>
      </c>
      <c r="AV732" s="15" t="s">
        <v>129</v>
      </c>
      <c r="AW732" s="15" t="s">
        <v>29</v>
      </c>
      <c r="AX732" s="15" t="s">
        <v>30</v>
      </c>
      <c r="AY732" s="175" t="s">
        <v>122</v>
      </c>
    </row>
    <row r="733" spans="1:65" s="2" customFormat="1" ht="16.5" customHeight="1">
      <c r="A733" s="33"/>
      <c r="B733" s="144"/>
      <c r="C733" s="145" t="s">
        <v>675</v>
      </c>
      <c r="D733" s="145" t="s">
        <v>124</v>
      </c>
      <c r="E733" s="146" t="s">
        <v>1172</v>
      </c>
      <c r="F733" s="147" t="s">
        <v>1173</v>
      </c>
      <c r="G733" s="148" t="s">
        <v>573</v>
      </c>
      <c r="H733" s="149">
        <v>15</v>
      </c>
      <c r="I733" s="150"/>
      <c r="J733" s="151">
        <f>ROUND(I733*H733,2)</f>
        <v>0</v>
      </c>
      <c r="K733" s="147" t="s">
        <v>1</v>
      </c>
      <c r="L733" s="34"/>
      <c r="M733" s="152" t="s">
        <v>1</v>
      </c>
      <c r="N733" s="153" t="s">
        <v>38</v>
      </c>
      <c r="O733" s="59"/>
      <c r="P733" s="154">
        <f>O733*H733</f>
        <v>0</v>
      </c>
      <c r="Q733" s="154">
        <v>0</v>
      </c>
      <c r="R733" s="154">
        <f>Q733*H733</f>
        <v>0</v>
      </c>
      <c r="S733" s="154">
        <v>0</v>
      </c>
      <c r="T733" s="155">
        <f>S733*H733</f>
        <v>0</v>
      </c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R733" s="156" t="s">
        <v>129</v>
      </c>
      <c r="AT733" s="156" t="s">
        <v>124</v>
      </c>
      <c r="AU733" s="156" t="s">
        <v>82</v>
      </c>
      <c r="AY733" s="18" t="s">
        <v>122</v>
      </c>
      <c r="BE733" s="157">
        <f>IF(N733="základní",J733,0)</f>
        <v>0</v>
      </c>
      <c r="BF733" s="157">
        <f>IF(N733="snížená",J733,0)</f>
        <v>0</v>
      </c>
      <c r="BG733" s="157">
        <f>IF(N733="zákl. přenesená",J733,0)</f>
        <v>0</v>
      </c>
      <c r="BH733" s="157">
        <f>IF(N733="sníž. přenesená",J733,0)</f>
        <v>0</v>
      </c>
      <c r="BI733" s="157">
        <f>IF(N733="nulová",J733,0)</f>
        <v>0</v>
      </c>
      <c r="BJ733" s="18" t="s">
        <v>30</v>
      </c>
      <c r="BK733" s="157">
        <f>ROUND(I733*H733,2)</f>
        <v>0</v>
      </c>
      <c r="BL733" s="18" t="s">
        <v>129</v>
      </c>
      <c r="BM733" s="156" t="s">
        <v>1174</v>
      </c>
    </row>
    <row r="734" spans="1:65" s="13" customFormat="1">
      <c r="B734" s="158"/>
      <c r="D734" s="159" t="s">
        <v>131</v>
      </c>
      <c r="E734" s="160" t="s">
        <v>1</v>
      </c>
      <c r="F734" s="161" t="s">
        <v>701</v>
      </c>
      <c r="H734" s="160" t="s">
        <v>1</v>
      </c>
      <c r="I734" s="162"/>
      <c r="L734" s="158"/>
      <c r="M734" s="163"/>
      <c r="N734" s="164"/>
      <c r="O734" s="164"/>
      <c r="P734" s="164"/>
      <c r="Q734" s="164"/>
      <c r="R734" s="164"/>
      <c r="S734" s="164"/>
      <c r="T734" s="165"/>
      <c r="AT734" s="160" t="s">
        <v>131</v>
      </c>
      <c r="AU734" s="160" t="s">
        <v>82</v>
      </c>
      <c r="AV734" s="13" t="s">
        <v>30</v>
      </c>
      <c r="AW734" s="13" t="s">
        <v>29</v>
      </c>
      <c r="AX734" s="13" t="s">
        <v>73</v>
      </c>
      <c r="AY734" s="160" t="s">
        <v>122</v>
      </c>
    </row>
    <row r="735" spans="1:65" s="13" customFormat="1">
      <c r="B735" s="158"/>
      <c r="D735" s="159" t="s">
        <v>131</v>
      </c>
      <c r="E735" s="160" t="s">
        <v>1</v>
      </c>
      <c r="F735" s="161" t="s">
        <v>1175</v>
      </c>
      <c r="H735" s="160" t="s">
        <v>1</v>
      </c>
      <c r="I735" s="162"/>
      <c r="L735" s="158"/>
      <c r="M735" s="163"/>
      <c r="N735" s="164"/>
      <c r="O735" s="164"/>
      <c r="P735" s="164"/>
      <c r="Q735" s="164"/>
      <c r="R735" s="164"/>
      <c r="S735" s="164"/>
      <c r="T735" s="165"/>
      <c r="AT735" s="160" t="s">
        <v>131</v>
      </c>
      <c r="AU735" s="160" t="s">
        <v>82</v>
      </c>
      <c r="AV735" s="13" t="s">
        <v>30</v>
      </c>
      <c r="AW735" s="13" t="s">
        <v>29</v>
      </c>
      <c r="AX735" s="13" t="s">
        <v>73</v>
      </c>
      <c r="AY735" s="160" t="s">
        <v>122</v>
      </c>
    </row>
    <row r="736" spans="1:65" s="14" customFormat="1">
      <c r="B736" s="166"/>
      <c r="D736" s="159" t="s">
        <v>131</v>
      </c>
      <c r="E736" s="167" t="s">
        <v>1</v>
      </c>
      <c r="F736" s="168" t="s">
        <v>140</v>
      </c>
      <c r="H736" s="169">
        <v>3</v>
      </c>
      <c r="I736" s="170"/>
      <c r="L736" s="166"/>
      <c r="M736" s="171"/>
      <c r="N736" s="172"/>
      <c r="O736" s="172"/>
      <c r="P736" s="172"/>
      <c r="Q736" s="172"/>
      <c r="R736" s="172"/>
      <c r="S736" s="172"/>
      <c r="T736" s="173"/>
      <c r="AT736" s="167" t="s">
        <v>131</v>
      </c>
      <c r="AU736" s="167" t="s">
        <v>82</v>
      </c>
      <c r="AV736" s="14" t="s">
        <v>82</v>
      </c>
      <c r="AW736" s="14" t="s">
        <v>29</v>
      </c>
      <c r="AX736" s="14" t="s">
        <v>73</v>
      </c>
      <c r="AY736" s="167" t="s">
        <v>122</v>
      </c>
    </row>
    <row r="737" spans="1:65" s="13" customFormat="1">
      <c r="B737" s="158"/>
      <c r="D737" s="159" t="s">
        <v>131</v>
      </c>
      <c r="E737" s="160" t="s">
        <v>1</v>
      </c>
      <c r="F737" s="161" t="s">
        <v>1176</v>
      </c>
      <c r="H737" s="160" t="s">
        <v>1</v>
      </c>
      <c r="I737" s="162"/>
      <c r="L737" s="158"/>
      <c r="M737" s="163"/>
      <c r="N737" s="164"/>
      <c r="O737" s="164"/>
      <c r="P737" s="164"/>
      <c r="Q737" s="164"/>
      <c r="R737" s="164"/>
      <c r="S737" s="164"/>
      <c r="T737" s="165"/>
      <c r="AT737" s="160" t="s">
        <v>131</v>
      </c>
      <c r="AU737" s="160" t="s">
        <v>82</v>
      </c>
      <c r="AV737" s="13" t="s">
        <v>30</v>
      </c>
      <c r="AW737" s="13" t="s">
        <v>29</v>
      </c>
      <c r="AX737" s="13" t="s">
        <v>73</v>
      </c>
      <c r="AY737" s="160" t="s">
        <v>122</v>
      </c>
    </row>
    <row r="738" spans="1:65" s="14" customFormat="1">
      <c r="B738" s="166"/>
      <c r="D738" s="159" t="s">
        <v>131</v>
      </c>
      <c r="E738" s="167" t="s">
        <v>1</v>
      </c>
      <c r="F738" s="168" t="s">
        <v>133</v>
      </c>
      <c r="H738" s="169">
        <v>12</v>
      </c>
      <c r="I738" s="170"/>
      <c r="L738" s="166"/>
      <c r="M738" s="171"/>
      <c r="N738" s="172"/>
      <c r="O738" s="172"/>
      <c r="P738" s="172"/>
      <c r="Q738" s="172"/>
      <c r="R738" s="172"/>
      <c r="S738" s="172"/>
      <c r="T738" s="173"/>
      <c r="AT738" s="167" t="s">
        <v>131</v>
      </c>
      <c r="AU738" s="167" t="s">
        <v>82</v>
      </c>
      <c r="AV738" s="14" t="s">
        <v>82</v>
      </c>
      <c r="AW738" s="14" t="s">
        <v>29</v>
      </c>
      <c r="AX738" s="14" t="s">
        <v>73</v>
      </c>
      <c r="AY738" s="167" t="s">
        <v>122</v>
      </c>
    </row>
    <row r="739" spans="1:65" s="15" customFormat="1">
      <c r="B739" s="174"/>
      <c r="D739" s="159" t="s">
        <v>131</v>
      </c>
      <c r="E739" s="175" t="s">
        <v>1</v>
      </c>
      <c r="F739" s="176" t="s">
        <v>139</v>
      </c>
      <c r="H739" s="177">
        <v>15</v>
      </c>
      <c r="I739" s="178"/>
      <c r="L739" s="174"/>
      <c r="M739" s="179"/>
      <c r="N739" s="180"/>
      <c r="O739" s="180"/>
      <c r="P739" s="180"/>
      <c r="Q739" s="180"/>
      <c r="R739" s="180"/>
      <c r="S739" s="180"/>
      <c r="T739" s="181"/>
      <c r="AT739" s="175" t="s">
        <v>131</v>
      </c>
      <c r="AU739" s="175" t="s">
        <v>82</v>
      </c>
      <c r="AV739" s="15" t="s">
        <v>129</v>
      </c>
      <c r="AW739" s="15" t="s">
        <v>29</v>
      </c>
      <c r="AX739" s="15" t="s">
        <v>30</v>
      </c>
      <c r="AY739" s="175" t="s">
        <v>122</v>
      </c>
    </row>
    <row r="740" spans="1:65" s="2" customFormat="1" ht="16.5" customHeight="1">
      <c r="A740" s="33"/>
      <c r="B740" s="144"/>
      <c r="C740" s="182" t="s">
        <v>679</v>
      </c>
      <c r="D740" s="182" t="s">
        <v>333</v>
      </c>
      <c r="E740" s="183" t="s">
        <v>1177</v>
      </c>
      <c r="F740" s="184" t="s">
        <v>1178</v>
      </c>
      <c r="G740" s="185" t="s">
        <v>573</v>
      </c>
      <c r="H740" s="186">
        <v>15.15</v>
      </c>
      <c r="I740" s="187"/>
      <c r="J740" s="188">
        <f>ROUND(I740*H740,2)</f>
        <v>0</v>
      </c>
      <c r="K740" s="184" t="s">
        <v>1</v>
      </c>
      <c r="L740" s="189"/>
      <c r="M740" s="190" t="s">
        <v>1</v>
      </c>
      <c r="N740" s="191" t="s">
        <v>38</v>
      </c>
      <c r="O740" s="59"/>
      <c r="P740" s="154">
        <f>O740*H740</f>
        <v>0</v>
      </c>
      <c r="Q740" s="154">
        <v>1.1999999999999999E-3</v>
      </c>
      <c r="R740" s="154">
        <f>Q740*H740</f>
        <v>1.8179999999999998E-2</v>
      </c>
      <c r="S740" s="154">
        <v>0</v>
      </c>
      <c r="T740" s="155">
        <f>S740*H740</f>
        <v>0</v>
      </c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R740" s="156" t="s">
        <v>170</v>
      </c>
      <c r="AT740" s="156" t="s">
        <v>333</v>
      </c>
      <c r="AU740" s="156" t="s">
        <v>82</v>
      </c>
      <c r="AY740" s="18" t="s">
        <v>122</v>
      </c>
      <c r="BE740" s="157">
        <f>IF(N740="základní",J740,0)</f>
        <v>0</v>
      </c>
      <c r="BF740" s="157">
        <f>IF(N740="snížená",J740,0)</f>
        <v>0</v>
      </c>
      <c r="BG740" s="157">
        <f>IF(N740="zákl. přenesená",J740,0)</f>
        <v>0</v>
      </c>
      <c r="BH740" s="157">
        <f>IF(N740="sníž. přenesená",J740,0)</f>
        <v>0</v>
      </c>
      <c r="BI740" s="157">
        <f>IF(N740="nulová",J740,0)</f>
        <v>0</v>
      </c>
      <c r="BJ740" s="18" t="s">
        <v>30</v>
      </c>
      <c r="BK740" s="157">
        <f>ROUND(I740*H740,2)</f>
        <v>0</v>
      </c>
      <c r="BL740" s="18" t="s">
        <v>129</v>
      </c>
      <c r="BM740" s="156" t="s">
        <v>1179</v>
      </c>
    </row>
    <row r="741" spans="1:65" s="14" customFormat="1">
      <c r="B741" s="166"/>
      <c r="D741" s="159" t="s">
        <v>131</v>
      </c>
      <c r="E741" s="167" t="s">
        <v>1</v>
      </c>
      <c r="F741" s="168" t="s">
        <v>1180</v>
      </c>
      <c r="H741" s="169">
        <v>15.15</v>
      </c>
      <c r="I741" s="170"/>
      <c r="L741" s="166"/>
      <c r="M741" s="171"/>
      <c r="N741" s="172"/>
      <c r="O741" s="172"/>
      <c r="P741" s="172"/>
      <c r="Q741" s="172"/>
      <c r="R741" s="172"/>
      <c r="S741" s="172"/>
      <c r="T741" s="173"/>
      <c r="AT741" s="167" t="s">
        <v>131</v>
      </c>
      <c r="AU741" s="167" t="s">
        <v>82</v>
      </c>
      <c r="AV741" s="14" t="s">
        <v>82</v>
      </c>
      <c r="AW741" s="14" t="s">
        <v>29</v>
      </c>
      <c r="AX741" s="14" t="s">
        <v>73</v>
      </c>
      <c r="AY741" s="167" t="s">
        <v>122</v>
      </c>
    </row>
    <row r="742" spans="1:65" s="15" customFormat="1">
      <c r="B742" s="174"/>
      <c r="D742" s="159" t="s">
        <v>131</v>
      </c>
      <c r="E742" s="175" t="s">
        <v>1</v>
      </c>
      <c r="F742" s="176" t="s">
        <v>139</v>
      </c>
      <c r="H742" s="177">
        <v>15.15</v>
      </c>
      <c r="I742" s="178"/>
      <c r="L742" s="174"/>
      <c r="M742" s="179"/>
      <c r="N742" s="180"/>
      <c r="O742" s="180"/>
      <c r="P742" s="180"/>
      <c r="Q742" s="180"/>
      <c r="R742" s="180"/>
      <c r="S742" s="180"/>
      <c r="T742" s="181"/>
      <c r="AT742" s="175" t="s">
        <v>131</v>
      </c>
      <c r="AU742" s="175" t="s">
        <v>82</v>
      </c>
      <c r="AV742" s="15" t="s">
        <v>129</v>
      </c>
      <c r="AW742" s="15" t="s">
        <v>29</v>
      </c>
      <c r="AX742" s="15" t="s">
        <v>30</v>
      </c>
      <c r="AY742" s="175" t="s">
        <v>122</v>
      </c>
    </row>
    <row r="743" spans="1:65" s="2" customFormat="1" ht="16.5" customHeight="1">
      <c r="A743" s="33"/>
      <c r="B743" s="144"/>
      <c r="C743" s="182" t="s">
        <v>684</v>
      </c>
      <c r="D743" s="182" t="s">
        <v>333</v>
      </c>
      <c r="E743" s="183" t="s">
        <v>1181</v>
      </c>
      <c r="F743" s="184" t="s">
        <v>1182</v>
      </c>
      <c r="G743" s="185" t="s">
        <v>573</v>
      </c>
      <c r="H743" s="186">
        <v>15.15</v>
      </c>
      <c r="I743" s="187"/>
      <c r="J743" s="188">
        <f>ROUND(I743*H743,2)</f>
        <v>0</v>
      </c>
      <c r="K743" s="184" t="s">
        <v>1</v>
      </c>
      <c r="L743" s="189"/>
      <c r="M743" s="190" t="s">
        <v>1</v>
      </c>
      <c r="N743" s="191" t="s">
        <v>38</v>
      </c>
      <c r="O743" s="59"/>
      <c r="P743" s="154">
        <f>O743*H743</f>
        <v>0</v>
      </c>
      <c r="Q743" s="154">
        <v>0</v>
      </c>
      <c r="R743" s="154">
        <f>Q743*H743</f>
        <v>0</v>
      </c>
      <c r="S743" s="154">
        <v>0</v>
      </c>
      <c r="T743" s="155">
        <f>S743*H743</f>
        <v>0</v>
      </c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R743" s="156" t="s">
        <v>170</v>
      </c>
      <c r="AT743" s="156" t="s">
        <v>333</v>
      </c>
      <c r="AU743" s="156" t="s">
        <v>82</v>
      </c>
      <c r="AY743" s="18" t="s">
        <v>122</v>
      </c>
      <c r="BE743" s="157">
        <f>IF(N743="základní",J743,0)</f>
        <v>0</v>
      </c>
      <c r="BF743" s="157">
        <f>IF(N743="snížená",J743,0)</f>
        <v>0</v>
      </c>
      <c r="BG743" s="157">
        <f>IF(N743="zákl. přenesená",J743,0)</f>
        <v>0</v>
      </c>
      <c r="BH743" s="157">
        <f>IF(N743="sníž. přenesená",J743,0)</f>
        <v>0</v>
      </c>
      <c r="BI743" s="157">
        <f>IF(N743="nulová",J743,0)</f>
        <v>0</v>
      </c>
      <c r="BJ743" s="18" t="s">
        <v>30</v>
      </c>
      <c r="BK743" s="157">
        <f>ROUND(I743*H743,2)</f>
        <v>0</v>
      </c>
      <c r="BL743" s="18" t="s">
        <v>129</v>
      </c>
      <c r="BM743" s="156" t="s">
        <v>1183</v>
      </c>
    </row>
    <row r="744" spans="1:65" s="14" customFormat="1">
      <c r="B744" s="166"/>
      <c r="D744" s="159" t="s">
        <v>131</v>
      </c>
      <c r="E744" s="167" t="s">
        <v>1</v>
      </c>
      <c r="F744" s="168" t="s">
        <v>1180</v>
      </c>
      <c r="H744" s="169">
        <v>15.15</v>
      </c>
      <c r="I744" s="170"/>
      <c r="L744" s="166"/>
      <c r="M744" s="171"/>
      <c r="N744" s="172"/>
      <c r="O744" s="172"/>
      <c r="P744" s="172"/>
      <c r="Q744" s="172"/>
      <c r="R744" s="172"/>
      <c r="S744" s="172"/>
      <c r="T744" s="173"/>
      <c r="AT744" s="167" t="s">
        <v>131</v>
      </c>
      <c r="AU744" s="167" t="s">
        <v>82</v>
      </c>
      <c r="AV744" s="14" t="s">
        <v>82</v>
      </c>
      <c r="AW744" s="14" t="s">
        <v>29</v>
      </c>
      <c r="AX744" s="14" t="s">
        <v>73</v>
      </c>
      <c r="AY744" s="167" t="s">
        <v>122</v>
      </c>
    </row>
    <row r="745" spans="1:65" s="15" customFormat="1">
      <c r="B745" s="174"/>
      <c r="D745" s="159" t="s">
        <v>131</v>
      </c>
      <c r="E745" s="175" t="s">
        <v>1</v>
      </c>
      <c r="F745" s="176" t="s">
        <v>139</v>
      </c>
      <c r="H745" s="177">
        <v>15.15</v>
      </c>
      <c r="I745" s="178"/>
      <c r="L745" s="174"/>
      <c r="M745" s="179"/>
      <c r="N745" s="180"/>
      <c r="O745" s="180"/>
      <c r="P745" s="180"/>
      <c r="Q745" s="180"/>
      <c r="R745" s="180"/>
      <c r="S745" s="180"/>
      <c r="T745" s="181"/>
      <c r="AT745" s="175" t="s">
        <v>131</v>
      </c>
      <c r="AU745" s="175" t="s">
        <v>82</v>
      </c>
      <c r="AV745" s="15" t="s">
        <v>129</v>
      </c>
      <c r="AW745" s="15" t="s">
        <v>29</v>
      </c>
      <c r="AX745" s="15" t="s">
        <v>30</v>
      </c>
      <c r="AY745" s="175" t="s">
        <v>122</v>
      </c>
    </row>
    <row r="746" spans="1:65" s="2" customFormat="1" ht="16.5" customHeight="1">
      <c r="A746" s="33"/>
      <c r="B746" s="144"/>
      <c r="C746" s="145" t="s">
        <v>688</v>
      </c>
      <c r="D746" s="145" t="s">
        <v>124</v>
      </c>
      <c r="E746" s="146" t="s">
        <v>1184</v>
      </c>
      <c r="F746" s="147" t="s">
        <v>1185</v>
      </c>
      <c r="G746" s="148" t="s">
        <v>573</v>
      </c>
      <c r="H746" s="149">
        <v>53</v>
      </c>
      <c r="I746" s="150"/>
      <c r="J746" s="151">
        <f>ROUND(I746*H746,2)</f>
        <v>0</v>
      </c>
      <c r="K746" s="147" t="s">
        <v>1</v>
      </c>
      <c r="L746" s="34"/>
      <c r="M746" s="152" t="s">
        <v>1</v>
      </c>
      <c r="N746" s="153" t="s">
        <v>38</v>
      </c>
      <c r="O746" s="59"/>
      <c r="P746" s="154">
        <f>O746*H746</f>
        <v>0</v>
      </c>
      <c r="Q746" s="154">
        <v>0</v>
      </c>
      <c r="R746" s="154">
        <f>Q746*H746</f>
        <v>0</v>
      </c>
      <c r="S746" s="154">
        <v>0</v>
      </c>
      <c r="T746" s="155">
        <f>S746*H746</f>
        <v>0</v>
      </c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R746" s="156" t="s">
        <v>129</v>
      </c>
      <c r="AT746" s="156" t="s">
        <v>124</v>
      </c>
      <c r="AU746" s="156" t="s">
        <v>82</v>
      </c>
      <c r="AY746" s="18" t="s">
        <v>122</v>
      </c>
      <c r="BE746" s="157">
        <f>IF(N746="základní",J746,0)</f>
        <v>0</v>
      </c>
      <c r="BF746" s="157">
        <f>IF(N746="snížená",J746,0)</f>
        <v>0</v>
      </c>
      <c r="BG746" s="157">
        <f>IF(N746="zákl. přenesená",J746,0)</f>
        <v>0</v>
      </c>
      <c r="BH746" s="157">
        <f>IF(N746="sníž. přenesená",J746,0)</f>
        <v>0</v>
      </c>
      <c r="BI746" s="157">
        <f>IF(N746="nulová",J746,0)</f>
        <v>0</v>
      </c>
      <c r="BJ746" s="18" t="s">
        <v>30</v>
      </c>
      <c r="BK746" s="157">
        <f>ROUND(I746*H746,2)</f>
        <v>0</v>
      </c>
      <c r="BL746" s="18" t="s">
        <v>129</v>
      </c>
      <c r="BM746" s="156" t="s">
        <v>1186</v>
      </c>
    </row>
    <row r="747" spans="1:65" s="13" customFormat="1">
      <c r="B747" s="158"/>
      <c r="D747" s="159" t="s">
        <v>131</v>
      </c>
      <c r="E747" s="160" t="s">
        <v>1</v>
      </c>
      <c r="F747" s="161" t="s">
        <v>701</v>
      </c>
      <c r="H747" s="160" t="s">
        <v>1</v>
      </c>
      <c r="I747" s="162"/>
      <c r="L747" s="158"/>
      <c r="M747" s="163"/>
      <c r="N747" s="164"/>
      <c r="O747" s="164"/>
      <c r="P747" s="164"/>
      <c r="Q747" s="164"/>
      <c r="R747" s="164"/>
      <c r="S747" s="164"/>
      <c r="T747" s="165"/>
      <c r="AT747" s="160" t="s">
        <v>131</v>
      </c>
      <c r="AU747" s="160" t="s">
        <v>82</v>
      </c>
      <c r="AV747" s="13" t="s">
        <v>30</v>
      </c>
      <c r="AW747" s="13" t="s">
        <v>29</v>
      </c>
      <c r="AX747" s="13" t="s">
        <v>73</v>
      </c>
      <c r="AY747" s="160" t="s">
        <v>122</v>
      </c>
    </row>
    <row r="748" spans="1:65" s="13" customFormat="1">
      <c r="B748" s="158"/>
      <c r="D748" s="159" t="s">
        <v>131</v>
      </c>
      <c r="E748" s="160" t="s">
        <v>1</v>
      </c>
      <c r="F748" s="161" t="s">
        <v>1152</v>
      </c>
      <c r="H748" s="160" t="s">
        <v>1</v>
      </c>
      <c r="I748" s="162"/>
      <c r="L748" s="158"/>
      <c r="M748" s="163"/>
      <c r="N748" s="164"/>
      <c r="O748" s="164"/>
      <c r="P748" s="164"/>
      <c r="Q748" s="164"/>
      <c r="R748" s="164"/>
      <c r="S748" s="164"/>
      <c r="T748" s="165"/>
      <c r="AT748" s="160" t="s">
        <v>131</v>
      </c>
      <c r="AU748" s="160" t="s">
        <v>82</v>
      </c>
      <c r="AV748" s="13" t="s">
        <v>30</v>
      </c>
      <c r="AW748" s="13" t="s">
        <v>29</v>
      </c>
      <c r="AX748" s="13" t="s">
        <v>73</v>
      </c>
      <c r="AY748" s="160" t="s">
        <v>122</v>
      </c>
    </row>
    <row r="749" spans="1:65" s="14" customFormat="1">
      <c r="B749" s="166"/>
      <c r="D749" s="159" t="s">
        <v>131</v>
      </c>
      <c r="E749" s="167" t="s">
        <v>1</v>
      </c>
      <c r="F749" s="168" t="s">
        <v>346</v>
      </c>
      <c r="H749" s="169">
        <v>36</v>
      </c>
      <c r="I749" s="170"/>
      <c r="L749" s="166"/>
      <c r="M749" s="171"/>
      <c r="N749" s="172"/>
      <c r="O749" s="172"/>
      <c r="P749" s="172"/>
      <c r="Q749" s="172"/>
      <c r="R749" s="172"/>
      <c r="S749" s="172"/>
      <c r="T749" s="173"/>
      <c r="AT749" s="167" t="s">
        <v>131</v>
      </c>
      <c r="AU749" s="167" t="s">
        <v>82</v>
      </c>
      <c r="AV749" s="14" t="s">
        <v>82</v>
      </c>
      <c r="AW749" s="14" t="s">
        <v>29</v>
      </c>
      <c r="AX749" s="14" t="s">
        <v>73</v>
      </c>
      <c r="AY749" s="167" t="s">
        <v>122</v>
      </c>
    </row>
    <row r="750" spans="1:65" s="13" customFormat="1">
      <c r="B750" s="158"/>
      <c r="D750" s="159" t="s">
        <v>131</v>
      </c>
      <c r="E750" s="160" t="s">
        <v>1</v>
      </c>
      <c r="F750" s="161" t="s">
        <v>1153</v>
      </c>
      <c r="H750" s="160" t="s">
        <v>1</v>
      </c>
      <c r="I750" s="162"/>
      <c r="L750" s="158"/>
      <c r="M750" s="163"/>
      <c r="N750" s="164"/>
      <c r="O750" s="164"/>
      <c r="P750" s="164"/>
      <c r="Q750" s="164"/>
      <c r="R750" s="164"/>
      <c r="S750" s="164"/>
      <c r="T750" s="165"/>
      <c r="AT750" s="160" t="s">
        <v>131</v>
      </c>
      <c r="AU750" s="160" t="s">
        <v>82</v>
      </c>
      <c r="AV750" s="13" t="s">
        <v>30</v>
      </c>
      <c r="AW750" s="13" t="s">
        <v>29</v>
      </c>
      <c r="AX750" s="13" t="s">
        <v>73</v>
      </c>
      <c r="AY750" s="160" t="s">
        <v>122</v>
      </c>
    </row>
    <row r="751" spans="1:65" s="14" customFormat="1">
      <c r="B751" s="166"/>
      <c r="D751" s="159" t="s">
        <v>131</v>
      </c>
      <c r="E751" s="167" t="s">
        <v>1</v>
      </c>
      <c r="F751" s="168" t="s">
        <v>129</v>
      </c>
      <c r="H751" s="169">
        <v>4</v>
      </c>
      <c r="I751" s="170"/>
      <c r="L751" s="166"/>
      <c r="M751" s="171"/>
      <c r="N751" s="172"/>
      <c r="O751" s="172"/>
      <c r="P751" s="172"/>
      <c r="Q751" s="172"/>
      <c r="R751" s="172"/>
      <c r="S751" s="172"/>
      <c r="T751" s="173"/>
      <c r="AT751" s="167" t="s">
        <v>131</v>
      </c>
      <c r="AU751" s="167" t="s">
        <v>82</v>
      </c>
      <c r="AV751" s="14" t="s">
        <v>82</v>
      </c>
      <c r="AW751" s="14" t="s">
        <v>29</v>
      </c>
      <c r="AX751" s="14" t="s">
        <v>73</v>
      </c>
      <c r="AY751" s="167" t="s">
        <v>122</v>
      </c>
    </row>
    <row r="752" spans="1:65" s="16" customFormat="1">
      <c r="B752" s="192"/>
      <c r="D752" s="159" t="s">
        <v>131</v>
      </c>
      <c r="E752" s="193" t="s">
        <v>1</v>
      </c>
      <c r="F752" s="194" t="s">
        <v>378</v>
      </c>
      <c r="H752" s="195">
        <v>40</v>
      </c>
      <c r="I752" s="196"/>
      <c r="L752" s="192"/>
      <c r="M752" s="197"/>
      <c r="N752" s="198"/>
      <c r="O752" s="198"/>
      <c r="P752" s="198"/>
      <c r="Q752" s="198"/>
      <c r="R752" s="198"/>
      <c r="S752" s="198"/>
      <c r="T752" s="199"/>
      <c r="AT752" s="193" t="s">
        <v>131</v>
      </c>
      <c r="AU752" s="193" t="s">
        <v>82</v>
      </c>
      <c r="AV752" s="16" t="s">
        <v>140</v>
      </c>
      <c r="AW752" s="16" t="s">
        <v>29</v>
      </c>
      <c r="AX752" s="16" t="s">
        <v>73</v>
      </c>
      <c r="AY752" s="193" t="s">
        <v>122</v>
      </c>
    </row>
    <row r="753" spans="1:65" s="13" customFormat="1">
      <c r="B753" s="158"/>
      <c r="D753" s="159" t="s">
        <v>131</v>
      </c>
      <c r="E753" s="160" t="s">
        <v>1</v>
      </c>
      <c r="F753" s="161" t="s">
        <v>1119</v>
      </c>
      <c r="H753" s="160" t="s">
        <v>1</v>
      </c>
      <c r="I753" s="162"/>
      <c r="L753" s="158"/>
      <c r="M753" s="163"/>
      <c r="N753" s="164"/>
      <c r="O753" s="164"/>
      <c r="P753" s="164"/>
      <c r="Q753" s="164"/>
      <c r="R753" s="164"/>
      <c r="S753" s="164"/>
      <c r="T753" s="165"/>
      <c r="AT753" s="160" t="s">
        <v>131</v>
      </c>
      <c r="AU753" s="160" t="s">
        <v>82</v>
      </c>
      <c r="AV753" s="13" t="s">
        <v>30</v>
      </c>
      <c r="AW753" s="13" t="s">
        <v>29</v>
      </c>
      <c r="AX753" s="13" t="s">
        <v>73</v>
      </c>
      <c r="AY753" s="160" t="s">
        <v>122</v>
      </c>
    </row>
    <row r="754" spans="1:65" s="13" customFormat="1">
      <c r="B754" s="158"/>
      <c r="D754" s="159" t="s">
        <v>131</v>
      </c>
      <c r="E754" s="160" t="s">
        <v>1</v>
      </c>
      <c r="F754" s="161" t="s">
        <v>1153</v>
      </c>
      <c r="H754" s="160" t="s">
        <v>1</v>
      </c>
      <c r="I754" s="162"/>
      <c r="L754" s="158"/>
      <c r="M754" s="163"/>
      <c r="N754" s="164"/>
      <c r="O754" s="164"/>
      <c r="P754" s="164"/>
      <c r="Q754" s="164"/>
      <c r="R754" s="164"/>
      <c r="S754" s="164"/>
      <c r="T754" s="165"/>
      <c r="AT754" s="160" t="s">
        <v>131</v>
      </c>
      <c r="AU754" s="160" t="s">
        <v>82</v>
      </c>
      <c r="AV754" s="13" t="s">
        <v>30</v>
      </c>
      <c r="AW754" s="13" t="s">
        <v>29</v>
      </c>
      <c r="AX754" s="13" t="s">
        <v>73</v>
      </c>
      <c r="AY754" s="160" t="s">
        <v>122</v>
      </c>
    </row>
    <row r="755" spans="1:65" s="14" customFormat="1">
      <c r="B755" s="166"/>
      <c r="D755" s="159" t="s">
        <v>131</v>
      </c>
      <c r="E755" s="167" t="s">
        <v>1</v>
      </c>
      <c r="F755" s="168" t="s">
        <v>129</v>
      </c>
      <c r="H755" s="169">
        <v>4</v>
      </c>
      <c r="I755" s="170"/>
      <c r="L755" s="166"/>
      <c r="M755" s="171"/>
      <c r="N755" s="172"/>
      <c r="O755" s="172"/>
      <c r="P755" s="172"/>
      <c r="Q755" s="172"/>
      <c r="R755" s="172"/>
      <c r="S755" s="172"/>
      <c r="T755" s="173"/>
      <c r="AT755" s="167" t="s">
        <v>131</v>
      </c>
      <c r="AU755" s="167" t="s">
        <v>82</v>
      </c>
      <c r="AV755" s="14" t="s">
        <v>82</v>
      </c>
      <c r="AW755" s="14" t="s">
        <v>29</v>
      </c>
      <c r="AX755" s="14" t="s">
        <v>73</v>
      </c>
      <c r="AY755" s="167" t="s">
        <v>122</v>
      </c>
    </row>
    <row r="756" spans="1:65" s="13" customFormat="1">
      <c r="B756" s="158"/>
      <c r="D756" s="159" t="s">
        <v>131</v>
      </c>
      <c r="E756" s="160" t="s">
        <v>1</v>
      </c>
      <c r="F756" s="161" t="s">
        <v>1152</v>
      </c>
      <c r="H756" s="160" t="s">
        <v>1</v>
      </c>
      <c r="I756" s="162"/>
      <c r="L756" s="158"/>
      <c r="M756" s="163"/>
      <c r="N756" s="164"/>
      <c r="O756" s="164"/>
      <c r="P756" s="164"/>
      <c r="Q756" s="164"/>
      <c r="R756" s="164"/>
      <c r="S756" s="164"/>
      <c r="T756" s="165"/>
      <c r="AT756" s="160" t="s">
        <v>131</v>
      </c>
      <c r="AU756" s="160" t="s">
        <v>82</v>
      </c>
      <c r="AV756" s="13" t="s">
        <v>30</v>
      </c>
      <c r="AW756" s="13" t="s">
        <v>29</v>
      </c>
      <c r="AX756" s="13" t="s">
        <v>73</v>
      </c>
      <c r="AY756" s="160" t="s">
        <v>122</v>
      </c>
    </row>
    <row r="757" spans="1:65" s="14" customFormat="1">
      <c r="B757" s="166"/>
      <c r="D757" s="159" t="s">
        <v>131</v>
      </c>
      <c r="E757" s="167" t="s">
        <v>1</v>
      </c>
      <c r="F757" s="168" t="s">
        <v>30</v>
      </c>
      <c r="H757" s="169">
        <v>1</v>
      </c>
      <c r="I757" s="170"/>
      <c r="L757" s="166"/>
      <c r="M757" s="171"/>
      <c r="N757" s="172"/>
      <c r="O757" s="172"/>
      <c r="P757" s="172"/>
      <c r="Q757" s="172"/>
      <c r="R757" s="172"/>
      <c r="S757" s="172"/>
      <c r="T757" s="173"/>
      <c r="AT757" s="167" t="s">
        <v>131</v>
      </c>
      <c r="AU757" s="167" t="s">
        <v>82</v>
      </c>
      <c r="AV757" s="14" t="s">
        <v>82</v>
      </c>
      <c r="AW757" s="14" t="s">
        <v>29</v>
      </c>
      <c r="AX757" s="14" t="s">
        <v>73</v>
      </c>
      <c r="AY757" s="167" t="s">
        <v>122</v>
      </c>
    </row>
    <row r="758" spans="1:65" s="16" customFormat="1">
      <c r="B758" s="192"/>
      <c r="D758" s="159" t="s">
        <v>131</v>
      </c>
      <c r="E758" s="193" t="s">
        <v>1</v>
      </c>
      <c r="F758" s="194" t="s">
        <v>378</v>
      </c>
      <c r="H758" s="195">
        <v>5</v>
      </c>
      <c r="I758" s="196"/>
      <c r="L758" s="192"/>
      <c r="M758" s="197"/>
      <c r="N758" s="198"/>
      <c r="O758" s="198"/>
      <c r="P758" s="198"/>
      <c r="Q758" s="198"/>
      <c r="R758" s="198"/>
      <c r="S758" s="198"/>
      <c r="T758" s="199"/>
      <c r="AT758" s="193" t="s">
        <v>131</v>
      </c>
      <c r="AU758" s="193" t="s">
        <v>82</v>
      </c>
      <c r="AV758" s="16" t="s">
        <v>140</v>
      </c>
      <c r="AW758" s="16" t="s">
        <v>29</v>
      </c>
      <c r="AX758" s="16" t="s">
        <v>73</v>
      </c>
      <c r="AY758" s="193" t="s">
        <v>122</v>
      </c>
    </row>
    <row r="759" spans="1:65" s="13" customFormat="1">
      <c r="B759" s="158"/>
      <c r="D759" s="159" t="s">
        <v>131</v>
      </c>
      <c r="E759" s="160" t="s">
        <v>1</v>
      </c>
      <c r="F759" s="161" t="s">
        <v>938</v>
      </c>
      <c r="H759" s="160" t="s">
        <v>1</v>
      </c>
      <c r="I759" s="162"/>
      <c r="L759" s="158"/>
      <c r="M759" s="163"/>
      <c r="N759" s="164"/>
      <c r="O759" s="164"/>
      <c r="P759" s="164"/>
      <c r="Q759" s="164"/>
      <c r="R759" s="164"/>
      <c r="S759" s="164"/>
      <c r="T759" s="165"/>
      <c r="AT759" s="160" t="s">
        <v>131</v>
      </c>
      <c r="AU759" s="160" t="s">
        <v>82</v>
      </c>
      <c r="AV759" s="13" t="s">
        <v>30</v>
      </c>
      <c r="AW759" s="13" t="s">
        <v>29</v>
      </c>
      <c r="AX759" s="13" t="s">
        <v>73</v>
      </c>
      <c r="AY759" s="160" t="s">
        <v>122</v>
      </c>
    </row>
    <row r="760" spans="1:65" s="13" customFormat="1">
      <c r="B760" s="158"/>
      <c r="D760" s="159" t="s">
        <v>131</v>
      </c>
      <c r="E760" s="160" t="s">
        <v>1</v>
      </c>
      <c r="F760" s="161" t="s">
        <v>1153</v>
      </c>
      <c r="H760" s="160" t="s">
        <v>1</v>
      </c>
      <c r="I760" s="162"/>
      <c r="L760" s="158"/>
      <c r="M760" s="163"/>
      <c r="N760" s="164"/>
      <c r="O760" s="164"/>
      <c r="P760" s="164"/>
      <c r="Q760" s="164"/>
      <c r="R760" s="164"/>
      <c r="S760" s="164"/>
      <c r="T760" s="165"/>
      <c r="AT760" s="160" t="s">
        <v>131</v>
      </c>
      <c r="AU760" s="160" t="s">
        <v>82</v>
      </c>
      <c r="AV760" s="13" t="s">
        <v>30</v>
      </c>
      <c r="AW760" s="13" t="s">
        <v>29</v>
      </c>
      <c r="AX760" s="13" t="s">
        <v>73</v>
      </c>
      <c r="AY760" s="160" t="s">
        <v>122</v>
      </c>
    </row>
    <row r="761" spans="1:65" s="14" customFormat="1">
      <c r="B761" s="166"/>
      <c r="D761" s="159" t="s">
        <v>131</v>
      </c>
      <c r="E761" s="167" t="s">
        <v>1</v>
      </c>
      <c r="F761" s="168" t="s">
        <v>161</v>
      </c>
      <c r="H761" s="169">
        <v>6</v>
      </c>
      <c r="I761" s="170"/>
      <c r="L761" s="166"/>
      <c r="M761" s="171"/>
      <c r="N761" s="172"/>
      <c r="O761" s="172"/>
      <c r="P761" s="172"/>
      <c r="Q761" s="172"/>
      <c r="R761" s="172"/>
      <c r="S761" s="172"/>
      <c r="T761" s="173"/>
      <c r="AT761" s="167" t="s">
        <v>131</v>
      </c>
      <c r="AU761" s="167" t="s">
        <v>82</v>
      </c>
      <c r="AV761" s="14" t="s">
        <v>82</v>
      </c>
      <c r="AW761" s="14" t="s">
        <v>29</v>
      </c>
      <c r="AX761" s="14" t="s">
        <v>73</v>
      </c>
      <c r="AY761" s="167" t="s">
        <v>122</v>
      </c>
    </row>
    <row r="762" spans="1:65" s="13" customFormat="1">
      <c r="B762" s="158"/>
      <c r="D762" s="159" t="s">
        <v>131</v>
      </c>
      <c r="E762" s="160" t="s">
        <v>1</v>
      </c>
      <c r="F762" s="161" t="s">
        <v>1152</v>
      </c>
      <c r="H762" s="160" t="s">
        <v>1</v>
      </c>
      <c r="I762" s="162"/>
      <c r="L762" s="158"/>
      <c r="M762" s="163"/>
      <c r="N762" s="164"/>
      <c r="O762" s="164"/>
      <c r="P762" s="164"/>
      <c r="Q762" s="164"/>
      <c r="R762" s="164"/>
      <c r="S762" s="164"/>
      <c r="T762" s="165"/>
      <c r="AT762" s="160" t="s">
        <v>131</v>
      </c>
      <c r="AU762" s="160" t="s">
        <v>82</v>
      </c>
      <c r="AV762" s="13" t="s">
        <v>30</v>
      </c>
      <c r="AW762" s="13" t="s">
        <v>29</v>
      </c>
      <c r="AX762" s="13" t="s">
        <v>73</v>
      </c>
      <c r="AY762" s="160" t="s">
        <v>122</v>
      </c>
    </row>
    <row r="763" spans="1:65" s="14" customFormat="1">
      <c r="B763" s="166"/>
      <c r="D763" s="159" t="s">
        <v>131</v>
      </c>
      <c r="E763" s="167" t="s">
        <v>1</v>
      </c>
      <c r="F763" s="168" t="s">
        <v>82</v>
      </c>
      <c r="H763" s="169">
        <v>2</v>
      </c>
      <c r="I763" s="170"/>
      <c r="L763" s="166"/>
      <c r="M763" s="171"/>
      <c r="N763" s="172"/>
      <c r="O763" s="172"/>
      <c r="P763" s="172"/>
      <c r="Q763" s="172"/>
      <c r="R763" s="172"/>
      <c r="S763" s="172"/>
      <c r="T763" s="173"/>
      <c r="AT763" s="167" t="s">
        <v>131</v>
      </c>
      <c r="AU763" s="167" t="s">
        <v>82</v>
      </c>
      <c r="AV763" s="14" t="s">
        <v>82</v>
      </c>
      <c r="AW763" s="14" t="s">
        <v>29</v>
      </c>
      <c r="AX763" s="14" t="s">
        <v>73</v>
      </c>
      <c r="AY763" s="167" t="s">
        <v>122</v>
      </c>
    </row>
    <row r="764" spans="1:65" s="16" customFormat="1">
      <c r="B764" s="192"/>
      <c r="D764" s="159" t="s">
        <v>131</v>
      </c>
      <c r="E764" s="193" t="s">
        <v>1</v>
      </c>
      <c r="F764" s="194" t="s">
        <v>378</v>
      </c>
      <c r="H764" s="195">
        <v>8</v>
      </c>
      <c r="I764" s="196"/>
      <c r="L764" s="192"/>
      <c r="M764" s="197"/>
      <c r="N764" s="198"/>
      <c r="O764" s="198"/>
      <c r="P764" s="198"/>
      <c r="Q764" s="198"/>
      <c r="R764" s="198"/>
      <c r="S764" s="198"/>
      <c r="T764" s="199"/>
      <c r="AT764" s="193" t="s">
        <v>131</v>
      </c>
      <c r="AU764" s="193" t="s">
        <v>82</v>
      </c>
      <c r="AV764" s="16" t="s">
        <v>140</v>
      </c>
      <c r="AW764" s="16" t="s">
        <v>29</v>
      </c>
      <c r="AX764" s="16" t="s">
        <v>73</v>
      </c>
      <c r="AY764" s="193" t="s">
        <v>122</v>
      </c>
    </row>
    <row r="765" spans="1:65" s="15" customFormat="1">
      <c r="B765" s="174"/>
      <c r="D765" s="159" t="s">
        <v>131</v>
      </c>
      <c r="E765" s="175" t="s">
        <v>1</v>
      </c>
      <c r="F765" s="176" t="s">
        <v>139</v>
      </c>
      <c r="H765" s="177">
        <v>53</v>
      </c>
      <c r="I765" s="178"/>
      <c r="L765" s="174"/>
      <c r="M765" s="179"/>
      <c r="N765" s="180"/>
      <c r="O765" s="180"/>
      <c r="P765" s="180"/>
      <c r="Q765" s="180"/>
      <c r="R765" s="180"/>
      <c r="S765" s="180"/>
      <c r="T765" s="181"/>
      <c r="AT765" s="175" t="s">
        <v>131</v>
      </c>
      <c r="AU765" s="175" t="s">
        <v>82</v>
      </c>
      <c r="AV765" s="15" t="s">
        <v>129</v>
      </c>
      <c r="AW765" s="15" t="s">
        <v>29</v>
      </c>
      <c r="AX765" s="15" t="s">
        <v>30</v>
      </c>
      <c r="AY765" s="175" t="s">
        <v>122</v>
      </c>
    </row>
    <row r="766" spans="1:65" s="2" customFormat="1" ht="16.5" customHeight="1">
      <c r="A766" s="33"/>
      <c r="B766" s="144"/>
      <c r="C766" s="182" t="s">
        <v>693</v>
      </c>
      <c r="D766" s="182" t="s">
        <v>333</v>
      </c>
      <c r="E766" s="183" t="s">
        <v>1187</v>
      </c>
      <c r="F766" s="184" t="s">
        <v>1188</v>
      </c>
      <c r="G766" s="185" t="s">
        <v>573</v>
      </c>
      <c r="H766" s="186">
        <v>53.53</v>
      </c>
      <c r="I766" s="187"/>
      <c r="J766" s="188">
        <f>ROUND(I766*H766,2)</f>
        <v>0</v>
      </c>
      <c r="K766" s="184" t="s">
        <v>1</v>
      </c>
      <c r="L766" s="189"/>
      <c r="M766" s="190" t="s">
        <v>1</v>
      </c>
      <c r="N766" s="191" t="s">
        <v>38</v>
      </c>
      <c r="O766" s="59"/>
      <c r="P766" s="154">
        <f>O766*H766</f>
        <v>0</v>
      </c>
      <c r="Q766" s="154">
        <v>2E-3</v>
      </c>
      <c r="R766" s="154">
        <f>Q766*H766</f>
        <v>0.10706</v>
      </c>
      <c r="S766" s="154">
        <v>0</v>
      </c>
      <c r="T766" s="155">
        <f>S766*H766</f>
        <v>0</v>
      </c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R766" s="156" t="s">
        <v>170</v>
      </c>
      <c r="AT766" s="156" t="s">
        <v>333</v>
      </c>
      <c r="AU766" s="156" t="s">
        <v>82</v>
      </c>
      <c r="AY766" s="18" t="s">
        <v>122</v>
      </c>
      <c r="BE766" s="157">
        <f>IF(N766="základní",J766,0)</f>
        <v>0</v>
      </c>
      <c r="BF766" s="157">
        <f>IF(N766="snížená",J766,0)</f>
        <v>0</v>
      </c>
      <c r="BG766" s="157">
        <f>IF(N766="zákl. přenesená",J766,0)</f>
        <v>0</v>
      </c>
      <c r="BH766" s="157">
        <f>IF(N766="sníž. přenesená",J766,0)</f>
        <v>0</v>
      </c>
      <c r="BI766" s="157">
        <f>IF(N766="nulová",J766,0)</f>
        <v>0</v>
      </c>
      <c r="BJ766" s="18" t="s">
        <v>30</v>
      </c>
      <c r="BK766" s="157">
        <f>ROUND(I766*H766,2)</f>
        <v>0</v>
      </c>
      <c r="BL766" s="18" t="s">
        <v>129</v>
      </c>
      <c r="BM766" s="156" t="s">
        <v>1189</v>
      </c>
    </row>
    <row r="767" spans="1:65" s="13" customFormat="1">
      <c r="B767" s="158"/>
      <c r="D767" s="159" t="s">
        <v>131</v>
      </c>
      <c r="E767" s="160" t="s">
        <v>1</v>
      </c>
      <c r="F767" s="161" t="s">
        <v>701</v>
      </c>
      <c r="H767" s="160" t="s">
        <v>1</v>
      </c>
      <c r="I767" s="162"/>
      <c r="L767" s="158"/>
      <c r="M767" s="163"/>
      <c r="N767" s="164"/>
      <c r="O767" s="164"/>
      <c r="P767" s="164"/>
      <c r="Q767" s="164"/>
      <c r="R767" s="164"/>
      <c r="S767" s="164"/>
      <c r="T767" s="165"/>
      <c r="AT767" s="160" t="s">
        <v>131</v>
      </c>
      <c r="AU767" s="160" t="s">
        <v>82</v>
      </c>
      <c r="AV767" s="13" t="s">
        <v>30</v>
      </c>
      <c r="AW767" s="13" t="s">
        <v>29</v>
      </c>
      <c r="AX767" s="13" t="s">
        <v>73</v>
      </c>
      <c r="AY767" s="160" t="s">
        <v>122</v>
      </c>
    </row>
    <row r="768" spans="1:65" s="14" customFormat="1">
      <c r="B768" s="166"/>
      <c r="D768" s="159" t="s">
        <v>131</v>
      </c>
      <c r="E768" s="167" t="s">
        <v>1</v>
      </c>
      <c r="F768" s="168" t="s">
        <v>1190</v>
      </c>
      <c r="H768" s="169">
        <v>40.4</v>
      </c>
      <c r="I768" s="170"/>
      <c r="L768" s="166"/>
      <c r="M768" s="171"/>
      <c r="N768" s="172"/>
      <c r="O768" s="172"/>
      <c r="P768" s="172"/>
      <c r="Q768" s="172"/>
      <c r="R768" s="172"/>
      <c r="S768" s="172"/>
      <c r="T768" s="173"/>
      <c r="AT768" s="167" t="s">
        <v>131</v>
      </c>
      <c r="AU768" s="167" t="s">
        <v>82</v>
      </c>
      <c r="AV768" s="14" t="s">
        <v>82</v>
      </c>
      <c r="AW768" s="14" t="s">
        <v>29</v>
      </c>
      <c r="AX768" s="14" t="s">
        <v>73</v>
      </c>
      <c r="AY768" s="167" t="s">
        <v>122</v>
      </c>
    </row>
    <row r="769" spans="1:65" s="13" customFormat="1">
      <c r="B769" s="158"/>
      <c r="D769" s="159" t="s">
        <v>131</v>
      </c>
      <c r="E769" s="160" t="s">
        <v>1</v>
      </c>
      <c r="F769" s="161" t="s">
        <v>1119</v>
      </c>
      <c r="H769" s="160" t="s">
        <v>1</v>
      </c>
      <c r="I769" s="162"/>
      <c r="L769" s="158"/>
      <c r="M769" s="163"/>
      <c r="N769" s="164"/>
      <c r="O769" s="164"/>
      <c r="P769" s="164"/>
      <c r="Q769" s="164"/>
      <c r="R769" s="164"/>
      <c r="S769" s="164"/>
      <c r="T769" s="165"/>
      <c r="AT769" s="160" t="s">
        <v>131</v>
      </c>
      <c r="AU769" s="160" t="s">
        <v>82</v>
      </c>
      <c r="AV769" s="13" t="s">
        <v>30</v>
      </c>
      <c r="AW769" s="13" t="s">
        <v>29</v>
      </c>
      <c r="AX769" s="13" t="s">
        <v>73</v>
      </c>
      <c r="AY769" s="160" t="s">
        <v>122</v>
      </c>
    </row>
    <row r="770" spans="1:65" s="14" customFormat="1">
      <c r="B770" s="166"/>
      <c r="D770" s="159" t="s">
        <v>131</v>
      </c>
      <c r="E770" s="167" t="s">
        <v>1</v>
      </c>
      <c r="F770" s="168" t="s">
        <v>662</v>
      </c>
      <c r="H770" s="169">
        <v>5.05</v>
      </c>
      <c r="I770" s="170"/>
      <c r="L770" s="166"/>
      <c r="M770" s="171"/>
      <c r="N770" s="172"/>
      <c r="O770" s="172"/>
      <c r="P770" s="172"/>
      <c r="Q770" s="172"/>
      <c r="R770" s="172"/>
      <c r="S770" s="172"/>
      <c r="T770" s="173"/>
      <c r="AT770" s="167" t="s">
        <v>131</v>
      </c>
      <c r="AU770" s="167" t="s">
        <v>82</v>
      </c>
      <c r="AV770" s="14" t="s">
        <v>82</v>
      </c>
      <c r="AW770" s="14" t="s">
        <v>29</v>
      </c>
      <c r="AX770" s="14" t="s">
        <v>73</v>
      </c>
      <c r="AY770" s="167" t="s">
        <v>122</v>
      </c>
    </row>
    <row r="771" spans="1:65" s="13" customFormat="1">
      <c r="B771" s="158"/>
      <c r="D771" s="159" t="s">
        <v>131</v>
      </c>
      <c r="E771" s="160" t="s">
        <v>1</v>
      </c>
      <c r="F771" s="161" t="s">
        <v>938</v>
      </c>
      <c r="H771" s="160" t="s">
        <v>1</v>
      </c>
      <c r="I771" s="162"/>
      <c r="L771" s="158"/>
      <c r="M771" s="163"/>
      <c r="N771" s="164"/>
      <c r="O771" s="164"/>
      <c r="P771" s="164"/>
      <c r="Q771" s="164"/>
      <c r="R771" s="164"/>
      <c r="S771" s="164"/>
      <c r="T771" s="165"/>
      <c r="AT771" s="160" t="s">
        <v>131</v>
      </c>
      <c r="AU771" s="160" t="s">
        <v>82</v>
      </c>
      <c r="AV771" s="13" t="s">
        <v>30</v>
      </c>
      <c r="AW771" s="13" t="s">
        <v>29</v>
      </c>
      <c r="AX771" s="13" t="s">
        <v>73</v>
      </c>
      <c r="AY771" s="160" t="s">
        <v>122</v>
      </c>
    </row>
    <row r="772" spans="1:65" s="14" customFormat="1">
      <c r="B772" s="166"/>
      <c r="D772" s="159" t="s">
        <v>131</v>
      </c>
      <c r="E772" s="167" t="s">
        <v>1</v>
      </c>
      <c r="F772" s="168" t="s">
        <v>1191</v>
      </c>
      <c r="H772" s="169">
        <v>8.08</v>
      </c>
      <c r="I772" s="170"/>
      <c r="L772" s="166"/>
      <c r="M772" s="171"/>
      <c r="N772" s="172"/>
      <c r="O772" s="172"/>
      <c r="P772" s="172"/>
      <c r="Q772" s="172"/>
      <c r="R772" s="172"/>
      <c r="S772" s="172"/>
      <c r="T772" s="173"/>
      <c r="AT772" s="167" t="s">
        <v>131</v>
      </c>
      <c r="AU772" s="167" t="s">
        <v>82</v>
      </c>
      <c r="AV772" s="14" t="s">
        <v>82</v>
      </c>
      <c r="AW772" s="14" t="s">
        <v>29</v>
      </c>
      <c r="AX772" s="14" t="s">
        <v>73</v>
      </c>
      <c r="AY772" s="167" t="s">
        <v>122</v>
      </c>
    </row>
    <row r="773" spans="1:65" s="15" customFormat="1">
      <c r="B773" s="174"/>
      <c r="D773" s="159" t="s">
        <v>131</v>
      </c>
      <c r="E773" s="175" t="s">
        <v>1</v>
      </c>
      <c r="F773" s="176" t="s">
        <v>139</v>
      </c>
      <c r="H773" s="177">
        <v>53.53</v>
      </c>
      <c r="I773" s="178"/>
      <c r="L773" s="174"/>
      <c r="M773" s="179"/>
      <c r="N773" s="180"/>
      <c r="O773" s="180"/>
      <c r="P773" s="180"/>
      <c r="Q773" s="180"/>
      <c r="R773" s="180"/>
      <c r="S773" s="180"/>
      <c r="T773" s="181"/>
      <c r="AT773" s="175" t="s">
        <v>131</v>
      </c>
      <c r="AU773" s="175" t="s">
        <v>82</v>
      </c>
      <c r="AV773" s="15" t="s">
        <v>129</v>
      </c>
      <c r="AW773" s="15" t="s">
        <v>29</v>
      </c>
      <c r="AX773" s="15" t="s">
        <v>30</v>
      </c>
      <c r="AY773" s="175" t="s">
        <v>122</v>
      </c>
    </row>
    <row r="774" spans="1:65" s="2" customFormat="1" ht="16.5" customHeight="1">
      <c r="A774" s="33"/>
      <c r="B774" s="144"/>
      <c r="C774" s="182" t="s">
        <v>1192</v>
      </c>
      <c r="D774" s="182" t="s">
        <v>333</v>
      </c>
      <c r="E774" s="183" t="s">
        <v>1193</v>
      </c>
      <c r="F774" s="184" t="s">
        <v>1194</v>
      </c>
      <c r="G774" s="185" t="s">
        <v>573</v>
      </c>
      <c r="H774" s="186">
        <v>53.53</v>
      </c>
      <c r="I774" s="187"/>
      <c r="J774" s="188">
        <f>ROUND(I774*H774,2)</f>
        <v>0</v>
      </c>
      <c r="K774" s="184" t="s">
        <v>1</v>
      </c>
      <c r="L774" s="189"/>
      <c r="M774" s="190" t="s">
        <v>1</v>
      </c>
      <c r="N774" s="191" t="s">
        <v>38</v>
      </c>
      <c r="O774" s="59"/>
      <c r="P774" s="154">
        <f>O774*H774</f>
        <v>0</v>
      </c>
      <c r="Q774" s="154">
        <v>0</v>
      </c>
      <c r="R774" s="154">
        <f>Q774*H774</f>
        <v>0</v>
      </c>
      <c r="S774" s="154">
        <v>0</v>
      </c>
      <c r="T774" s="155">
        <f>S774*H774</f>
        <v>0</v>
      </c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R774" s="156" t="s">
        <v>170</v>
      </c>
      <c r="AT774" s="156" t="s">
        <v>333</v>
      </c>
      <c r="AU774" s="156" t="s">
        <v>82</v>
      </c>
      <c r="AY774" s="18" t="s">
        <v>122</v>
      </c>
      <c r="BE774" s="157">
        <f>IF(N774="základní",J774,0)</f>
        <v>0</v>
      </c>
      <c r="BF774" s="157">
        <f>IF(N774="snížená",J774,0)</f>
        <v>0</v>
      </c>
      <c r="BG774" s="157">
        <f>IF(N774="zákl. přenesená",J774,0)</f>
        <v>0</v>
      </c>
      <c r="BH774" s="157">
        <f>IF(N774="sníž. přenesená",J774,0)</f>
        <v>0</v>
      </c>
      <c r="BI774" s="157">
        <f>IF(N774="nulová",J774,0)</f>
        <v>0</v>
      </c>
      <c r="BJ774" s="18" t="s">
        <v>30</v>
      </c>
      <c r="BK774" s="157">
        <f>ROUND(I774*H774,2)</f>
        <v>0</v>
      </c>
      <c r="BL774" s="18" t="s">
        <v>129</v>
      </c>
      <c r="BM774" s="156" t="s">
        <v>1195</v>
      </c>
    </row>
    <row r="775" spans="1:65" s="13" customFormat="1">
      <c r="B775" s="158"/>
      <c r="D775" s="159" t="s">
        <v>131</v>
      </c>
      <c r="E775" s="160" t="s">
        <v>1</v>
      </c>
      <c r="F775" s="161" t="s">
        <v>701</v>
      </c>
      <c r="H775" s="160" t="s">
        <v>1</v>
      </c>
      <c r="I775" s="162"/>
      <c r="L775" s="158"/>
      <c r="M775" s="163"/>
      <c r="N775" s="164"/>
      <c r="O775" s="164"/>
      <c r="P775" s="164"/>
      <c r="Q775" s="164"/>
      <c r="R775" s="164"/>
      <c r="S775" s="164"/>
      <c r="T775" s="165"/>
      <c r="AT775" s="160" t="s">
        <v>131</v>
      </c>
      <c r="AU775" s="160" t="s">
        <v>82</v>
      </c>
      <c r="AV775" s="13" t="s">
        <v>30</v>
      </c>
      <c r="AW775" s="13" t="s">
        <v>29</v>
      </c>
      <c r="AX775" s="13" t="s">
        <v>73</v>
      </c>
      <c r="AY775" s="160" t="s">
        <v>122</v>
      </c>
    </row>
    <row r="776" spans="1:65" s="14" customFormat="1">
      <c r="B776" s="166"/>
      <c r="D776" s="159" t="s">
        <v>131</v>
      </c>
      <c r="E776" s="167" t="s">
        <v>1</v>
      </c>
      <c r="F776" s="168" t="s">
        <v>1190</v>
      </c>
      <c r="H776" s="169">
        <v>40.4</v>
      </c>
      <c r="I776" s="170"/>
      <c r="L776" s="166"/>
      <c r="M776" s="171"/>
      <c r="N776" s="172"/>
      <c r="O776" s="172"/>
      <c r="P776" s="172"/>
      <c r="Q776" s="172"/>
      <c r="R776" s="172"/>
      <c r="S776" s="172"/>
      <c r="T776" s="173"/>
      <c r="AT776" s="167" t="s">
        <v>131</v>
      </c>
      <c r="AU776" s="167" t="s">
        <v>82</v>
      </c>
      <c r="AV776" s="14" t="s">
        <v>82</v>
      </c>
      <c r="AW776" s="14" t="s">
        <v>29</v>
      </c>
      <c r="AX776" s="14" t="s">
        <v>73</v>
      </c>
      <c r="AY776" s="167" t="s">
        <v>122</v>
      </c>
    </row>
    <row r="777" spans="1:65" s="13" customFormat="1">
      <c r="B777" s="158"/>
      <c r="D777" s="159" t="s">
        <v>131</v>
      </c>
      <c r="E777" s="160" t="s">
        <v>1</v>
      </c>
      <c r="F777" s="161" t="s">
        <v>1119</v>
      </c>
      <c r="H777" s="160" t="s">
        <v>1</v>
      </c>
      <c r="I777" s="162"/>
      <c r="L777" s="158"/>
      <c r="M777" s="163"/>
      <c r="N777" s="164"/>
      <c r="O777" s="164"/>
      <c r="P777" s="164"/>
      <c r="Q777" s="164"/>
      <c r="R777" s="164"/>
      <c r="S777" s="164"/>
      <c r="T777" s="165"/>
      <c r="AT777" s="160" t="s">
        <v>131</v>
      </c>
      <c r="AU777" s="160" t="s">
        <v>82</v>
      </c>
      <c r="AV777" s="13" t="s">
        <v>30</v>
      </c>
      <c r="AW777" s="13" t="s">
        <v>29</v>
      </c>
      <c r="AX777" s="13" t="s">
        <v>73</v>
      </c>
      <c r="AY777" s="160" t="s">
        <v>122</v>
      </c>
    </row>
    <row r="778" spans="1:65" s="14" customFormat="1">
      <c r="B778" s="166"/>
      <c r="D778" s="159" t="s">
        <v>131</v>
      </c>
      <c r="E778" s="167" t="s">
        <v>1</v>
      </c>
      <c r="F778" s="168" t="s">
        <v>662</v>
      </c>
      <c r="H778" s="169">
        <v>5.05</v>
      </c>
      <c r="I778" s="170"/>
      <c r="L778" s="166"/>
      <c r="M778" s="171"/>
      <c r="N778" s="172"/>
      <c r="O778" s="172"/>
      <c r="P778" s="172"/>
      <c r="Q778" s="172"/>
      <c r="R778" s="172"/>
      <c r="S778" s="172"/>
      <c r="T778" s="173"/>
      <c r="AT778" s="167" t="s">
        <v>131</v>
      </c>
      <c r="AU778" s="167" t="s">
        <v>82</v>
      </c>
      <c r="AV778" s="14" t="s">
        <v>82</v>
      </c>
      <c r="AW778" s="14" t="s">
        <v>29</v>
      </c>
      <c r="AX778" s="14" t="s">
        <v>73</v>
      </c>
      <c r="AY778" s="167" t="s">
        <v>122</v>
      </c>
    </row>
    <row r="779" spans="1:65" s="13" customFormat="1">
      <c r="B779" s="158"/>
      <c r="D779" s="159" t="s">
        <v>131</v>
      </c>
      <c r="E779" s="160" t="s">
        <v>1</v>
      </c>
      <c r="F779" s="161" t="s">
        <v>938</v>
      </c>
      <c r="H779" s="160" t="s">
        <v>1</v>
      </c>
      <c r="I779" s="162"/>
      <c r="L779" s="158"/>
      <c r="M779" s="163"/>
      <c r="N779" s="164"/>
      <c r="O779" s="164"/>
      <c r="P779" s="164"/>
      <c r="Q779" s="164"/>
      <c r="R779" s="164"/>
      <c r="S779" s="164"/>
      <c r="T779" s="165"/>
      <c r="AT779" s="160" t="s">
        <v>131</v>
      </c>
      <c r="AU779" s="160" t="s">
        <v>82</v>
      </c>
      <c r="AV779" s="13" t="s">
        <v>30</v>
      </c>
      <c r="AW779" s="13" t="s">
        <v>29</v>
      </c>
      <c r="AX779" s="13" t="s">
        <v>73</v>
      </c>
      <c r="AY779" s="160" t="s">
        <v>122</v>
      </c>
    </row>
    <row r="780" spans="1:65" s="14" customFormat="1">
      <c r="B780" s="166"/>
      <c r="D780" s="159" t="s">
        <v>131</v>
      </c>
      <c r="E780" s="167" t="s">
        <v>1</v>
      </c>
      <c r="F780" s="168" t="s">
        <v>1191</v>
      </c>
      <c r="H780" s="169">
        <v>8.08</v>
      </c>
      <c r="I780" s="170"/>
      <c r="L780" s="166"/>
      <c r="M780" s="171"/>
      <c r="N780" s="172"/>
      <c r="O780" s="172"/>
      <c r="P780" s="172"/>
      <c r="Q780" s="172"/>
      <c r="R780" s="172"/>
      <c r="S780" s="172"/>
      <c r="T780" s="173"/>
      <c r="AT780" s="167" t="s">
        <v>131</v>
      </c>
      <c r="AU780" s="167" t="s">
        <v>82</v>
      </c>
      <c r="AV780" s="14" t="s">
        <v>82</v>
      </c>
      <c r="AW780" s="14" t="s">
        <v>29</v>
      </c>
      <c r="AX780" s="14" t="s">
        <v>73</v>
      </c>
      <c r="AY780" s="167" t="s">
        <v>122</v>
      </c>
    </row>
    <row r="781" spans="1:65" s="15" customFormat="1">
      <c r="B781" s="174"/>
      <c r="D781" s="159" t="s">
        <v>131</v>
      </c>
      <c r="E781" s="175" t="s">
        <v>1</v>
      </c>
      <c r="F781" s="176" t="s">
        <v>139</v>
      </c>
      <c r="H781" s="177">
        <v>53.53</v>
      </c>
      <c r="I781" s="178"/>
      <c r="L781" s="174"/>
      <c r="M781" s="179"/>
      <c r="N781" s="180"/>
      <c r="O781" s="180"/>
      <c r="P781" s="180"/>
      <c r="Q781" s="180"/>
      <c r="R781" s="180"/>
      <c r="S781" s="180"/>
      <c r="T781" s="181"/>
      <c r="AT781" s="175" t="s">
        <v>131</v>
      </c>
      <c r="AU781" s="175" t="s">
        <v>82</v>
      </c>
      <c r="AV781" s="15" t="s">
        <v>129</v>
      </c>
      <c r="AW781" s="15" t="s">
        <v>29</v>
      </c>
      <c r="AX781" s="15" t="s">
        <v>30</v>
      </c>
      <c r="AY781" s="175" t="s">
        <v>122</v>
      </c>
    </row>
    <row r="782" spans="1:65" s="2" customFormat="1" ht="16.5" customHeight="1">
      <c r="A782" s="33"/>
      <c r="B782" s="144"/>
      <c r="C782" s="145" t="s">
        <v>1196</v>
      </c>
      <c r="D782" s="145" t="s">
        <v>124</v>
      </c>
      <c r="E782" s="146" t="s">
        <v>1197</v>
      </c>
      <c r="F782" s="147" t="s">
        <v>1198</v>
      </c>
      <c r="G782" s="148" t="s">
        <v>573</v>
      </c>
      <c r="H782" s="149">
        <v>4</v>
      </c>
      <c r="I782" s="150"/>
      <c r="J782" s="151">
        <f>ROUND(I782*H782,2)</f>
        <v>0</v>
      </c>
      <c r="K782" s="147" t="s">
        <v>1</v>
      </c>
      <c r="L782" s="34"/>
      <c r="M782" s="152" t="s">
        <v>1</v>
      </c>
      <c r="N782" s="153" t="s">
        <v>38</v>
      </c>
      <c r="O782" s="59"/>
      <c r="P782" s="154">
        <f>O782*H782</f>
        <v>0</v>
      </c>
      <c r="Q782" s="154">
        <v>0</v>
      </c>
      <c r="R782" s="154">
        <f>Q782*H782</f>
        <v>0</v>
      </c>
      <c r="S782" s="154">
        <v>0</v>
      </c>
      <c r="T782" s="155">
        <f>S782*H782</f>
        <v>0</v>
      </c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R782" s="156" t="s">
        <v>129</v>
      </c>
      <c r="AT782" s="156" t="s">
        <v>124</v>
      </c>
      <c r="AU782" s="156" t="s">
        <v>82</v>
      </c>
      <c r="AY782" s="18" t="s">
        <v>122</v>
      </c>
      <c r="BE782" s="157">
        <f>IF(N782="základní",J782,0)</f>
        <v>0</v>
      </c>
      <c r="BF782" s="157">
        <f>IF(N782="snížená",J782,0)</f>
        <v>0</v>
      </c>
      <c r="BG782" s="157">
        <f>IF(N782="zákl. přenesená",J782,0)</f>
        <v>0</v>
      </c>
      <c r="BH782" s="157">
        <f>IF(N782="sníž. přenesená",J782,0)</f>
        <v>0</v>
      </c>
      <c r="BI782" s="157">
        <f>IF(N782="nulová",J782,0)</f>
        <v>0</v>
      </c>
      <c r="BJ782" s="18" t="s">
        <v>30</v>
      </c>
      <c r="BK782" s="157">
        <f>ROUND(I782*H782,2)</f>
        <v>0</v>
      </c>
      <c r="BL782" s="18" t="s">
        <v>129</v>
      </c>
      <c r="BM782" s="156" t="s">
        <v>1199</v>
      </c>
    </row>
    <row r="783" spans="1:65" s="13" customFormat="1">
      <c r="B783" s="158"/>
      <c r="D783" s="159" t="s">
        <v>131</v>
      </c>
      <c r="E783" s="160" t="s">
        <v>1</v>
      </c>
      <c r="F783" s="161" t="s">
        <v>942</v>
      </c>
      <c r="H783" s="160" t="s">
        <v>1</v>
      </c>
      <c r="I783" s="162"/>
      <c r="L783" s="158"/>
      <c r="M783" s="163"/>
      <c r="N783" s="164"/>
      <c r="O783" s="164"/>
      <c r="P783" s="164"/>
      <c r="Q783" s="164"/>
      <c r="R783" s="164"/>
      <c r="S783" s="164"/>
      <c r="T783" s="165"/>
      <c r="AT783" s="160" t="s">
        <v>131</v>
      </c>
      <c r="AU783" s="160" t="s">
        <v>82</v>
      </c>
      <c r="AV783" s="13" t="s">
        <v>30</v>
      </c>
      <c r="AW783" s="13" t="s">
        <v>29</v>
      </c>
      <c r="AX783" s="13" t="s">
        <v>73</v>
      </c>
      <c r="AY783" s="160" t="s">
        <v>122</v>
      </c>
    </row>
    <row r="784" spans="1:65" s="13" customFormat="1">
      <c r="B784" s="158"/>
      <c r="D784" s="159" t="s">
        <v>131</v>
      </c>
      <c r="E784" s="160" t="s">
        <v>1</v>
      </c>
      <c r="F784" s="161" t="s">
        <v>1152</v>
      </c>
      <c r="H784" s="160" t="s">
        <v>1</v>
      </c>
      <c r="I784" s="162"/>
      <c r="L784" s="158"/>
      <c r="M784" s="163"/>
      <c r="N784" s="164"/>
      <c r="O784" s="164"/>
      <c r="P784" s="164"/>
      <c r="Q784" s="164"/>
      <c r="R784" s="164"/>
      <c r="S784" s="164"/>
      <c r="T784" s="165"/>
      <c r="AT784" s="160" t="s">
        <v>131</v>
      </c>
      <c r="AU784" s="160" t="s">
        <v>82</v>
      </c>
      <c r="AV784" s="13" t="s">
        <v>30</v>
      </c>
      <c r="AW784" s="13" t="s">
        <v>29</v>
      </c>
      <c r="AX784" s="13" t="s">
        <v>73</v>
      </c>
      <c r="AY784" s="160" t="s">
        <v>122</v>
      </c>
    </row>
    <row r="785" spans="1:65" s="14" customFormat="1">
      <c r="B785" s="166"/>
      <c r="D785" s="159" t="s">
        <v>131</v>
      </c>
      <c r="E785" s="167" t="s">
        <v>1</v>
      </c>
      <c r="F785" s="168" t="s">
        <v>82</v>
      </c>
      <c r="H785" s="169">
        <v>2</v>
      </c>
      <c r="I785" s="170"/>
      <c r="L785" s="166"/>
      <c r="M785" s="171"/>
      <c r="N785" s="172"/>
      <c r="O785" s="172"/>
      <c r="P785" s="172"/>
      <c r="Q785" s="172"/>
      <c r="R785" s="172"/>
      <c r="S785" s="172"/>
      <c r="T785" s="173"/>
      <c r="AT785" s="167" t="s">
        <v>131</v>
      </c>
      <c r="AU785" s="167" t="s">
        <v>82</v>
      </c>
      <c r="AV785" s="14" t="s">
        <v>82</v>
      </c>
      <c r="AW785" s="14" t="s">
        <v>29</v>
      </c>
      <c r="AX785" s="14" t="s">
        <v>73</v>
      </c>
      <c r="AY785" s="167" t="s">
        <v>122</v>
      </c>
    </row>
    <row r="786" spans="1:65" s="13" customFormat="1">
      <c r="B786" s="158"/>
      <c r="D786" s="159" t="s">
        <v>131</v>
      </c>
      <c r="E786" s="160" t="s">
        <v>1</v>
      </c>
      <c r="F786" s="161" t="s">
        <v>1153</v>
      </c>
      <c r="H786" s="160" t="s">
        <v>1</v>
      </c>
      <c r="I786" s="162"/>
      <c r="L786" s="158"/>
      <c r="M786" s="163"/>
      <c r="N786" s="164"/>
      <c r="O786" s="164"/>
      <c r="P786" s="164"/>
      <c r="Q786" s="164"/>
      <c r="R786" s="164"/>
      <c r="S786" s="164"/>
      <c r="T786" s="165"/>
      <c r="AT786" s="160" t="s">
        <v>131</v>
      </c>
      <c r="AU786" s="160" t="s">
        <v>82</v>
      </c>
      <c r="AV786" s="13" t="s">
        <v>30</v>
      </c>
      <c r="AW786" s="13" t="s">
        <v>29</v>
      </c>
      <c r="AX786" s="13" t="s">
        <v>73</v>
      </c>
      <c r="AY786" s="160" t="s">
        <v>122</v>
      </c>
    </row>
    <row r="787" spans="1:65" s="14" customFormat="1">
      <c r="B787" s="166"/>
      <c r="D787" s="159" t="s">
        <v>131</v>
      </c>
      <c r="E787" s="167" t="s">
        <v>1</v>
      </c>
      <c r="F787" s="168" t="s">
        <v>82</v>
      </c>
      <c r="H787" s="169">
        <v>2</v>
      </c>
      <c r="I787" s="170"/>
      <c r="L787" s="166"/>
      <c r="M787" s="171"/>
      <c r="N787" s="172"/>
      <c r="O787" s="172"/>
      <c r="P787" s="172"/>
      <c r="Q787" s="172"/>
      <c r="R787" s="172"/>
      <c r="S787" s="172"/>
      <c r="T787" s="173"/>
      <c r="AT787" s="167" t="s">
        <v>131</v>
      </c>
      <c r="AU787" s="167" t="s">
        <v>82</v>
      </c>
      <c r="AV787" s="14" t="s">
        <v>82</v>
      </c>
      <c r="AW787" s="14" t="s">
        <v>29</v>
      </c>
      <c r="AX787" s="14" t="s">
        <v>73</v>
      </c>
      <c r="AY787" s="167" t="s">
        <v>122</v>
      </c>
    </row>
    <row r="788" spans="1:65" s="15" customFormat="1">
      <c r="B788" s="174"/>
      <c r="D788" s="159" t="s">
        <v>131</v>
      </c>
      <c r="E788" s="175" t="s">
        <v>1</v>
      </c>
      <c r="F788" s="176" t="s">
        <v>139</v>
      </c>
      <c r="H788" s="177">
        <v>4</v>
      </c>
      <c r="I788" s="178"/>
      <c r="L788" s="174"/>
      <c r="M788" s="179"/>
      <c r="N788" s="180"/>
      <c r="O788" s="180"/>
      <c r="P788" s="180"/>
      <c r="Q788" s="180"/>
      <c r="R788" s="180"/>
      <c r="S788" s="180"/>
      <c r="T788" s="181"/>
      <c r="AT788" s="175" t="s">
        <v>131</v>
      </c>
      <c r="AU788" s="175" t="s">
        <v>82</v>
      </c>
      <c r="AV788" s="15" t="s">
        <v>129</v>
      </c>
      <c r="AW788" s="15" t="s">
        <v>29</v>
      </c>
      <c r="AX788" s="15" t="s">
        <v>30</v>
      </c>
      <c r="AY788" s="175" t="s">
        <v>122</v>
      </c>
    </row>
    <row r="789" spans="1:65" s="2" customFormat="1" ht="16.5" customHeight="1">
      <c r="A789" s="33"/>
      <c r="B789" s="144"/>
      <c r="C789" s="182" t="s">
        <v>1200</v>
      </c>
      <c r="D789" s="182" t="s">
        <v>333</v>
      </c>
      <c r="E789" s="183" t="s">
        <v>1201</v>
      </c>
      <c r="F789" s="184" t="s">
        <v>1202</v>
      </c>
      <c r="G789" s="185" t="s">
        <v>573</v>
      </c>
      <c r="H789" s="186">
        <v>4.04</v>
      </c>
      <c r="I789" s="187"/>
      <c r="J789" s="188">
        <f>ROUND(I789*H789,2)</f>
        <v>0</v>
      </c>
      <c r="K789" s="184" t="s">
        <v>1</v>
      </c>
      <c r="L789" s="189"/>
      <c r="M789" s="190" t="s">
        <v>1</v>
      </c>
      <c r="N789" s="191" t="s">
        <v>38</v>
      </c>
      <c r="O789" s="59"/>
      <c r="P789" s="154">
        <f>O789*H789</f>
        <v>0</v>
      </c>
      <c r="Q789" s="154">
        <v>2.8999999999999998E-3</v>
      </c>
      <c r="R789" s="154">
        <f>Q789*H789</f>
        <v>1.1715999999999999E-2</v>
      </c>
      <c r="S789" s="154">
        <v>0</v>
      </c>
      <c r="T789" s="155">
        <f>S789*H789</f>
        <v>0</v>
      </c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R789" s="156" t="s">
        <v>170</v>
      </c>
      <c r="AT789" s="156" t="s">
        <v>333</v>
      </c>
      <c r="AU789" s="156" t="s">
        <v>82</v>
      </c>
      <c r="AY789" s="18" t="s">
        <v>122</v>
      </c>
      <c r="BE789" s="157">
        <f>IF(N789="základní",J789,0)</f>
        <v>0</v>
      </c>
      <c r="BF789" s="157">
        <f>IF(N789="snížená",J789,0)</f>
        <v>0</v>
      </c>
      <c r="BG789" s="157">
        <f>IF(N789="zákl. přenesená",J789,0)</f>
        <v>0</v>
      </c>
      <c r="BH789" s="157">
        <f>IF(N789="sníž. přenesená",J789,0)</f>
        <v>0</v>
      </c>
      <c r="BI789" s="157">
        <f>IF(N789="nulová",J789,0)</f>
        <v>0</v>
      </c>
      <c r="BJ789" s="18" t="s">
        <v>30</v>
      </c>
      <c r="BK789" s="157">
        <f>ROUND(I789*H789,2)</f>
        <v>0</v>
      </c>
      <c r="BL789" s="18" t="s">
        <v>129</v>
      </c>
      <c r="BM789" s="156" t="s">
        <v>1203</v>
      </c>
    </row>
    <row r="790" spans="1:65" s="13" customFormat="1">
      <c r="B790" s="158"/>
      <c r="D790" s="159" t="s">
        <v>131</v>
      </c>
      <c r="E790" s="160" t="s">
        <v>1</v>
      </c>
      <c r="F790" s="161" t="s">
        <v>942</v>
      </c>
      <c r="H790" s="160" t="s">
        <v>1</v>
      </c>
      <c r="I790" s="162"/>
      <c r="L790" s="158"/>
      <c r="M790" s="163"/>
      <c r="N790" s="164"/>
      <c r="O790" s="164"/>
      <c r="P790" s="164"/>
      <c r="Q790" s="164"/>
      <c r="R790" s="164"/>
      <c r="S790" s="164"/>
      <c r="T790" s="165"/>
      <c r="AT790" s="160" t="s">
        <v>131</v>
      </c>
      <c r="AU790" s="160" t="s">
        <v>82</v>
      </c>
      <c r="AV790" s="13" t="s">
        <v>30</v>
      </c>
      <c r="AW790" s="13" t="s">
        <v>29</v>
      </c>
      <c r="AX790" s="13" t="s">
        <v>73</v>
      </c>
      <c r="AY790" s="160" t="s">
        <v>122</v>
      </c>
    </row>
    <row r="791" spans="1:65" s="14" customFormat="1">
      <c r="B791" s="166"/>
      <c r="D791" s="159" t="s">
        <v>131</v>
      </c>
      <c r="E791" s="167" t="s">
        <v>1</v>
      </c>
      <c r="F791" s="168" t="s">
        <v>1204</v>
      </c>
      <c r="H791" s="169">
        <v>4.04</v>
      </c>
      <c r="I791" s="170"/>
      <c r="L791" s="166"/>
      <c r="M791" s="171"/>
      <c r="N791" s="172"/>
      <c r="O791" s="172"/>
      <c r="P791" s="172"/>
      <c r="Q791" s="172"/>
      <c r="R791" s="172"/>
      <c r="S791" s="172"/>
      <c r="T791" s="173"/>
      <c r="AT791" s="167" t="s">
        <v>131</v>
      </c>
      <c r="AU791" s="167" t="s">
        <v>82</v>
      </c>
      <c r="AV791" s="14" t="s">
        <v>82</v>
      </c>
      <c r="AW791" s="14" t="s">
        <v>29</v>
      </c>
      <c r="AX791" s="14" t="s">
        <v>73</v>
      </c>
      <c r="AY791" s="167" t="s">
        <v>122</v>
      </c>
    </row>
    <row r="792" spans="1:65" s="15" customFormat="1">
      <c r="B792" s="174"/>
      <c r="D792" s="159" t="s">
        <v>131</v>
      </c>
      <c r="E792" s="175" t="s">
        <v>1</v>
      </c>
      <c r="F792" s="176" t="s">
        <v>139</v>
      </c>
      <c r="H792" s="177">
        <v>4.04</v>
      </c>
      <c r="I792" s="178"/>
      <c r="L792" s="174"/>
      <c r="M792" s="179"/>
      <c r="N792" s="180"/>
      <c r="O792" s="180"/>
      <c r="P792" s="180"/>
      <c r="Q792" s="180"/>
      <c r="R792" s="180"/>
      <c r="S792" s="180"/>
      <c r="T792" s="181"/>
      <c r="AT792" s="175" t="s">
        <v>131</v>
      </c>
      <c r="AU792" s="175" t="s">
        <v>82</v>
      </c>
      <c r="AV792" s="15" t="s">
        <v>129</v>
      </c>
      <c r="AW792" s="15" t="s">
        <v>29</v>
      </c>
      <c r="AX792" s="15" t="s">
        <v>30</v>
      </c>
      <c r="AY792" s="175" t="s">
        <v>122</v>
      </c>
    </row>
    <row r="793" spans="1:65" s="2" customFormat="1" ht="16.5" customHeight="1">
      <c r="A793" s="33"/>
      <c r="B793" s="144"/>
      <c r="C793" s="182" t="s">
        <v>1205</v>
      </c>
      <c r="D793" s="182" t="s">
        <v>333</v>
      </c>
      <c r="E793" s="183" t="s">
        <v>1206</v>
      </c>
      <c r="F793" s="184" t="s">
        <v>1207</v>
      </c>
      <c r="G793" s="185" t="s">
        <v>573</v>
      </c>
      <c r="H793" s="186">
        <v>4.04</v>
      </c>
      <c r="I793" s="187"/>
      <c r="J793" s="188">
        <f>ROUND(I793*H793,2)</f>
        <v>0</v>
      </c>
      <c r="K793" s="184" t="s">
        <v>1</v>
      </c>
      <c r="L793" s="189"/>
      <c r="M793" s="190" t="s">
        <v>1</v>
      </c>
      <c r="N793" s="191" t="s">
        <v>38</v>
      </c>
      <c r="O793" s="59"/>
      <c r="P793" s="154">
        <f>O793*H793</f>
        <v>0</v>
      </c>
      <c r="Q793" s="154">
        <v>0</v>
      </c>
      <c r="R793" s="154">
        <f>Q793*H793</f>
        <v>0</v>
      </c>
      <c r="S793" s="154">
        <v>0</v>
      </c>
      <c r="T793" s="155">
        <f>S793*H793</f>
        <v>0</v>
      </c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R793" s="156" t="s">
        <v>170</v>
      </c>
      <c r="AT793" s="156" t="s">
        <v>333</v>
      </c>
      <c r="AU793" s="156" t="s">
        <v>82</v>
      </c>
      <c r="AY793" s="18" t="s">
        <v>122</v>
      </c>
      <c r="BE793" s="157">
        <f>IF(N793="základní",J793,0)</f>
        <v>0</v>
      </c>
      <c r="BF793" s="157">
        <f>IF(N793="snížená",J793,0)</f>
        <v>0</v>
      </c>
      <c r="BG793" s="157">
        <f>IF(N793="zákl. přenesená",J793,0)</f>
        <v>0</v>
      </c>
      <c r="BH793" s="157">
        <f>IF(N793="sníž. přenesená",J793,0)</f>
        <v>0</v>
      </c>
      <c r="BI793" s="157">
        <f>IF(N793="nulová",J793,0)</f>
        <v>0</v>
      </c>
      <c r="BJ793" s="18" t="s">
        <v>30</v>
      </c>
      <c r="BK793" s="157">
        <f>ROUND(I793*H793,2)</f>
        <v>0</v>
      </c>
      <c r="BL793" s="18" t="s">
        <v>129</v>
      </c>
      <c r="BM793" s="156" t="s">
        <v>1208</v>
      </c>
    </row>
    <row r="794" spans="1:65" s="13" customFormat="1">
      <c r="B794" s="158"/>
      <c r="D794" s="159" t="s">
        <v>131</v>
      </c>
      <c r="E794" s="160" t="s">
        <v>1</v>
      </c>
      <c r="F794" s="161" t="s">
        <v>942</v>
      </c>
      <c r="H794" s="160" t="s">
        <v>1</v>
      </c>
      <c r="I794" s="162"/>
      <c r="L794" s="158"/>
      <c r="M794" s="163"/>
      <c r="N794" s="164"/>
      <c r="O794" s="164"/>
      <c r="P794" s="164"/>
      <c r="Q794" s="164"/>
      <c r="R794" s="164"/>
      <c r="S794" s="164"/>
      <c r="T794" s="165"/>
      <c r="AT794" s="160" t="s">
        <v>131</v>
      </c>
      <c r="AU794" s="160" t="s">
        <v>82</v>
      </c>
      <c r="AV794" s="13" t="s">
        <v>30</v>
      </c>
      <c r="AW794" s="13" t="s">
        <v>29</v>
      </c>
      <c r="AX794" s="13" t="s">
        <v>73</v>
      </c>
      <c r="AY794" s="160" t="s">
        <v>122</v>
      </c>
    </row>
    <row r="795" spans="1:65" s="14" customFormat="1">
      <c r="B795" s="166"/>
      <c r="D795" s="159" t="s">
        <v>131</v>
      </c>
      <c r="E795" s="167" t="s">
        <v>1</v>
      </c>
      <c r="F795" s="168" t="s">
        <v>1204</v>
      </c>
      <c r="H795" s="169">
        <v>4.04</v>
      </c>
      <c r="I795" s="170"/>
      <c r="L795" s="166"/>
      <c r="M795" s="171"/>
      <c r="N795" s="172"/>
      <c r="O795" s="172"/>
      <c r="P795" s="172"/>
      <c r="Q795" s="172"/>
      <c r="R795" s="172"/>
      <c r="S795" s="172"/>
      <c r="T795" s="173"/>
      <c r="AT795" s="167" t="s">
        <v>131</v>
      </c>
      <c r="AU795" s="167" t="s">
        <v>82</v>
      </c>
      <c r="AV795" s="14" t="s">
        <v>82</v>
      </c>
      <c r="AW795" s="14" t="s">
        <v>29</v>
      </c>
      <c r="AX795" s="14" t="s">
        <v>73</v>
      </c>
      <c r="AY795" s="167" t="s">
        <v>122</v>
      </c>
    </row>
    <row r="796" spans="1:65" s="15" customFormat="1">
      <c r="B796" s="174"/>
      <c r="D796" s="159" t="s">
        <v>131</v>
      </c>
      <c r="E796" s="175" t="s">
        <v>1</v>
      </c>
      <c r="F796" s="176" t="s">
        <v>139</v>
      </c>
      <c r="H796" s="177">
        <v>4.04</v>
      </c>
      <c r="I796" s="178"/>
      <c r="L796" s="174"/>
      <c r="M796" s="179"/>
      <c r="N796" s="180"/>
      <c r="O796" s="180"/>
      <c r="P796" s="180"/>
      <c r="Q796" s="180"/>
      <c r="R796" s="180"/>
      <c r="S796" s="180"/>
      <c r="T796" s="181"/>
      <c r="AT796" s="175" t="s">
        <v>131</v>
      </c>
      <c r="AU796" s="175" t="s">
        <v>82</v>
      </c>
      <c r="AV796" s="15" t="s">
        <v>129</v>
      </c>
      <c r="AW796" s="15" t="s">
        <v>29</v>
      </c>
      <c r="AX796" s="15" t="s">
        <v>30</v>
      </c>
      <c r="AY796" s="175" t="s">
        <v>122</v>
      </c>
    </row>
    <row r="797" spans="1:65" s="2" customFormat="1" ht="16.5" customHeight="1">
      <c r="A797" s="33"/>
      <c r="B797" s="144"/>
      <c r="C797" s="145" t="s">
        <v>1209</v>
      </c>
      <c r="D797" s="145" t="s">
        <v>124</v>
      </c>
      <c r="E797" s="146" t="s">
        <v>1210</v>
      </c>
      <c r="F797" s="147" t="s">
        <v>1211</v>
      </c>
      <c r="G797" s="148" t="s">
        <v>573</v>
      </c>
      <c r="H797" s="149">
        <v>5</v>
      </c>
      <c r="I797" s="150"/>
      <c r="J797" s="151">
        <f>ROUND(I797*H797,2)</f>
        <v>0</v>
      </c>
      <c r="K797" s="147" t="s">
        <v>128</v>
      </c>
      <c r="L797" s="34"/>
      <c r="M797" s="152" t="s">
        <v>1</v>
      </c>
      <c r="N797" s="153" t="s">
        <v>38</v>
      </c>
      <c r="O797" s="59"/>
      <c r="P797" s="154">
        <f>O797*H797</f>
        <v>0</v>
      </c>
      <c r="Q797" s="154">
        <v>1.67E-3</v>
      </c>
      <c r="R797" s="154">
        <f>Q797*H797</f>
        <v>8.3499999999999998E-3</v>
      </c>
      <c r="S797" s="154">
        <v>0</v>
      </c>
      <c r="T797" s="155">
        <f>S797*H797</f>
        <v>0</v>
      </c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R797" s="156" t="s">
        <v>129</v>
      </c>
      <c r="AT797" s="156" t="s">
        <v>124</v>
      </c>
      <c r="AU797" s="156" t="s">
        <v>82</v>
      </c>
      <c r="AY797" s="18" t="s">
        <v>122</v>
      </c>
      <c r="BE797" s="157">
        <f>IF(N797="základní",J797,0)</f>
        <v>0</v>
      </c>
      <c r="BF797" s="157">
        <f>IF(N797="snížená",J797,0)</f>
        <v>0</v>
      </c>
      <c r="BG797" s="157">
        <f>IF(N797="zákl. přenesená",J797,0)</f>
        <v>0</v>
      </c>
      <c r="BH797" s="157">
        <f>IF(N797="sníž. přenesená",J797,0)</f>
        <v>0</v>
      </c>
      <c r="BI797" s="157">
        <f>IF(N797="nulová",J797,0)</f>
        <v>0</v>
      </c>
      <c r="BJ797" s="18" t="s">
        <v>30</v>
      </c>
      <c r="BK797" s="157">
        <f>ROUND(I797*H797,2)</f>
        <v>0</v>
      </c>
      <c r="BL797" s="18" t="s">
        <v>129</v>
      </c>
      <c r="BM797" s="156" t="s">
        <v>1212</v>
      </c>
    </row>
    <row r="798" spans="1:65" s="13" customFormat="1">
      <c r="B798" s="158"/>
      <c r="D798" s="159" t="s">
        <v>131</v>
      </c>
      <c r="E798" s="160" t="s">
        <v>1</v>
      </c>
      <c r="F798" s="161" t="s">
        <v>701</v>
      </c>
      <c r="H798" s="160" t="s">
        <v>1</v>
      </c>
      <c r="I798" s="162"/>
      <c r="L798" s="158"/>
      <c r="M798" s="163"/>
      <c r="N798" s="164"/>
      <c r="O798" s="164"/>
      <c r="P798" s="164"/>
      <c r="Q798" s="164"/>
      <c r="R798" s="164"/>
      <c r="S798" s="164"/>
      <c r="T798" s="165"/>
      <c r="AT798" s="160" t="s">
        <v>131</v>
      </c>
      <c r="AU798" s="160" t="s">
        <v>82</v>
      </c>
      <c r="AV798" s="13" t="s">
        <v>30</v>
      </c>
      <c r="AW798" s="13" t="s">
        <v>29</v>
      </c>
      <c r="AX798" s="13" t="s">
        <v>73</v>
      </c>
      <c r="AY798" s="160" t="s">
        <v>122</v>
      </c>
    </row>
    <row r="799" spans="1:65" s="14" customFormat="1">
      <c r="B799" s="166"/>
      <c r="D799" s="159" t="s">
        <v>131</v>
      </c>
      <c r="E799" s="167" t="s">
        <v>1</v>
      </c>
      <c r="F799" s="168" t="s">
        <v>82</v>
      </c>
      <c r="H799" s="169">
        <v>2</v>
      </c>
      <c r="I799" s="170"/>
      <c r="L799" s="166"/>
      <c r="M799" s="171"/>
      <c r="N799" s="172"/>
      <c r="O799" s="172"/>
      <c r="P799" s="172"/>
      <c r="Q799" s="172"/>
      <c r="R799" s="172"/>
      <c r="S799" s="172"/>
      <c r="T799" s="173"/>
      <c r="AT799" s="167" t="s">
        <v>131</v>
      </c>
      <c r="AU799" s="167" t="s">
        <v>82</v>
      </c>
      <c r="AV799" s="14" t="s">
        <v>82</v>
      </c>
      <c r="AW799" s="14" t="s">
        <v>29</v>
      </c>
      <c r="AX799" s="14" t="s">
        <v>73</v>
      </c>
      <c r="AY799" s="167" t="s">
        <v>122</v>
      </c>
    </row>
    <row r="800" spans="1:65" s="13" customFormat="1">
      <c r="B800" s="158"/>
      <c r="D800" s="159" t="s">
        <v>131</v>
      </c>
      <c r="E800" s="160" t="s">
        <v>1</v>
      </c>
      <c r="F800" s="161" t="s">
        <v>938</v>
      </c>
      <c r="H800" s="160" t="s">
        <v>1</v>
      </c>
      <c r="I800" s="162"/>
      <c r="L800" s="158"/>
      <c r="M800" s="163"/>
      <c r="N800" s="164"/>
      <c r="O800" s="164"/>
      <c r="P800" s="164"/>
      <c r="Q800" s="164"/>
      <c r="R800" s="164"/>
      <c r="S800" s="164"/>
      <c r="T800" s="165"/>
      <c r="AT800" s="160" t="s">
        <v>131</v>
      </c>
      <c r="AU800" s="160" t="s">
        <v>82</v>
      </c>
      <c r="AV800" s="13" t="s">
        <v>30</v>
      </c>
      <c r="AW800" s="13" t="s">
        <v>29</v>
      </c>
      <c r="AX800" s="13" t="s">
        <v>73</v>
      </c>
      <c r="AY800" s="160" t="s">
        <v>122</v>
      </c>
    </row>
    <row r="801" spans="1:65" s="14" customFormat="1">
      <c r="B801" s="166"/>
      <c r="D801" s="159" t="s">
        <v>131</v>
      </c>
      <c r="E801" s="167" t="s">
        <v>1</v>
      </c>
      <c r="F801" s="168" t="s">
        <v>30</v>
      </c>
      <c r="H801" s="169">
        <v>1</v>
      </c>
      <c r="I801" s="170"/>
      <c r="L801" s="166"/>
      <c r="M801" s="171"/>
      <c r="N801" s="172"/>
      <c r="O801" s="172"/>
      <c r="P801" s="172"/>
      <c r="Q801" s="172"/>
      <c r="R801" s="172"/>
      <c r="S801" s="172"/>
      <c r="T801" s="173"/>
      <c r="AT801" s="167" t="s">
        <v>131</v>
      </c>
      <c r="AU801" s="167" t="s">
        <v>82</v>
      </c>
      <c r="AV801" s="14" t="s">
        <v>82</v>
      </c>
      <c r="AW801" s="14" t="s">
        <v>29</v>
      </c>
      <c r="AX801" s="14" t="s">
        <v>73</v>
      </c>
      <c r="AY801" s="167" t="s">
        <v>122</v>
      </c>
    </row>
    <row r="802" spans="1:65" s="13" customFormat="1">
      <c r="B802" s="158"/>
      <c r="D802" s="159" t="s">
        <v>131</v>
      </c>
      <c r="E802" s="160" t="s">
        <v>1</v>
      </c>
      <c r="F802" s="161" t="s">
        <v>942</v>
      </c>
      <c r="H802" s="160" t="s">
        <v>1</v>
      </c>
      <c r="I802" s="162"/>
      <c r="L802" s="158"/>
      <c r="M802" s="163"/>
      <c r="N802" s="164"/>
      <c r="O802" s="164"/>
      <c r="P802" s="164"/>
      <c r="Q802" s="164"/>
      <c r="R802" s="164"/>
      <c r="S802" s="164"/>
      <c r="T802" s="165"/>
      <c r="AT802" s="160" t="s">
        <v>131</v>
      </c>
      <c r="AU802" s="160" t="s">
        <v>82</v>
      </c>
      <c r="AV802" s="13" t="s">
        <v>30</v>
      </c>
      <c r="AW802" s="13" t="s">
        <v>29</v>
      </c>
      <c r="AX802" s="13" t="s">
        <v>73</v>
      </c>
      <c r="AY802" s="160" t="s">
        <v>122</v>
      </c>
    </row>
    <row r="803" spans="1:65" s="14" customFormat="1">
      <c r="B803" s="166"/>
      <c r="D803" s="159" t="s">
        <v>131</v>
      </c>
      <c r="E803" s="167" t="s">
        <v>1</v>
      </c>
      <c r="F803" s="168" t="s">
        <v>82</v>
      </c>
      <c r="H803" s="169">
        <v>2</v>
      </c>
      <c r="I803" s="170"/>
      <c r="L803" s="166"/>
      <c r="M803" s="171"/>
      <c r="N803" s="172"/>
      <c r="O803" s="172"/>
      <c r="P803" s="172"/>
      <c r="Q803" s="172"/>
      <c r="R803" s="172"/>
      <c r="S803" s="172"/>
      <c r="T803" s="173"/>
      <c r="AT803" s="167" t="s">
        <v>131</v>
      </c>
      <c r="AU803" s="167" t="s">
        <v>82</v>
      </c>
      <c r="AV803" s="14" t="s">
        <v>82</v>
      </c>
      <c r="AW803" s="14" t="s">
        <v>29</v>
      </c>
      <c r="AX803" s="14" t="s">
        <v>73</v>
      </c>
      <c r="AY803" s="167" t="s">
        <v>122</v>
      </c>
    </row>
    <row r="804" spans="1:65" s="15" customFormat="1">
      <c r="B804" s="174"/>
      <c r="D804" s="159" t="s">
        <v>131</v>
      </c>
      <c r="E804" s="175" t="s">
        <v>1</v>
      </c>
      <c r="F804" s="176" t="s">
        <v>139</v>
      </c>
      <c r="H804" s="177">
        <v>5</v>
      </c>
      <c r="I804" s="178"/>
      <c r="L804" s="174"/>
      <c r="M804" s="179"/>
      <c r="N804" s="180"/>
      <c r="O804" s="180"/>
      <c r="P804" s="180"/>
      <c r="Q804" s="180"/>
      <c r="R804" s="180"/>
      <c r="S804" s="180"/>
      <c r="T804" s="181"/>
      <c r="AT804" s="175" t="s">
        <v>131</v>
      </c>
      <c r="AU804" s="175" t="s">
        <v>82</v>
      </c>
      <c r="AV804" s="15" t="s">
        <v>129</v>
      </c>
      <c r="AW804" s="15" t="s">
        <v>29</v>
      </c>
      <c r="AX804" s="15" t="s">
        <v>30</v>
      </c>
      <c r="AY804" s="175" t="s">
        <v>122</v>
      </c>
    </row>
    <row r="805" spans="1:65" s="2" customFormat="1" ht="16.5" customHeight="1">
      <c r="A805" s="33"/>
      <c r="B805" s="144"/>
      <c r="C805" s="182" t="s">
        <v>1213</v>
      </c>
      <c r="D805" s="182" t="s">
        <v>333</v>
      </c>
      <c r="E805" s="183" t="s">
        <v>1214</v>
      </c>
      <c r="F805" s="184" t="s">
        <v>1215</v>
      </c>
      <c r="G805" s="185" t="s">
        <v>573</v>
      </c>
      <c r="H805" s="186">
        <v>5.05</v>
      </c>
      <c r="I805" s="187"/>
      <c r="J805" s="188">
        <f>ROUND(I805*H805,2)</f>
        <v>0</v>
      </c>
      <c r="K805" s="184" t="s">
        <v>1</v>
      </c>
      <c r="L805" s="189"/>
      <c r="M805" s="190" t="s">
        <v>1</v>
      </c>
      <c r="N805" s="191" t="s">
        <v>38</v>
      </c>
      <c r="O805" s="59"/>
      <c r="P805" s="154">
        <f>O805*H805</f>
        <v>0</v>
      </c>
      <c r="Q805" s="154">
        <v>1.2200000000000001E-2</v>
      </c>
      <c r="R805" s="154">
        <f>Q805*H805</f>
        <v>6.1610000000000005E-2</v>
      </c>
      <c r="S805" s="154">
        <v>0</v>
      </c>
      <c r="T805" s="155">
        <f>S805*H805</f>
        <v>0</v>
      </c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R805" s="156" t="s">
        <v>170</v>
      </c>
      <c r="AT805" s="156" t="s">
        <v>333</v>
      </c>
      <c r="AU805" s="156" t="s">
        <v>82</v>
      </c>
      <c r="AY805" s="18" t="s">
        <v>122</v>
      </c>
      <c r="BE805" s="157">
        <f>IF(N805="základní",J805,0)</f>
        <v>0</v>
      </c>
      <c r="BF805" s="157">
        <f>IF(N805="snížená",J805,0)</f>
        <v>0</v>
      </c>
      <c r="BG805" s="157">
        <f>IF(N805="zákl. přenesená",J805,0)</f>
        <v>0</v>
      </c>
      <c r="BH805" s="157">
        <f>IF(N805="sníž. přenesená",J805,0)</f>
        <v>0</v>
      </c>
      <c r="BI805" s="157">
        <f>IF(N805="nulová",J805,0)</f>
        <v>0</v>
      </c>
      <c r="BJ805" s="18" t="s">
        <v>30</v>
      </c>
      <c r="BK805" s="157">
        <f>ROUND(I805*H805,2)</f>
        <v>0</v>
      </c>
      <c r="BL805" s="18" t="s">
        <v>129</v>
      </c>
      <c r="BM805" s="156" t="s">
        <v>1216</v>
      </c>
    </row>
    <row r="806" spans="1:65" s="13" customFormat="1">
      <c r="B806" s="158"/>
      <c r="D806" s="159" t="s">
        <v>131</v>
      </c>
      <c r="E806" s="160" t="s">
        <v>1</v>
      </c>
      <c r="F806" s="161" t="s">
        <v>701</v>
      </c>
      <c r="H806" s="160" t="s">
        <v>1</v>
      </c>
      <c r="I806" s="162"/>
      <c r="L806" s="158"/>
      <c r="M806" s="163"/>
      <c r="N806" s="164"/>
      <c r="O806" s="164"/>
      <c r="P806" s="164"/>
      <c r="Q806" s="164"/>
      <c r="R806" s="164"/>
      <c r="S806" s="164"/>
      <c r="T806" s="165"/>
      <c r="AT806" s="160" t="s">
        <v>131</v>
      </c>
      <c r="AU806" s="160" t="s">
        <v>82</v>
      </c>
      <c r="AV806" s="13" t="s">
        <v>30</v>
      </c>
      <c r="AW806" s="13" t="s">
        <v>29</v>
      </c>
      <c r="AX806" s="13" t="s">
        <v>73</v>
      </c>
      <c r="AY806" s="160" t="s">
        <v>122</v>
      </c>
    </row>
    <row r="807" spans="1:65" s="14" customFormat="1">
      <c r="B807" s="166"/>
      <c r="D807" s="159" t="s">
        <v>131</v>
      </c>
      <c r="E807" s="167" t="s">
        <v>1</v>
      </c>
      <c r="F807" s="168" t="s">
        <v>1217</v>
      </c>
      <c r="H807" s="169">
        <v>2.02</v>
      </c>
      <c r="I807" s="170"/>
      <c r="L807" s="166"/>
      <c r="M807" s="171"/>
      <c r="N807" s="172"/>
      <c r="O807" s="172"/>
      <c r="P807" s="172"/>
      <c r="Q807" s="172"/>
      <c r="R807" s="172"/>
      <c r="S807" s="172"/>
      <c r="T807" s="173"/>
      <c r="AT807" s="167" t="s">
        <v>131</v>
      </c>
      <c r="AU807" s="167" t="s">
        <v>82</v>
      </c>
      <c r="AV807" s="14" t="s">
        <v>82</v>
      </c>
      <c r="AW807" s="14" t="s">
        <v>29</v>
      </c>
      <c r="AX807" s="14" t="s">
        <v>73</v>
      </c>
      <c r="AY807" s="167" t="s">
        <v>122</v>
      </c>
    </row>
    <row r="808" spans="1:65" s="13" customFormat="1">
      <c r="B808" s="158"/>
      <c r="D808" s="159" t="s">
        <v>131</v>
      </c>
      <c r="E808" s="160" t="s">
        <v>1</v>
      </c>
      <c r="F808" s="161" t="s">
        <v>938</v>
      </c>
      <c r="H808" s="160" t="s">
        <v>1</v>
      </c>
      <c r="I808" s="162"/>
      <c r="L808" s="158"/>
      <c r="M808" s="163"/>
      <c r="N808" s="164"/>
      <c r="O808" s="164"/>
      <c r="P808" s="164"/>
      <c r="Q808" s="164"/>
      <c r="R808" s="164"/>
      <c r="S808" s="164"/>
      <c r="T808" s="165"/>
      <c r="AT808" s="160" t="s">
        <v>131</v>
      </c>
      <c r="AU808" s="160" t="s">
        <v>82</v>
      </c>
      <c r="AV808" s="13" t="s">
        <v>30</v>
      </c>
      <c r="AW808" s="13" t="s">
        <v>29</v>
      </c>
      <c r="AX808" s="13" t="s">
        <v>73</v>
      </c>
      <c r="AY808" s="160" t="s">
        <v>122</v>
      </c>
    </row>
    <row r="809" spans="1:65" s="14" customFormat="1">
      <c r="B809" s="166"/>
      <c r="D809" s="159" t="s">
        <v>131</v>
      </c>
      <c r="E809" s="167" t="s">
        <v>1</v>
      </c>
      <c r="F809" s="168" t="s">
        <v>1218</v>
      </c>
      <c r="H809" s="169">
        <v>1.01</v>
      </c>
      <c r="I809" s="170"/>
      <c r="L809" s="166"/>
      <c r="M809" s="171"/>
      <c r="N809" s="172"/>
      <c r="O809" s="172"/>
      <c r="P809" s="172"/>
      <c r="Q809" s="172"/>
      <c r="R809" s="172"/>
      <c r="S809" s="172"/>
      <c r="T809" s="173"/>
      <c r="AT809" s="167" t="s">
        <v>131</v>
      </c>
      <c r="AU809" s="167" t="s">
        <v>82</v>
      </c>
      <c r="AV809" s="14" t="s">
        <v>82</v>
      </c>
      <c r="AW809" s="14" t="s">
        <v>29</v>
      </c>
      <c r="AX809" s="14" t="s">
        <v>73</v>
      </c>
      <c r="AY809" s="167" t="s">
        <v>122</v>
      </c>
    </row>
    <row r="810" spans="1:65" s="13" customFormat="1">
      <c r="B810" s="158"/>
      <c r="D810" s="159" t="s">
        <v>131</v>
      </c>
      <c r="E810" s="160" t="s">
        <v>1</v>
      </c>
      <c r="F810" s="161" t="s">
        <v>942</v>
      </c>
      <c r="H810" s="160" t="s">
        <v>1</v>
      </c>
      <c r="I810" s="162"/>
      <c r="L810" s="158"/>
      <c r="M810" s="163"/>
      <c r="N810" s="164"/>
      <c r="O810" s="164"/>
      <c r="P810" s="164"/>
      <c r="Q810" s="164"/>
      <c r="R810" s="164"/>
      <c r="S810" s="164"/>
      <c r="T810" s="165"/>
      <c r="AT810" s="160" t="s">
        <v>131</v>
      </c>
      <c r="AU810" s="160" t="s">
        <v>82</v>
      </c>
      <c r="AV810" s="13" t="s">
        <v>30</v>
      </c>
      <c r="AW810" s="13" t="s">
        <v>29</v>
      </c>
      <c r="AX810" s="13" t="s">
        <v>73</v>
      </c>
      <c r="AY810" s="160" t="s">
        <v>122</v>
      </c>
    </row>
    <row r="811" spans="1:65" s="14" customFormat="1">
      <c r="B811" s="166"/>
      <c r="D811" s="159" t="s">
        <v>131</v>
      </c>
      <c r="E811" s="167" t="s">
        <v>1</v>
      </c>
      <c r="F811" s="168" t="s">
        <v>1217</v>
      </c>
      <c r="H811" s="169">
        <v>2.02</v>
      </c>
      <c r="I811" s="170"/>
      <c r="L811" s="166"/>
      <c r="M811" s="171"/>
      <c r="N811" s="172"/>
      <c r="O811" s="172"/>
      <c r="P811" s="172"/>
      <c r="Q811" s="172"/>
      <c r="R811" s="172"/>
      <c r="S811" s="172"/>
      <c r="T811" s="173"/>
      <c r="AT811" s="167" t="s">
        <v>131</v>
      </c>
      <c r="AU811" s="167" t="s">
        <v>82</v>
      </c>
      <c r="AV811" s="14" t="s">
        <v>82</v>
      </c>
      <c r="AW811" s="14" t="s">
        <v>29</v>
      </c>
      <c r="AX811" s="14" t="s">
        <v>73</v>
      </c>
      <c r="AY811" s="167" t="s">
        <v>122</v>
      </c>
    </row>
    <row r="812" spans="1:65" s="15" customFormat="1">
      <c r="B812" s="174"/>
      <c r="D812" s="159" t="s">
        <v>131</v>
      </c>
      <c r="E812" s="175" t="s">
        <v>1</v>
      </c>
      <c r="F812" s="176" t="s">
        <v>139</v>
      </c>
      <c r="H812" s="177">
        <v>5.05</v>
      </c>
      <c r="I812" s="178"/>
      <c r="L812" s="174"/>
      <c r="M812" s="179"/>
      <c r="N812" s="180"/>
      <c r="O812" s="180"/>
      <c r="P812" s="180"/>
      <c r="Q812" s="180"/>
      <c r="R812" s="180"/>
      <c r="S812" s="180"/>
      <c r="T812" s="181"/>
      <c r="AT812" s="175" t="s">
        <v>131</v>
      </c>
      <c r="AU812" s="175" t="s">
        <v>82</v>
      </c>
      <c r="AV812" s="15" t="s">
        <v>129</v>
      </c>
      <c r="AW812" s="15" t="s">
        <v>29</v>
      </c>
      <c r="AX812" s="15" t="s">
        <v>30</v>
      </c>
      <c r="AY812" s="175" t="s">
        <v>122</v>
      </c>
    </row>
    <row r="813" spans="1:65" s="2" customFormat="1" ht="16.5" customHeight="1">
      <c r="A813" s="33"/>
      <c r="B813" s="144"/>
      <c r="C813" s="145" t="s">
        <v>1219</v>
      </c>
      <c r="D813" s="145" t="s">
        <v>124</v>
      </c>
      <c r="E813" s="146" t="s">
        <v>1220</v>
      </c>
      <c r="F813" s="147" t="s">
        <v>1221</v>
      </c>
      <c r="G813" s="148" t="s">
        <v>573</v>
      </c>
      <c r="H813" s="149">
        <v>16</v>
      </c>
      <c r="I813" s="150"/>
      <c r="J813" s="151">
        <f>ROUND(I813*H813,2)</f>
        <v>0</v>
      </c>
      <c r="K813" s="147" t="s">
        <v>128</v>
      </c>
      <c r="L813" s="34"/>
      <c r="M813" s="152" t="s">
        <v>1</v>
      </c>
      <c r="N813" s="153" t="s">
        <v>38</v>
      </c>
      <c r="O813" s="59"/>
      <c r="P813" s="154">
        <f>O813*H813</f>
        <v>0</v>
      </c>
      <c r="Q813" s="154">
        <v>1.67E-3</v>
      </c>
      <c r="R813" s="154">
        <f>Q813*H813</f>
        <v>2.6720000000000001E-2</v>
      </c>
      <c r="S813" s="154">
        <v>0</v>
      </c>
      <c r="T813" s="155">
        <f>S813*H813</f>
        <v>0</v>
      </c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R813" s="156" t="s">
        <v>129</v>
      </c>
      <c r="AT813" s="156" t="s">
        <v>124</v>
      </c>
      <c r="AU813" s="156" t="s">
        <v>82</v>
      </c>
      <c r="AY813" s="18" t="s">
        <v>122</v>
      </c>
      <c r="BE813" s="157">
        <f>IF(N813="základní",J813,0)</f>
        <v>0</v>
      </c>
      <c r="BF813" s="157">
        <f>IF(N813="snížená",J813,0)</f>
        <v>0</v>
      </c>
      <c r="BG813" s="157">
        <f>IF(N813="zákl. přenesená",J813,0)</f>
        <v>0</v>
      </c>
      <c r="BH813" s="157">
        <f>IF(N813="sníž. přenesená",J813,0)</f>
        <v>0</v>
      </c>
      <c r="BI813" s="157">
        <f>IF(N813="nulová",J813,0)</f>
        <v>0</v>
      </c>
      <c r="BJ813" s="18" t="s">
        <v>30</v>
      </c>
      <c r="BK813" s="157">
        <f>ROUND(I813*H813,2)</f>
        <v>0</v>
      </c>
      <c r="BL813" s="18" t="s">
        <v>129</v>
      </c>
      <c r="BM813" s="156" t="s">
        <v>1222</v>
      </c>
    </row>
    <row r="814" spans="1:65" s="13" customFormat="1">
      <c r="B814" s="158"/>
      <c r="D814" s="159" t="s">
        <v>131</v>
      </c>
      <c r="E814" s="160" t="s">
        <v>1</v>
      </c>
      <c r="F814" s="161" t="s">
        <v>701</v>
      </c>
      <c r="H814" s="160" t="s">
        <v>1</v>
      </c>
      <c r="I814" s="162"/>
      <c r="L814" s="158"/>
      <c r="M814" s="163"/>
      <c r="N814" s="164"/>
      <c r="O814" s="164"/>
      <c r="P814" s="164"/>
      <c r="Q814" s="164"/>
      <c r="R814" s="164"/>
      <c r="S814" s="164"/>
      <c r="T814" s="165"/>
      <c r="AT814" s="160" t="s">
        <v>131</v>
      </c>
      <c r="AU814" s="160" t="s">
        <v>82</v>
      </c>
      <c r="AV814" s="13" t="s">
        <v>30</v>
      </c>
      <c r="AW814" s="13" t="s">
        <v>29</v>
      </c>
      <c r="AX814" s="13" t="s">
        <v>73</v>
      </c>
      <c r="AY814" s="160" t="s">
        <v>122</v>
      </c>
    </row>
    <row r="815" spans="1:65" s="14" customFormat="1">
      <c r="B815" s="166"/>
      <c r="D815" s="159" t="s">
        <v>131</v>
      </c>
      <c r="E815" s="167" t="s">
        <v>1</v>
      </c>
      <c r="F815" s="168" t="s">
        <v>731</v>
      </c>
      <c r="H815" s="169">
        <v>4</v>
      </c>
      <c r="I815" s="170"/>
      <c r="L815" s="166"/>
      <c r="M815" s="171"/>
      <c r="N815" s="172"/>
      <c r="O815" s="172"/>
      <c r="P815" s="172"/>
      <c r="Q815" s="172"/>
      <c r="R815" s="172"/>
      <c r="S815" s="172"/>
      <c r="T815" s="173"/>
      <c r="AT815" s="167" t="s">
        <v>131</v>
      </c>
      <c r="AU815" s="167" t="s">
        <v>82</v>
      </c>
      <c r="AV815" s="14" t="s">
        <v>82</v>
      </c>
      <c r="AW815" s="14" t="s">
        <v>29</v>
      </c>
      <c r="AX815" s="14" t="s">
        <v>73</v>
      </c>
      <c r="AY815" s="167" t="s">
        <v>122</v>
      </c>
    </row>
    <row r="816" spans="1:65" s="13" customFormat="1">
      <c r="B816" s="158"/>
      <c r="D816" s="159" t="s">
        <v>131</v>
      </c>
      <c r="E816" s="160" t="s">
        <v>1</v>
      </c>
      <c r="F816" s="161" t="s">
        <v>714</v>
      </c>
      <c r="H816" s="160" t="s">
        <v>1</v>
      </c>
      <c r="I816" s="162"/>
      <c r="L816" s="158"/>
      <c r="M816" s="163"/>
      <c r="N816" s="164"/>
      <c r="O816" s="164"/>
      <c r="P816" s="164"/>
      <c r="Q816" s="164"/>
      <c r="R816" s="164"/>
      <c r="S816" s="164"/>
      <c r="T816" s="165"/>
      <c r="AT816" s="160" t="s">
        <v>131</v>
      </c>
      <c r="AU816" s="160" t="s">
        <v>82</v>
      </c>
      <c r="AV816" s="13" t="s">
        <v>30</v>
      </c>
      <c r="AW816" s="13" t="s">
        <v>29</v>
      </c>
      <c r="AX816" s="13" t="s">
        <v>73</v>
      </c>
      <c r="AY816" s="160" t="s">
        <v>122</v>
      </c>
    </row>
    <row r="817" spans="1:65" s="14" customFormat="1">
      <c r="B817" s="166"/>
      <c r="D817" s="159" t="s">
        <v>131</v>
      </c>
      <c r="E817" s="167" t="s">
        <v>1</v>
      </c>
      <c r="F817" s="168" t="s">
        <v>129</v>
      </c>
      <c r="H817" s="169">
        <v>4</v>
      </c>
      <c r="I817" s="170"/>
      <c r="L817" s="166"/>
      <c r="M817" s="171"/>
      <c r="N817" s="172"/>
      <c r="O817" s="172"/>
      <c r="P817" s="172"/>
      <c r="Q817" s="172"/>
      <c r="R817" s="172"/>
      <c r="S817" s="172"/>
      <c r="T817" s="173"/>
      <c r="AT817" s="167" t="s">
        <v>131</v>
      </c>
      <c r="AU817" s="167" t="s">
        <v>82</v>
      </c>
      <c r="AV817" s="14" t="s">
        <v>82</v>
      </c>
      <c r="AW817" s="14" t="s">
        <v>29</v>
      </c>
      <c r="AX817" s="14" t="s">
        <v>73</v>
      </c>
      <c r="AY817" s="167" t="s">
        <v>122</v>
      </c>
    </row>
    <row r="818" spans="1:65" s="13" customFormat="1">
      <c r="B818" s="158"/>
      <c r="D818" s="159" t="s">
        <v>131</v>
      </c>
      <c r="E818" s="160" t="s">
        <v>1</v>
      </c>
      <c r="F818" s="161" t="s">
        <v>717</v>
      </c>
      <c r="H818" s="160" t="s">
        <v>1</v>
      </c>
      <c r="I818" s="162"/>
      <c r="L818" s="158"/>
      <c r="M818" s="163"/>
      <c r="N818" s="164"/>
      <c r="O818" s="164"/>
      <c r="P818" s="164"/>
      <c r="Q818" s="164"/>
      <c r="R818" s="164"/>
      <c r="S818" s="164"/>
      <c r="T818" s="165"/>
      <c r="AT818" s="160" t="s">
        <v>131</v>
      </c>
      <c r="AU818" s="160" t="s">
        <v>82</v>
      </c>
      <c r="AV818" s="13" t="s">
        <v>30</v>
      </c>
      <c r="AW818" s="13" t="s">
        <v>29</v>
      </c>
      <c r="AX818" s="13" t="s">
        <v>73</v>
      </c>
      <c r="AY818" s="160" t="s">
        <v>122</v>
      </c>
    </row>
    <row r="819" spans="1:65" s="14" customFormat="1">
      <c r="B819" s="166"/>
      <c r="D819" s="159" t="s">
        <v>131</v>
      </c>
      <c r="E819" s="167" t="s">
        <v>1</v>
      </c>
      <c r="F819" s="168" t="s">
        <v>82</v>
      </c>
      <c r="H819" s="169">
        <v>2</v>
      </c>
      <c r="I819" s="170"/>
      <c r="L819" s="166"/>
      <c r="M819" s="171"/>
      <c r="N819" s="172"/>
      <c r="O819" s="172"/>
      <c r="P819" s="172"/>
      <c r="Q819" s="172"/>
      <c r="R819" s="172"/>
      <c r="S819" s="172"/>
      <c r="T819" s="173"/>
      <c r="AT819" s="167" t="s">
        <v>131</v>
      </c>
      <c r="AU819" s="167" t="s">
        <v>82</v>
      </c>
      <c r="AV819" s="14" t="s">
        <v>82</v>
      </c>
      <c r="AW819" s="14" t="s">
        <v>29</v>
      </c>
      <c r="AX819" s="14" t="s">
        <v>73</v>
      </c>
      <c r="AY819" s="167" t="s">
        <v>122</v>
      </c>
    </row>
    <row r="820" spans="1:65" s="13" customFormat="1">
      <c r="B820" s="158"/>
      <c r="D820" s="159" t="s">
        <v>131</v>
      </c>
      <c r="E820" s="160" t="s">
        <v>1</v>
      </c>
      <c r="F820" s="161" t="s">
        <v>938</v>
      </c>
      <c r="H820" s="160" t="s">
        <v>1</v>
      </c>
      <c r="I820" s="162"/>
      <c r="L820" s="158"/>
      <c r="M820" s="163"/>
      <c r="N820" s="164"/>
      <c r="O820" s="164"/>
      <c r="P820" s="164"/>
      <c r="Q820" s="164"/>
      <c r="R820" s="164"/>
      <c r="S820" s="164"/>
      <c r="T820" s="165"/>
      <c r="AT820" s="160" t="s">
        <v>131</v>
      </c>
      <c r="AU820" s="160" t="s">
        <v>82</v>
      </c>
      <c r="AV820" s="13" t="s">
        <v>30</v>
      </c>
      <c r="AW820" s="13" t="s">
        <v>29</v>
      </c>
      <c r="AX820" s="13" t="s">
        <v>73</v>
      </c>
      <c r="AY820" s="160" t="s">
        <v>122</v>
      </c>
    </row>
    <row r="821" spans="1:65" s="14" customFormat="1">
      <c r="B821" s="166"/>
      <c r="D821" s="159" t="s">
        <v>131</v>
      </c>
      <c r="E821" s="167" t="s">
        <v>1</v>
      </c>
      <c r="F821" s="168" t="s">
        <v>1223</v>
      </c>
      <c r="H821" s="169">
        <v>2</v>
      </c>
      <c r="I821" s="170"/>
      <c r="L821" s="166"/>
      <c r="M821" s="171"/>
      <c r="N821" s="172"/>
      <c r="O821" s="172"/>
      <c r="P821" s="172"/>
      <c r="Q821" s="172"/>
      <c r="R821" s="172"/>
      <c r="S821" s="172"/>
      <c r="T821" s="173"/>
      <c r="AT821" s="167" t="s">
        <v>131</v>
      </c>
      <c r="AU821" s="167" t="s">
        <v>82</v>
      </c>
      <c r="AV821" s="14" t="s">
        <v>82</v>
      </c>
      <c r="AW821" s="14" t="s">
        <v>29</v>
      </c>
      <c r="AX821" s="14" t="s">
        <v>73</v>
      </c>
      <c r="AY821" s="167" t="s">
        <v>122</v>
      </c>
    </row>
    <row r="822" spans="1:65" s="13" customFormat="1">
      <c r="B822" s="158"/>
      <c r="D822" s="159" t="s">
        <v>131</v>
      </c>
      <c r="E822" s="160" t="s">
        <v>1</v>
      </c>
      <c r="F822" s="161" t="s">
        <v>942</v>
      </c>
      <c r="H822" s="160" t="s">
        <v>1</v>
      </c>
      <c r="I822" s="162"/>
      <c r="L822" s="158"/>
      <c r="M822" s="163"/>
      <c r="N822" s="164"/>
      <c r="O822" s="164"/>
      <c r="P822" s="164"/>
      <c r="Q822" s="164"/>
      <c r="R822" s="164"/>
      <c r="S822" s="164"/>
      <c r="T822" s="165"/>
      <c r="AT822" s="160" t="s">
        <v>131</v>
      </c>
      <c r="AU822" s="160" t="s">
        <v>82</v>
      </c>
      <c r="AV822" s="13" t="s">
        <v>30</v>
      </c>
      <c r="AW822" s="13" t="s">
        <v>29</v>
      </c>
      <c r="AX822" s="13" t="s">
        <v>73</v>
      </c>
      <c r="AY822" s="160" t="s">
        <v>122</v>
      </c>
    </row>
    <row r="823" spans="1:65" s="14" customFormat="1">
      <c r="B823" s="166"/>
      <c r="D823" s="159" t="s">
        <v>131</v>
      </c>
      <c r="E823" s="167" t="s">
        <v>1</v>
      </c>
      <c r="F823" s="168" t="s">
        <v>731</v>
      </c>
      <c r="H823" s="169">
        <v>4</v>
      </c>
      <c r="I823" s="170"/>
      <c r="L823" s="166"/>
      <c r="M823" s="171"/>
      <c r="N823" s="172"/>
      <c r="O823" s="172"/>
      <c r="P823" s="172"/>
      <c r="Q823" s="172"/>
      <c r="R823" s="172"/>
      <c r="S823" s="172"/>
      <c r="T823" s="173"/>
      <c r="AT823" s="167" t="s">
        <v>131</v>
      </c>
      <c r="AU823" s="167" t="s">
        <v>82</v>
      </c>
      <c r="AV823" s="14" t="s">
        <v>82</v>
      </c>
      <c r="AW823" s="14" t="s">
        <v>29</v>
      </c>
      <c r="AX823" s="14" t="s">
        <v>73</v>
      </c>
      <c r="AY823" s="167" t="s">
        <v>122</v>
      </c>
    </row>
    <row r="824" spans="1:65" s="15" customFormat="1">
      <c r="B824" s="174"/>
      <c r="D824" s="159" t="s">
        <v>131</v>
      </c>
      <c r="E824" s="175" t="s">
        <v>1</v>
      </c>
      <c r="F824" s="176" t="s">
        <v>139</v>
      </c>
      <c r="H824" s="177">
        <v>16</v>
      </c>
      <c r="I824" s="178"/>
      <c r="L824" s="174"/>
      <c r="M824" s="179"/>
      <c r="N824" s="180"/>
      <c r="O824" s="180"/>
      <c r="P824" s="180"/>
      <c r="Q824" s="180"/>
      <c r="R824" s="180"/>
      <c r="S824" s="180"/>
      <c r="T824" s="181"/>
      <c r="AT824" s="175" t="s">
        <v>131</v>
      </c>
      <c r="AU824" s="175" t="s">
        <v>82</v>
      </c>
      <c r="AV824" s="15" t="s">
        <v>129</v>
      </c>
      <c r="AW824" s="15" t="s">
        <v>29</v>
      </c>
      <c r="AX824" s="15" t="s">
        <v>30</v>
      </c>
      <c r="AY824" s="175" t="s">
        <v>122</v>
      </c>
    </row>
    <row r="825" spans="1:65" s="2" customFormat="1" ht="16.5" customHeight="1">
      <c r="A825" s="33"/>
      <c r="B825" s="144"/>
      <c r="C825" s="182" t="s">
        <v>1224</v>
      </c>
      <c r="D825" s="182" t="s">
        <v>333</v>
      </c>
      <c r="E825" s="183" t="s">
        <v>1225</v>
      </c>
      <c r="F825" s="184" t="s">
        <v>1226</v>
      </c>
      <c r="G825" s="185" t="s">
        <v>573</v>
      </c>
      <c r="H825" s="186">
        <v>5.05</v>
      </c>
      <c r="I825" s="187"/>
      <c r="J825" s="188">
        <f>ROUND(I825*H825,2)</f>
        <v>0</v>
      </c>
      <c r="K825" s="184" t="s">
        <v>1</v>
      </c>
      <c r="L825" s="189"/>
      <c r="M825" s="190" t="s">
        <v>1</v>
      </c>
      <c r="N825" s="191" t="s">
        <v>38</v>
      </c>
      <c r="O825" s="59"/>
      <c r="P825" s="154">
        <f>O825*H825</f>
        <v>0</v>
      </c>
      <c r="Q825" s="154">
        <v>9.5999999999999992E-3</v>
      </c>
      <c r="R825" s="154">
        <f>Q825*H825</f>
        <v>4.8479999999999995E-2</v>
      </c>
      <c r="S825" s="154">
        <v>0</v>
      </c>
      <c r="T825" s="155">
        <f>S825*H825</f>
        <v>0</v>
      </c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R825" s="156" t="s">
        <v>170</v>
      </c>
      <c r="AT825" s="156" t="s">
        <v>333</v>
      </c>
      <c r="AU825" s="156" t="s">
        <v>82</v>
      </c>
      <c r="AY825" s="18" t="s">
        <v>122</v>
      </c>
      <c r="BE825" s="157">
        <f>IF(N825="základní",J825,0)</f>
        <v>0</v>
      </c>
      <c r="BF825" s="157">
        <f>IF(N825="snížená",J825,0)</f>
        <v>0</v>
      </c>
      <c r="BG825" s="157">
        <f>IF(N825="zákl. přenesená",J825,0)</f>
        <v>0</v>
      </c>
      <c r="BH825" s="157">
        <f>IF(N825="sníž. přenesená",J825,0)</f>
        <v>0</v>
      </c>
      <c r="BI825" s="157">
        <f>IF(N825="nulová",J825,0)</f>
        <v>0</v>
      </c>
      <c r="BJ825" s="18" t="s">
        <v>30</v>
      </c>
      <c r="BK825" s="157">
        <f>ROUND(I825*H825,2)</f>
        <v>0</v>
      </c>
      <c r="BL825" s="18" t="s">
        <v>129</v>
      </c>
      <c r="BM825" s="156" t="s">
        <v>1227</v>
      </c>
    </row>
    <row r="826" spans="1:65" s="13" customFormat="1">
      <c r="B826" s="158"/>
      <c r="D826" s="159" t="s">
        <v>131</v>
      </c>
      <c r="E826" s="160" t="s">
        <v>1</v>
      </c>
      <c r="F826" s="161" t="s">
        <v>701</v>
      </c>
      <c r="H826" s="160" t="s">
        <v>1</v>
      </c>
      <c r="I826" s="162"/>
      <c r="L826" s="158"/>
      <c r="M826" s="163"/>
      <c r="N826" s="164"/>
      <c r="O826" s="164"/>
      <c r="P826" s="164"/>
      <c r="Q826" s="164"/>
      <c r="R826" s="164"/>
      <c r="S826" s="164"/>
      <c r="T826" s="165"/>
      <c r="AT826" s="160" t="s">
        <v>131</v>
      </c>
      <c r="AU826" s="160" t="s">
        <v>82</v>
      </c>
      <c r="AV826" s="13" t="s">
        <v>30</v>
      </c>
      <c r="AW826" s="13" t="s">
        <v>29</v>
      </c>
      <c r="AX826" s="13" t="s">
        <v>73</v>
      </c>
      <c r="AY826" s="160" t="s">
        <v>122</v>
      </c>
    </row>
    <row r="827" spans="1:65" s="14" customFormat="1">
      <c r="B827" s="166"/>
      <c r="D827" s="159" t="s">
        <v>131</v>
      </c>
      <c r="E827" s="167" t="s">
        <v>1</v>
      </c>
      <c r="F827" s="168" t="s">
        <v>1217</v>
      </c>
      <c r="H827" s="169">
        <v>2.02</v>
      </c>
      <c r="I827" s="170"/>
      <c r="L827" s="166"/>
      <c r="M827" s="171"/>
      <c r="N827" s="172"/>
      <c r="O827" s="172"/>
      <c r="P827" s="172"/>
      <c r="Q827" s="172"/>
      <c r="R827" s="172"/>
      <c r="S827" s="172"/>
      <c r="T827" s="173"/>
      <c r="AT827" s="167" t="s">
        <v>131</v>
      </c>
      <c r="AU827" s="167" t="s">
        <v>82</v>
      </c>
      <c r="AV827" s="14" t="s">
        <v>82</v>
      </c>
      <c r="AW827" s="14" t="s">
        <v>29</v>
      </c>
      <c r="AX827" s="14" t="s">
        <v>73</v>
      </c>
      <c r="AY827" s="167" t="s">
        <v>122</v>
      </c>
    </row>
    <row r="828" spans="1:65" s="13" customFormat="1">
      <c r="B828" s="158"/>
      <c r="D828" s="159" t="s">
        <v>131</v>
      </c>
      <c r="E828" s="160" t="s">
        <v>1</v>
      </c>
      <c r="F828" s="161" t="s">
        <v>938</v>
      </c>
      <c r="H828" s="160" t="s">
        <v>1</v>
      </c>
      <c r="I828" s="162"/>
      <c r="L828" s="158"/>
      <c r="M828" s="163"/>
      <c r="N828" s="164"/>
      <c r="O828" s="164"/>
      <c r="P828" s="164"/>
      <c r="Q828" s="164"/>
      <c r="R828" s="164"/>
      <c r="S828" s="164"/>
      <c r="T828" s="165"/>
      <c r="AT828" s="160" t="s">
        <v>131</v>
      </c>
      <c r="AU828" s="160" t="s">
        <v>82</v>
      </c>
      <c r="AV828" s="13" t="s">
        <v>30</v>
      </c>
      <c r="AW828" s="13" t="s">
        <v>29</v>
      </c>
      <c r="AX828" s="13" t="s">
        <v>73</v>
      </c>
      <c r="AY828" s="160" t="s">
        <v>122</v>
      </c>
    </row>
    <row r="829" spans="1:65" s="14" customFormat="1">
      <c r="B829" s="166"/>
      <c r="D829" s="159" t="s">
        <v>131</v>
      </c>
      <c r="E829" s="167" t="s">
        <v>1</v>
      </c>
      <c r="F829" s="168" t="s">
        <v>1218</v>
      </c>
      <c r="H829" s="169">
        <v>1.01</v>
      </c>
      <c r="I829" s="170"/>
      <c r="L829" s="166"/>
      <c r="M829" s="171"/>
      <c r="N829" s="172"/>
      <c r="O829" s="172"/>
      <c r="P829" s="172"/>
      <c r="Q829" s="172"/>
      <c r="R829" s="172"/>
      <c r="S829" s="172"/>
      <c r="T829" s="173"/>
      <c r="AT829" s="167" t="s">
        <v>131</v>
      </c>
      <c r="AU829" s="167" t="s">
        <v>82</v>
      </c>
      <c r="AV829" s="14" t="s">
        <v>82</v>
      </c>
      <c r="AW829" s="14" t="s">
        <v>29</v>
      </c>
      <c r="AX829" s="14" t="s">
        <v>73</v>
      </c>
      <c r="AY829" s="167" t="s">
        <v>122</v>
      </c>
    </row>
    <row r="830" spans="1:65" s="13" customFormat="1">
      <c r="B830" s="158"/>
      <c r="D830" s="159" t="s">
        <v>131</v>
      </c>
      <c r="E830" s="160" t="s">
        <v>1</v>
      </c>
      <c r="F830" s="161" t="s">
        <v>942</v>
      </c>
      <c r="H830" s="160" t="s">
        <v>1</v>
      </c>
      <c r="I830" s="162"/>
      <c r="L830" s="158"/>
      <c r="M830" s="163"/>
      <c r="N830" s="164"/>
      <c r="O830" s="164"/>
      <c r="P830" s="164"/>
      <c r="Q830" s="164"/>
      <c r="R830" s="164"/>
      <c r="S830" s="164"/>
      <c r="T830" s="165"/>
      <c r="AT830" s="160" t="s">
        <v>131</v>
      </c>
      <c r="AU830" s="160" t="s">
        <v>82</v>
      </c>
      <c r="AV830" s="13" t="s">
        <v>30</v>
      </c>
      <c r="AW830" s="13" t="s">
        <v>29</v>
      </c>
      <c r="AX830" s="13" t="s">
        <v>73</v>
      </c>
      <c r="AY830" s="160" t="s">
        <v>122</v>
      </c>
    </row>
    <row r="831" spans="1:65" s="14" customFormat="1">
      <c r="B831" s="166"/>
      <c r="D831" s="159" t="s">
        <v>131</v>
      </c>
      <c r="E831" s="167" t="s">
        <v>1</v>
      </c>
      <c r="F831" s="168" t="s">
        <v>1217</v>
      </c>
      <c r="H831" s="169">
        <v>2.02</v>
      </c>
      <c r="I831" s="170"/>
      <c r="L831" s="166"/>
      <c r="M831" s="171"/>
      <c r="N831" s="172"/>
      <c r="O831" s="172"/>
      <c r="P831" s="172"/>
      <c r="Q831" s="172"/>
      <c r="R831" s="172"/>
      <c r="S831" s="172"/>
      <c r="T831" s="173"/>
      <c r="AT831" s="167" t="s">
        <v>131</v>
      </c>
      <c r="AU831" s="167" t="s">
        <v>82</v>
      </c>
      <c r="AV831" s="14" t="s">
        <v>82</v>
      </c>
      <c r="AW831" s="14" t="s">
        <v>29</v>
      </c>
      <c r="AX831" s="14" t="s">
        <v>73</v>
      </c>
      <c r="AY831" s="167" t="s">
        <v>122</v>
      </c>
    </row>
    <row r="832" spans="1:65" s="15" customFormat="1">
      <c r="B832" s="174"/>
      <c r="D832" s="159" t="s">
        <v>131</v>
      </c>
      <c r="E832" s="175" t="s">
        <v>1</v>
      </c>
      <c r="F832" s="176" t="s">
        <v>139</v>
      </c>
      <c r="H832" s="177">
        <v>5.05</v>
      </c>
      <c r="I832" s="178"/>
      <c r="L832" s="174"/>
      <c r="M832" s="179"/>
      <c r="N832" s="180"/>
      <c r="O832" s="180"/>
      <c r="P832" s="180"/>
      <c r="Q832" s="180"/>
      <c r="R832" s="180"/>
      <c r="S832" s="180"/>
      <c r="T832" s="181"/>
      <c r="AT832" s="175" t="s">
        <v>131</v>
      </c>
      <c r="AU832" s="175" t="s">
        <v>82</v>
      </c>
      <c r="AV832" s="15" t="s">
        <v>129</v>
      </c>
      <c r="AW832" s="15" t="s">
        <v>29</v>
      </c>
      <c r="AX832" s="15" t="s">
        <v>30</v>
      </c>
      <c r="AY832" s="175" t="s">
        <v>122</v>
      </c>
    </row>
    <row r="833" spans="1:65" s="2" customFormat="1" ht="16.5" customHeight="1">
      <c r="A833" s="33"/>
      <c r="B833" s="144"/>
      <c r="C833" s="182" t="s">
        <v>1228</v>
      </c>
      <c r="D833" s="182" t="s">
        <v>333</v>
      </c>
      <c r="E833" s="183" t="s">
        <v>1229</v>
      </c>
      <c r="F833" s="184" t="s">
        <v>1230</v>
      </c>
      <c r="G833" s="185" t="s">
        <v>573</v>
      </c>
      <c r="H833" s="186">
        <v>11.11</v>
      </c>
      <c r="I833" s="187"/>
      <c r="J833" s="188">
        <f>ROUND(I833*H833,2)</f>
        <v>0</v>
      </c>
      <c r="K833" s="184" t="s">
        <v>1</v>
      </c>
      <c r="L833" s="189"/>
      <c r="M833" s="190" t="s">
        <v>1</v>
      </c>
      <c r="N833" s="191" t="s">
        <v>38</v>
      </c>
      <c r="O833" s="59"/>
      <c r="P833" s="154">
        <f>O833*H833</f>
        <v>0</v>
      </c>
      <c r="Q833" s="154">
        <v>1.09E-2</v>
      </c>
      <c r="R833" s="154">
        <f>Q833*H833</f>
        <v>0.121099</v>
      </c>
      <c r="S833" s="154">
        <v>0</v>
      </c>
      <c r="T833" s="155">
        <f>S833*H833</f>
        <v>0</v>
      </c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R833" s="156" t="s">
        <v>170</v>
      </c>
      <c r="AT833" s="156" t="s">
        <v>333</v>
      </c>
      <c r="AU833" s="156" t="s">
        <v>82</v>
      </c>
      <c r="AY833" s="18" t="s">
        <v>122</v>
      </c>
      <c r="BE833" s="157">
        <f>IF(N833="základní",J833,0)</f>
        <v>0</v>
      </c>
      <c r="BF833" s="157">
        <f>IF(N833="snížená",J833,0)</f>
        <v>0</v>
      </c>
      <c r="BG833" s="157">
        <f>IF(N833="zákl. přenesená",J833,0)</f>
        <v>0</v>
      </c>
      <c r="BH833" s="157">
        <f>IF(N833="sníž. přenesená",J833,0)</f>
        <v>0</v>
      </c>
      <c r="BI833" s="157">
        <f>IF(N833="nulová",J833,0)</f>
        <v>0</v>
      </c>
      <c r="BJ833" s="18" t="s">
        <v>30</v>
      </c>
      <c r="BK833" s="157">
        <f>ROUND(I833*H833,2)</f>
        <v>0</v>
      </c>
      <c r="BL833" s="18" t="s">
        <v>129</v>
      </c>
      <c r="BM833" s="156" t="s">
        <v>1231</v>
      </c>
    </row>
    <row r="834" spans="1:65" s="13" customFormat="1">
      <c r="B834" s="158"/>
      <c r="D834" s="159" t="s">
        <v>131</v>
      </c>
      <c r="E834" s="160" t="s">
        <v>1</v>
      </c>
      <c r="F834" s="161" t="s">
        <v>701</v>
      </c>
      <c r="H834" s="160" t="s">
        <v>1</v>
      </c>
      <c r="I834" s="162"/>
      <c r="L834" s="158"/>
      <c r="M834" s="163"/>
      <c r="N834" s="164"/>
      <c r="O834" s="164"/>
      <c r="P834" s="164"/>
      <c r="Q834" s="164"/>
      <c r="R834" s="164"/>
      <c r="S834" s="164"/>
      <c r="T834" s="165"/>
      <c r="AT834" s="160" t="s">
        <v>131</v>
      </c>
      <c r="AU834" s="160" t="s">
        <v>82</v>
      </c>
      <c r="AV834" s="13" t="s">
        <v>30</v>
      </c>
      <c r="AW834" s="13" t="s">
        <v>29</v>
      </c>
      <c r="AX834" s="13" t="s">
        <v>73</v>
      </c>
      <c r="AY834" s="160" t="s">
        <v>122</v>
      </c>
    </row>
    <row r="835" spans="1:65" s="14" customFormat="1">
      <c r="B835" s="166"/>
      <c r="D835" s="159" t="s">
        <v>131</v>
      </c>
      <c r="E835" s="167" t="s">
        <v>1</v>
      </c>
      <c r="F835" s="168" t="s">
        <v>1217</v>
      </c>
      <c r="H835" s="169">
        <v>2.02</v>
      </c>
      <c r="I835" s="170"/>
      <c r="L835" s="166"/>
      <c r="M835" s="171"/>
      <c r="N835" s="172"/>
      <c r="O835" s="172"/>
      <c r="P835" s="172"/>
      <c r="Q835" s="172"/>
      <c r="R835" s="172"/>
      <c r="S835" s="172"/>
      <c r="T835" s="173"/>
      <c r="AT835" s="167" t="s">
        <v>131</v>
      </c>
      <c r="AU835" s="167" t="s">
        <v>82</v>
      </c>
      <c r="AV835" s="14" t="s">
        <v>82</v>
      </c>
      <c r="AW835" s="14" t="s">
        <v>29</v>
      </c>
      <c r="AX835" s="14" t="s">
        <v>73</v>
      </c>
      <c r="AY835" s="167" t="s">
        <v>122</v>
      </c>
    </row>
    <row r="836" spans="1:65" s="13" customFormat="1">
      <c r="B836" s="158"/>
      <c r="D836" s="159" t="s">
        <v>131</v>
      </c>
      <c r="E836" s="160" t="s">
        <v>1</v>
      </c>
      <c r="F836" s="161" t="s">
        <v>714</v>
      </c>
      <c r="H836" s="160" t="s">
        <v>1</v>
      </c>
      <c r="I836" s="162"/>
      <c r="L836" s="158"/>
      <c r="M836" s="163"/>
      <c r="N836" s="164"/>
      <c r="O836" s="164"/>
      <c r="P836" s="164"/>
      <c r="Q836" s="164"/>
      <c r="R836" s="164"/>
      <c r="S836" s="164"/>
      <c r="T836" s="165"/>
      <c r="AT836" s="160" t="s">
        <v>131</v>
      </c>
      <c r="AU836" s="160" t="s">
        <v>82</v>
      </c>
      <c r="AV836" s="13" t="s">
        <v>30</v>
      </c>
      <c r="AW836" s="13" t="s">
        <v>29</v>
      </c>
      <c r="AX836" s="13" t="s">
        <v>73</v>
      </c>
      <c r="AY836" s="160" t="s">
        <v>122</v>
      </c>
    </row>
    <row r="837" spans="1:65" s="14" customFormat="1">
      <c r="B837" s="166"/>
      <c r="D837" s="159" t="s">
        <v>131</v>
      </c>
      <c r="E837" s="167" t="s">
        <v>1</v>
      </c>
      <c r="F837" s="168" t="s">
        <v>1204</v>
      </c>
      <c r="H837" s="169">
        <v>4.04</v>
      </c>
      <c r="I837" s="170"/>
      <c r="L837" s="166"/>
      <c r="M837" s="171"/>
      <c r="N837" s="172"/>
      <c r="O837" s="172"/>
      <c r="P837" s="172"/>
      <c r="Q837" s="172"/>
      <c r="R837" s="172"/>
      <c r="S837" s="172"/>
      <c r="T837" s="173"/>
      <c r="AT837" s="167" t="s">
        <v>131</v>
      </c>
      <c r="AU837" s="167" t="s">
        <v>82</v>
      </c>
      <c r="AV837" s="14" t="s">
        <v>82</v>
      </c>
      <c r="AW837" s="14" t="s">
        <v>29</v>
      </c>
      <c r="AX837" s="14" t="s">
        <v>73</v>
      </c>
      <c r="AY837" s="167" t="s">
        <v>122</v>
      </c>
    </row>
    <row r="838" spans="1:65" s="13" customFormat="1">
      <c r="B838" s="158"/>
      <c r="D838" s="159" t="s">
        <v>131</v>
      </c>
      <c r="E838" s="160" t="s">
        <v>1</v>
      </c>
      <c r="F838" s="161" t="s">
        <v>717</v>
      </c>
      <c r="H838" s="160" t="s">
        <v>1</v>
      </c>
      <c r="I838" s="162"/>
      <c r="L838" s="158"/>
      <c r="M838" s="163"/>
      <c r="N838" s="164"/>
      <c r="O838" s="164"/>
      <c r="P838" s="164"/>
      <c r="Q838" s="164"/>
      <c r="R838" s="164"/>
      <c r="S838" s="164"/>
      <c r="T838" s="165"/>
      <c r="AT838" s="160" t="s">
        <v>131</v>
      </c>
      <c r="AU838" s="160" t="s">
        <v>82</v>
      </c>
      <c r="AV838" s="13" t="s">
        <v>30</v>
      </c>
      <c r="AW838" s="13" t="s">
        <v>29</v>
      </c>
      <c r="AX838" s="13" t="s">
        <v>73</v>
      </c>
      <c r="AY838" s="160" t="s">
        <v>122</v>
      </c>
    </row>
    <row r="839" spans="1:65" s="14" customFormat="1">
      <c r="B839" s="166"/>
      <c r="D839" s="159" t="s">
        <v>131</v>
      </c>
      <c r="E839" s="167" t="s">
        <v>1</v>
      </c>
      <c r="F839" s="168" t="s">
        <v>1217</v>
      </c>
      <c r="H839" s="169">
        <v>2.02</v>
      </c>
      <c r="I839" s="170"/>
      <c r="L839" s="166"/>
      <c r="M839" s="171"/>
      <c r="N839" s="172"/>
      <c r="O839" s="172"/>
      <c r="P839" s="172"/>
      <c r="Q839" s="172"/>
      <c r="R839" s="172"/>
      <c r="S839" s="172"/>
      <c r="T839" s="173"/>
      <c r="AT839" s="167" t="s">
        <v>131</v>
      </c>
      <c r="AU839" s="167" t="s">
        <v>82</v>
      </c>
      <c r="AV839" s="14" t="s">
        <v>82</v>
      </c>
      <c r="AW839" s="14" t="s">
        <v>29</v>
      </c>
      <c r="AX839" s="14" t="s">
        <v>73</v>
      </c>
      <c r="AY839" s="167" t="s">
        <v>122</v>
      </c>
    </row>
    <row r="840" spans="1:65" s="13" customFormat="1">
      <c r="B840" s="158"/>
      <c r="D840" s="159" t="s">
        <v>131</v>
      </c>
      <c r="E840" s="160" t="s">
        <v>1</v>
      </c>
      <c r="F840" s="161" t="s">
        <v>938</v>
      </c>
      <c r="H840" s="160" t="s">
        <v>1</v>
      </c>
      <c r="I840" s="162"/>
      <c r="L840" s="158"/>
      <c r="M840" s="163"/>
      <c r="N840" s="164"/>
      <c r="O840" s="164"/>
      <c r="P840" s="164"/>
      <c r="Q840" s="164"/>
      <c r="R840" s="164"/>
      <c r="S840" s="164"/>
      <c r="T840" s="165"/>
      <c r="AT840" s="160" t="s">
        <v>131</v>
      </c>
      <c r="AU840" s="160" t="s">
        <v>82</v>
      </c>
      <c r="AV840" s="13" t="s">
        <v>30</v>
      </c>
      <c r="AW840" s="13" t="s">
        <v>29</v>
      </c>
      <c r="AX840" s="13" t="s">
        <v>73</v>
      </c>
      <c r="AY840" s="160" t="s">
        <v>122</v>
      </c>
    </row>
    <row r="841" spans="1:65" s="14" customFormat="1">
      <c r="B841" s="166"/>
      <c r="D841" s="159" t="s">
        <v>131</v>
      </c>
      <c r="E841" s="167" t="s">
        <v>1</v>
      </c>
      <c r="F841" s="168" t="s">
        <v>1218</v>
      </c>
      <c r="H841" s="169">
        <v>1.01</v>
      </c>
      <c r="I841" s="170"/>
      <c r="L841" s="166"/>
      <c r="M841" s="171"/>
      <c r="N841" s="172"/>
      <c r="O841" s="172"/>
      <c r="P841" s="172"/>
      <c r="Q841" s="172"/>
      <c r="R841" s="172"/>
      <c r="S841" s="172"/>
      <c r="T841" s="173"/>
      <c r="AT841" s="167" t="s">
        <v>131</v>
      </c>
      <c r="AU841" s="167" t="s">
        <v>82</v>
      </c>
      <c r="AV841" s="14" t="s">
        <v>82</v>
      </c>
      <c r="AW841" s="14" t="s">
        <v>29</v>
      </c>
      <c r="AX841" s="14" t="s">
        <v>73</v>
      </c>
      <c r="AY841" s="167" t="s">
        <v>122</v>
      </c>
    </row>
    <row r="842" spans="1:65" s="13" customFormat="1">
      <c r="B842" s="158"/>
      <c r="D842" s="159" t="s">
        <v>131</v>
      </c>
      <c r="E842" s="160" t="s">
        <v>1</v>
      </c>
      <c r="F842" s="161" t="s">
        <v>942</v>
      </c>
      <c r="H842" s="160" t="s">
        <v>1</v>
      </c>
      <c r="I842" s="162"/>
      <c r="L842" s="158"/>
      <c r="M842" s="163"/>
      <c r="N842" s="164"/>
      <c r="O842" s="164"/>
      <c r="P842" s="164"/>
      <c r="Q842" s="164"/>
      <c r="R842" s="164"/>
      <c r="S842" s="164"/>
      <c r="T842" s="165"/>
      <c r="AT842" s="160" t="s">
        <v>131</v>
      </c>
      <c r="AU842" s="160" t="s">
        <v>82</v>
      </c>
      <c r="AV842" s="13" t="s">
        <v>30</v>
      </c>
      <c r="AW842" s="13" t="s">
        <v>29</v>
      </c>
      <c r="AX842" s="13" t="s">
        <v>73</v>
      </c>
      <c r="AY842" s="160" t="s">
        <v>122</v>
      </c>
    </row>
    <row r="843" spans="1:65" s="14" customFormat="1">
      <c r="B843" s="166"/>
      <c r="D843" s="159" t="s">
        <v>131</v>
      </c>
      <c r="E843" s="167" t="s">
        <v>1</v>
      </c>
      <c r="F843" s="168" t="s">
        <v>1217</v>
      </c>
      <c r="H843" s="169">
        <v>2.02</v>
      </c>
      <c r="I843" s="170"/>
      <c r="L843" s="166"/>
      <c r="M843" s="171"/>
      <c r="N843" s="172"/>
      <c r="O843" s="172"/>
      <c r="P843" s="172"/>
      <c r="Q843" s="172"/>
      <c r="R843" s="172"/>
      <c r="S843" s="172"/>
      <c r="T843" s="173"/>
      <c r="AT843" s="167" t="s">
        <v>131</v>
      </c>
      <c r="AU843" s="167" t="s">
        <v>82</v>
      </c>
      <c r="AV843" s="14" t="s">
        <v>82</v>
      </c>
      <c r="AW843" s="14" t="s">
        <v>29</v>
      </c>
      <c r="AX843" s="14" t="s">
        <v>73</v>
      </c>
      <c r="AY843" s="167" t="s">
        <v>122</v>
      </c>
    </row>
    <row r="844" spans="1:65" s="15" customFormat="1">
      <c r="B844" s="174"/>
      <c r="D844" s="159" t="s">
        <v>131</v>
      </c>
      <c r="E844" s="175" t="s">
        <v>1</v>
      </c>
      <c r="F844" s="176" t="s">
        <v>139</v>
      </c>
      <c r="H844" s="177">
        <v>11.11</v>
      </c>
      <c r="I844" s="178"/>
      <c r="L844" s="174"/>
      <c r="M844" s="179"/>
      <c r="N844" s="180"/>
      <c r="O844" s="180"/>
      <c r="P844" s="180"/>
      <c r="Q844" s="180"/>
      <c r="R844" s="180"/>
      <c r="S844" s="180"/>
      <c r="T844" s="181"/>
      <c r="AT844" s="175" t="s">
        <v>131</v>
      </c>
      <c r="AU844" s="175" t="s">
        <v>82</v>
      </c>
      <c r="AV844" s="15" t="s">
        <v>129</v>
      </c>
      <c r="AW844" s="15" t="s">
        <v>29</v>
      </c>
      <c r="AX844" s="15" t="s">
        <v>30</v>
      </c>
      <c r="AY844" s="175" t="s">
        <v>122</v>
      </c>
    </row>
    <row r="845" spans="1:65" s="2" customFormat="1" ht="16.5" customHeight="1">
      <c r="A845" s="33"/>
      <c r="B845" s="144"/>
      <c r="C845" s="145" t="s">
        <v>1232</v>
      </c>
      <c r="D845" s="145" t="s">
        <v>124</v>
      </c>
      <c r="E845" s="146" t="s">
        <v>1233</v>
      </c>
      <c r="F845" s="147" t="s">
        <v>1234</v>
      </c>
      <c r="G845" s="148" t="s">
        <v>573</v>
      </c>
      <c r="H845" s="149">
        <v>4</v>
      </c>
      <c r="I845" s="150"/>
      <c r="J845" s="151">
        <f>ROUND(I845*H845,2)</f>
        <v>0</v>
      </c>
      <c r="K845" s="147" t="s">
        <v>128</v>
      </c>
      <c r="L845" s="34"/>
      <c r="M845" s="152" t="s">
        <v>1</v>
      </c>
      <c r="N845" s="153" t="s">
        <v>38</v>
      </c>
      <c r="O845" s="59"/>
      <c r="P845" s="154">
        <f>O845*H845</f>
        <v>0</v>
      </c>
      <c r="Q845" s="154">
        <v>1.67E-3</v>
      </c>
      <c r="R845" s="154">
        <f>Q845*H845</f>
        <v>6.6800000000000002E-3</v>
      </c>
      <c r="S845" s="154">
        <v>0</v>
      </c>
      <c r="T845" s="155">
        <f>S845*H845</f>
        <v>0</v>
      </c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R845" s="156" t="s">
        <v>129</v>
      </c>
      <c r="AT845" s="156" t="s">
        <v>124</v>
      </c>
      <c r="AU845" s="156" t="s">
        <v>82</v>
      </c>
      <c r="AY845" s="18" t="s">
        <v>122</v>
      </c>
      <c r="BE845" s="157">
        <f>IF(N845="základní",J845,0)</f>
        <v>0</v>
      </c>
      <c r="BF845" s="157">
        <f>IF(N845="snížená",J845,0)</f>
        <v>0</v>
      </c>
      <c r="BG845" s="157">
        <f>IF(N845="zákl. přenesená",J845,0)</f>
        <v>0</v>
      </c>
      <c r="BH845" s="157">
        <f>IF(N845="sníž. přenesená",J845,0)</f>
        <v>0</v>
      </c>
      <c r="BI845" s="157">
        <f>IF(N845="nulová",J845,0)</f>
        <v>0</v>
      </c>
      <c r="BJ845" s="18" t="s">
        <v>30</v>
      </c>
      <c r="BK845" s="157">
        <f>ROUND(I845*H845,2)</f>
        <v>0</v>
      </c>
      <c r="BL845" s="18" t="s">
        <v>129</v>
      </c>
      <c r="BM845" s="156" t="s">
        <v>1235</v>
      </c>
    </row>
    <row r="846" spans="1:65" s="13" customFormat="1">
      <c r="B846" s="158"/>
      <c r="D846" s="159" t="s">
        <v>131</v>
      </c>
      <c r="E846" s="160" t="s">
        <v>1</v>
      </c>
      <c r="F846" s="161" t="s">
        <v>717</v>
      </c>
      <c r="H846" s="160" t="s">
        <v>1</v>
      </c>
      <c r="I846" s="162"/>
      <c r="L846" s="158"/>
      <c r="M846" s="163"/>
      <c r="N846" s="164"/>
      <c r="O846" s="164"/>
      <c r="P846" s="164"/>
      <c r="Q846" s="164"/>
      <c r="R846" s="164"/>
      <c r="S846" s="164"/>
      <c r="T846" s="165"/>
      <c r="AT846" s="160" t="s">
        <v>131</v>
      </c>
      <c r="AU846" s="160" t="s">
        <v>82</v>
      </c>
      <c r="AV846" s="13" t="s">
        <v>30</v>
      </c>
      <c r="AW846" s="13" t="s">
        <v>29</v>
      </c>
      <c r="AX846" s="13" t="s">
        <v>73</v>
      </c>
      <c r="AY846" s="160" t="s">
        <v>122</v>
      </c>
    </row>
    <row r="847" spans="1:65" s="14" customFormat="1">
      <c r="B847" s="166"/>
      <c r="D847" s="159" t="s">
        <v>131</v>
      </c>
      <c r="E847" s="167" t="s">
        <v>1</v>
      </c>
      <c r="F847" s="168" t="s">
        <v>82</v>
      </c>
      <c r="H847" s="169">
        <v>2</v>
      </c>
      <c r="I847" s="170"/>
      <c r="L847" s="166"/>
      <c r="M847" s="171"/>
      <c r="N847" s="172"/>
      <c r="O847" s="172"/>
      <c r="P847" s="172"/>
      <c r="Q847" s="172"/>
      <c r="R847" s="172"/>
      <c r="S847" s="172"/>
      <c r="T847" s="173"/>
      <c r="AT847" s="167" t="s">
        <v>131</v>
      </c>
      <c r="AU847" s="167" t="s">
        <v>82</v>
      </c>
      <c r="AV847" s="14" t="s">
        <v>82</v>
      </c>
      <c r="AW847" s="14" t="s">
        <v>29</v>
      </c>
      <c r="AX847" s="14" t="s">
        <v>73</v>
      </c>
      <c r="AY847" s="167" t="s">
        <v>122</v>
      </c>
    </row>
    <row r="848" spans="1:65" s="13" customFormat="1">
      <c r="B848" s="158"/>
      <c r="D848" s="159" t="s">
        <v>131</v>
      </c>
      <c r="E848" s="160" t="s">
        <v>1</v>
      </c>
      <c r="F848" s="161" t="s">
        <v>942</v>
      </c>
      <c r="H848" s="160" t="s">
        <v>1</v>
      </c>
      <c r="I848" s="162"/>
      <c r="L848" s="158"/>
      <c r="M848" s="163"/>
      <c r="N848" s="164"/>
      <c r="O848" s="164"/>
      <c r="P848" s="164"/>
      <c r="Q848" s="164"/>
      <c r="R848" s="164"/>
      <c r="S848" s="164"/>
      <c r="T848" s="165"/>
      <c r="AT848" s="160" t="s">
        <v>131</v>
      </c>
      <c r="AU848" s="160" t="s">
        <v>82</v>
      </c>
      <c r="AV848" s="13" t="s">
        <v>30</v>
      </c>
      <c r="AW848" s="13" t="s">
        <v>29</v>
      </c>
      <c r="AX848" s="13" t="s">
        <v>73</v>
      </c>
      <c r="AY848" s="160" t="s">
        <v>122</v>
      </c>
    </row>
    <row r="849" spans="1:65" s="14" customFormat="1">
      <c r="B849" s="166"/>
      <c r="D849" s="159" t="s">
        <v>131</v>
      </c>
      <c r="E849" s="167" t="s">
        <v>1</v>
      </c>
      <c r="F849" s="168" t="s">
        <v>82</v>
      </c>
      <c r="H849" s="169">
        <v>2</v>
      </c>
      <c r="I849" s="170"/>
      <c r="L849" s="166"/>
      <c r="M849" s="171"/>
      <c r="N849" s="172"/>
      <c r="O849" s="172"/>
      <c r="P849" s="172"/>
      <c r="Q849" s="172"/>
      <c r="R849" s="172"/>
      <c r="S849" s="172"/>
      <c r="T849" s="173"/>
      <c r="AT849" s="167" t="s">
        <v>131</v>
      </c>
      <c r="AU849" s="167" t="s">
        <v>82</v>
      </c>
      <c r="AV849" s="14" t="s">
        <v>82</v>
      </c>
      <c r="AW849" s="14" t="s">
        <v>29</v>
      </c>
      <c r="AX849" s="14" t="s">
        <v>73</v>
      </c>
      <c r="AY849" s="167" t="s">
        <v>122</v>
      </c>
    </row>
    <row r="850" spans="1:65" s="15" customFormat="1">
      <c r="B850" s="174"/>
      <c r="D850" s="159" t="s">
        <v>131</v>
      </c>
      <c r="E850" s="175" t="s">
        <v>1</v>
      </c>
      <c r="F850" s="176" t="s">
        <v>139</v>
      </c>
      <c r="H850" s="177">
        <v>4</v>
      </c>
      <c r="I850" s="178"/>
      <c r="L850" s="174"/>
      <c r="M850" s="179"/>
      <c r="N850" s="180"/>
      <c r="O850" s="180"/>
      <c r="P850" s="180"/>
      <c r="Q850" s="180"/>
      <c r="R850" s="180"/>
      <c r="S850" s="180"/>
      <c r="T850" s="181"/>
      <c r="AT850" s="175" t="s">
        <v>131</v>
      </c>
      <c r="AU850" s="175" t="s">
        <v>82</v>
      </c>
      <c r="AV850" s="15" t="s">
        <v>129</v>
      </c>
      <c r="AW850" s="15" t="s">
        <v>29</v>
      </c>
      <c r="AX850" s="15" t="s">
        <v>30</v>
      </c>
      <c r="AY850" s="175" t="s">
        <v>122</v>
      </c>
    </row>
    <row r="851" spans="1:65" s="2" customFormat="1" ht="16.5" customHeight="1">
      <c r="A851" s="33"/>
      <c r="B851" s="144"/>
      <c r="C851" s="182" t="s">
        <v>1236</v>
      </c>
      <c r="D851" s="182" t="s">
        <v>333</v>
      </c>
      <c r="E851" s="183" t="s">
        <v>1237</v>
      </c>
      <c r="F851" s="184" t="s">
        <v>1238</v>
      </c>
      <c r="G851" s="185" t="s">
        <v>573</v>
      </c>
      <c r="H851" s="186">
        <v>2.02</v>
      </c>
      <c r="I851" s="187"/>
      <c r="J851" s="188">
        <f>ROUND(I851*H851,2)</f>
        <v>0</v>
      </c>
      <c r="K851" s="184" t="s">
        <v>1</v>
      </c>
      <c r="L851" s="189"/>
      <c r="M851" s="190" t="s">
        <v>1</v>
      </c>
      <c r="N851" s="191" t="s">
        <v>38</v>
      </c>
      <c r="O851" s="59"/>
      <c r="P851" s="154">
        <f>O851*H851</f>
        <v>0</v>
      </c>
      <c r="Q851" s="154">
        <v>1.0699999999999999E-2</v>
      </c>
      <c r="R851" s="154">
        <f>Q851*H851</f>
        <v>2.1613999999999998E-2</v>
      </c>
      <c r="S851" s="154">
        <v>0</v>
      </c>
      <c r="T851" s="155">
        <f>S851*H851</f>
        <v>0</v>
      </c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R851" s="156" t="s">
        <v>170</v>
      </c>
      <c r="AT851" s="156" t="s">
        <v>333</v>
      </c>
      <c r="AU851" s="156" t="s">
        <v>82</v>
      </c>
      <c r="AY851" s="18" t="s">
        <v>122</v>
      </c>
      <c r="BE851" s="157">
        <f>IF(N851="základní",J851,0)</f>
        <v>0</v>
      </c>
      <c r="BF851" s="157">
        <f>IF(N851="snížená",J851,0)</f>
        <v>0</v>
      </c>
      <c r="BG851" s="157">
        <f>IF(N851="zákl. přenesená",J851,0)</f>
        <v>0</v>
      </c>
      <c r="BH851" s="157">
        <f>IF(N851="sníž. přenesená",J851,0)</f>
        <v>0</v>
      </c>
      <c r="BI851" s="157">
        <f>IF(N851="nulová",J851,0)</f>
        <v>0</v>
      </c>
      <c r="BJ851" s="18" t="s">
        <v>30</v>
      </c>
      <c r="BK851" s="157">
        <f>ROUND(I851*H851,2)</f>
        <v>0</v>
      </c>
      <c r="BL851" s="18" t="s">
        <v>129</v>
      </c>
      <c r="BM851" s="156" t="s">
        <v>1239</v>
      </c>
    </row>
    <row r="852" spans="1:65" s="13" customFormat="1">
      <c r="B852" s="158"/>
      <c r="D852" s="159" t="s">
        <v>131</v>
      </c>
      <c r="E852" s="160" t="s">
        <v>1</v>
      </c>
      <c r="F852" s="161" t="s">
        <v>942</v>
      </c>
      <c r="H852" s="160" t="s">
        <v>1</v>
      </c>
      <c r="I852" s="162"/>
      <c r="L852" s="158"/>
      <c r="M852" s="163"/>
      <c r="N852" s="164"/>
      <c r="O852" s="164"/>
      <c r="P852" s="164"/>
      <c r="Q852" s="164"/>
      <c r="R852" s="164"/>
      <c r="S852" s="164"/>
      <c r="T852" s="165"/>
      <c r="AT852" s="160" t="s">
        <v>131</v>
      </c>
      <c r="AU852" s="160" t="s">
        <v>82</v>
      </c>
      <c r="AV852" s="13" t="s">
        <v>30</v>
      </c>
      <c r="AW852" s="13" t="s">
        <v>29</v>
      </c>
      <c r="AX852" s="13" t="s">
        <v>73</v>
      </c>
      <c r="AY852" s="160" t="s">
        <v>122</v>
      </c>
    </row>
    <row r="853" spans="1:65" s="14" customFormat="1">
      <c r="B853" s="166"/>
      <c r="D853" s="159" t="s">
        <v>131</v>
      </c>
      <c r="E853" s="167" t="s">
        <v>1</v>
      </c>
      <c r="F853" s="168" t="s">
        <v>1217</v>
      </c>
      <c r="H853" s="169">
        <v>2.02</v>
      </c>
      <c r="I853" s="170"/>
      <c r="L853" s="166"/>
      <c r="M853" s="171"/>
      <c r="N853" s="172"/>
      <c r="O853" s="172"/>
      <c r="P853" s="172"/>
      <c r="Q853" s="172"/>
      <c r="R853" s="172"/>
      <c r="S853" s="172"/>
      <c r="T853" s="173"/>
      <c r="AT853" s="167" t="s">
        <v>131</v>
      </c>
      <c r="AU853" s="167" t="s">
        <v>82</v>
      </c>
      <c r="AV853" s="14" t="s">
        <v>82</v>
      </c>
      <c r="AW853" s="14" t="s">
        <v>29</v>
      </c>
      <c r="AX853" s="14" t="s">
        <v>73</v>
      </c>
      <c r="AY853" s="167" t="s">
        <v>122</v>
      </c>
    </row>
    <row r="854" spans="1:65" s="15" customFormat="1">
      <c r="B854" s="174"/>
      <c r="D854" s="159" t="s">
        <v>131</v>
      </c>
      <c r="E854" s="175" t="s">
        <v>1</v>
      </c>
      <c r="F854" s="176" t="s">
        <v>139</v>
      </c>
      <c r="H854" s="177">
        <v>2.02</v>
      </c>
      <c r="I854" s="178"/>
      <c r="L854" s="174"/>
      <c r="M854" s="179"/>
      <c r="N854" s="180"/>
      <c r="O854" s="180"/>
      <c r="P854" s="180"/>
      <c r="Q854" s="180"/>
      <c r="R854" s="180"/>
      <c r="S854" s="180"/>
      <c r="T854" s="181"/>
      <c r="AT854" s="175" t="s">
        <v>131</v>
      </c>
      <c r="AU854" s="175" t="s">
        <v>82</v>
      </c>
      <c r="AV854" s="15" t="s">
        <v>129</v>
      </c>
      <c r="AW854" s="15" t="s">
        <v>29</v>
      </c>
      <c r="AX854" s="15" t="s">
        <v>30</v>
      </c>
      <c r="AY854" s="175" t="s">
        <v>122</v>
      </c>
    </row>
    <row r="855" spans="1:65" s="2" customFormat="1" ht="16.5" customHeight="1">
      <c r="A855" s="33"/>
      <c r="B855" s="144"/>
      <c r="C855" s="182" t="s">
        <v>1240</v>
      </c>
      <c r="D855" s="182" t="s">
        <v>333</v>
      </c>
      <c r="E855" s="183" t="s">
        <v>1241</v>
      </c>
      <c r="F855" s="184" t="s">
        <v>1242</v>
      </c>
      <c r="G855" s="185" t="s">
        <v>573</v>
      </c>
      <c r="H855" s="186">
        <v>2.02</v>
      </c>
      <c r="I855" s="187"/>
      <c r="J855" s="188">
        <f>ROUND(I855*H855,2)</f>
        <v>0</v>
      </c>
      <c r="K855" s="184" t="s">
        <v>1</v>
      </c>
      <c r="L855" s="189"/>
      <c r="M855" s="190" t="s">
        <v>1</v>
      </c>
      <c r="N855" s="191" t="s">
        <v>38</v>
      </c>
      <c r="O855" s="59"/>
      <c r="P855" s="154">
        <f>O855*H855</f>
        <v>0</v>
      </c>
      <c r="Q855" s="154">
        <v>1.35E-2</v>
      </c>
      <c r="R855" s="154">
        <f>Q855*H855</f>
        <v>2.7269999999999999E-2</v>
      </c>
      <c r="S855" s="154">
        <v>0</v>
      </c>
      <c r="T855" s="155">
        <f>S855*H855</f>
        <v>0</v>
      </c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R855" s="156" t="s">
        <v>170</v>
      </c>
      <c r="AT855" s="156" t="s">
        <v>333</v>
      </c>
      <c r="AU855" s="156" t="s">
        <v>82</v>
      </c>
      <c r="AY855" s="18" t="s">
        <v>122</v>
      </c>
      <c r="BE855" s="157">
        <f>IF(N855="základní",J855,0)</f>
        <v>0</v>
      </c>
      <c r="BF855" s="157">
        <f>IF(N855="snížená",J855,0)</f>
        <v>0</v>
      </c>
      <c r="BG855" s="157">
        <f>IF(N855="zákl. přenesená",J855,0)</f>
        <v>0</v>
      </c>
      <c r="BH855" s="157">
        <f>IF(N855="sníž. přenesená",J855,0)</f>
        <v>0</v>
      </c>
      <c r="BI855" s="157">
        <f>IF(N855="nulová",J855,0)</f>
        <v>0</v>
      </c>
      <c r="BJ855" s="18" t="s">
        <v>30</v>
      </c>
      <c r="BK855" s="157">
        <f>ROUND(I855*H855,2)</f>
        <v>0</v>
      </c>
      <c r="BL855" s="18" t="s">
        <v>129</v>
      </c>
      <c r="BM855" s="156" t="s">
        <v>1243</v>
      </c>
    </row>
    <row r="856" spans="1:65" s="13" customFormat="1">
      <c r="B856" s="158"/>
      <c r="D856" s="159" t="s">
        <v>131</v>
      </c>
      <c r="E856" s="160" t="s">
        <v>1</v>
      </c>
      <c r="F856" s="161" t="s">
        <v>717</v>
      </c>
      <c r="H856" s="160" t="s">
        <v>1</v>
      </c>
      <c r="I856" s="162"/>
      <c r="L856" s="158"/>
      <c r="M856" s="163"/>
      <c r="N856" s="164"/>
      <c r="O856" s="164"/>
      <c r="P856" s="164"/>
      <c r="Q856" s="164"/>
      <c r="R856" s="164"/>
      <c r="S856" s="164"/>
      <c r="T856" s="165"/>
      <c r="AT856" s="160" t="s">
        <v>131</v>
      </c>
      <c r="AU856" s="160" t="s">
        <v>82</v>
      </c>
      <c r="AV856" s="13" t="s">
        <v>30</v>
      </c>
      <c r="AW856" s="13" t="s">
        <v>29</v>
      </c>
      <c r="AX856" s="13" t="s">
        <v>73</v>
      </c>
      <c r="AY856" s="160" t="s">
        <v>122</v>
      </c>
    </row>
    <row r="857" spans="1:65" s="14" customFormat="1">
      <c r="B857" s="166"/>
      <c r="D857" s="159" t="s">
        <v>131</v>
      </c>
      <c r="E857" s="167" t="s">
        <v>1</v>
      </c>
      <c r="F857" s="168" t="s">
        <v>1217</v>
      </c>
      <c r="H857" s="169">
        <v>2.02</v>
      </c>
      <c r="I857" s="170"/>
      <c r="L857" s="166"/>
      <c r="M857" s="171"/>
      <c r="N857" s="172"/>
      <c r="O857" s="172"/>
      <c r="P857" s="172"/>
      <c r="Q857" s="172"/>
      <c r="R857" s="172"/>
      <c r="S857" s="172"/>
      <c r="T857" s="173"/>
      <c r="AT857" s="167" t="s">
        <v>131</v>
      </c>
      <c r="AU857" s="167" t="s">
        <v>82</v>
      </c>
      <c r="AV857" s="14" t="s">
        <v>82</v>
      </c>
      <c r="AW857" s="14" t="s">
        <v>29</v>
      </c>
      <c r="AX857" s="14" t="s">
        <v>73</v>
      </c>
      <c r="AY857" s="167" t="s">
        <v>122</v>
      </c>
    </row>
    <row r="858" spans="1:65" s="15" customFormat="1">
      <c r="B858" s="174"/>
      <c r="D858" s="159" t="s">
        <v>131</v>
      </c>
      <c r="E858" s="175" t="s">
        <v>1</v>
      </c>
      <c r="F858" s="176" t="s">
        <v>139</v>
      </c>
      <c r="H858" s="177">
        <v>2.02</v>
      </c>
      <c r="I858" s="178"/>
      <c r="L858" s="174"/>
      <c r="M858" s="179"/>
      <c r="N858" s="180"/>
      <c r="O858" s="180"/>
      <c r="P858" s="180"/>
      <c r="Q858" s="180"/>
      <c r="R858" s="180"/>
      <c r="S858" s="180"/>
      <c r="T858" s="181"/>
      <c r="AT858" s="175" t="s">
        <v>131</v>
      </c>
      <c r="AU858" s="175" t="s">
        <v>82</v>
      </c>
      <c r="AV858" s="15" t="s">
        <v>129</v>
      </c>
      <c r="AW858" s="15" t="s">
        <v>29</v>
      </c>
      <c r="AX858" s="15" t="s">
        <v>30</v>
      </c>
      <c r="AY858" s="175" t="s">
        <v>122</v>
      </c>
    </row>
    <row r="859" spans="1:65" s="2" customFormat="1" ht="16.5" customHeight="1">
      <c r="A859" s="33"/>
      <c r="B859" s="144"/>
      <c r="C859" s="145" t="s">
        <v>1244</v>
      </c>
      <c r="D859" s="145" t="s">
        <v>124</v>
      </c>
      <c r="E859" s="146" t="s">
        <v>1245</v>
      </c>
      <c r="F859" s="147" t="s">
        <v>1246</v>
      </c>
      <c r="G859" s="148" t="s">
        <v>573</v>
      </c>
      <c r="H859" s="149">
        <v>1</v>
      </c>
      <c r="I859" s="150"/>
      <c r="J859" s="151">
        <f>ROUND(I859*H859,2)</f>
        <v>0</v>
      </c>
      <c r="K859" s="147" t="s">
        <v>128</v>
      </c>
      <c r="L859" s="34"/>
      <c r="M859" s="152" t="s">
        <v>1</v>
      </c>
      <c r="N859" s="153" t="s">
        <v>38</v>
      </c>
      <c r="O859" s="59"/>
      <c r="P859" s="154">
        <f>O859*H859</f>
        <v>0</v>
      </c>
      <c r="Q859" s="154">
        <v>0</v>
      </c>
      <c r="R859" s="154">
        <f>Q859*H859</f>
        <v>0</v>
      </c>
      <c r="S859" s="154">
        <v>0</v>
      </c>
      <c r="T859" s="155">
        <f>S859*H859</f>
        <v>0</v>
      </c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R859" s="156" t="s">
        <v>129</v>
      </c>
      <c r="AT859" s="156" t="s">
        <v>124</v>
      </c>
      <c r="AU859" s="156" t="s">
        <v>82</v>
      </c>
      <c r="AY859" s="18" t="s">
        <v>122</v>
      </c>
      <c r="BE859" s="157">
        <f>IF(N859="základní",J859,0)</f>
        <v>0</v>
      </c>
      <c r="BF859" s="157">
        <f>IF(N859="snížená",J859,0)</f>
        <v>0</v>
      </c>
      <c r="BG859" s="157">
        <f>IF(N859="zákl. přenesená",J859,0)</f>
        <v>0</v>
      </c>
      <c r="BH859" s="157">
        <f>IF(N859="sníž. přenesená",J859,0)</f>
        <v>0</v>
      </c>
      <c r="BI859" s="157">
        <f>IF(N859="nulová",J859,0)</f>
        <v>0</v>
      </c>
      <c r="BJ859" s="18" t="s">
        <v>30</v>
      </c>
      <c r="BK859" s="157">
        <f>ROUND(I859*H859,2)</f>
        <v>0</v>
      </c>
      <c r="BL859" s="18" t="s">
        <v>129</v>
      </c>
      <c r="BM859" s="156" t="s">
        <v>1247</v>
      </c>
    </row>
    <row r="860" spans="1:65" s="13" customFormat="1">
      <c r="B860" s="158"/>
      <c r="D860" s="159" t="s">
        <v>131</v>
      </c>
      <c r="E860" s="160" t="s">
        <v>1</v>
      </c>
      <c r="F860" s="161" t="s">
        <v>717</v>
      </c>
      <c r="H860" s="160" t="s">
        <v>1</v>
      </c>
      <c r="I860" s="162"/>
      <c r="L860" s="158"/>
      <c r="M860" s="163"/>
      <c r="N860" s="164"/>
      <c r="O860" s="164"/>
      <c r="P860" s="164"/>
      <c r="Q860" s="164"/>
      <c r="R860" s="164"/>
      <c r="S860" s="164"/>
      <c r="T860" s="165"/>
      <c r="AT860" s="160" t="s">
        <v>131</v>
      </c>
      <c r="AU860" s="160" t="s">
        <v>82</v>
      </c>
      <c r="AV860" s="13" t="s">
        <v>30</v>
      </c>
      <c r="AW860" s="13" t="s">
        <v>29</v>
      </c>
      <c r="AX860" s="13" t="s">
        <v>73</v>
      </c>
      <c r="AY860" s="160" t="s">
        <v>122</v>
      </c>
    </row>
    <row r="861" spans="1:65" s="14" customFormat="1">
      <c r="B861" s="166"/>
      <c r="D861" s="159" t="s">
        <v>131</v>
      </c>
      <c r="E861" s="167" t="s">
        <v>1</v>
      </c>
      <c r="F861" s="168" t="s">
        <v>30</v>
      </c>
      <c r="H861" s="169">
        <v>1</v>
      </c>
      <c r="I861" s="170"/>
      <c r="L861" s="166"/>
      <c r="M861" s="171"/>
      <c r="N861" s="172"/>
      <c r="O861" s="172"/>
      <c r="P861" s="172"/>
      <c r="Q861" s="172"/>
      <c r="R861" s="172"/>
      <c r="S861" s="172"/>
      <c r="T861" s="173"/>
      <c r="AT861" s="167" t="s">
        <v>131</v>
      </c>
      <c r="AU861" s="167" t="s">
        <v>82</v>
      </c>
      <c r="AV861" s="14" t="s">
        <v>82</v>
      </c>
      <c r="AW861" s="14" t="s">
        <v>29</v>
      </c>
      <c r="AX861" s="14" t="s">
        <v>30</v>
      </c>
      <c r="AY861" s="167" t="s">
        <v>122</v>
      </c>
    </row>
    <row r="862" spans="1:65" s="2" customFormat="1" ht="16.5" customHeight="1">
      <c r="A862" s="33"/>
      <c r="B862" s="144"/>
      <c r="C862" s="182" t="s">
        <v>1248</v>
      </c>
      <c r="D862" s="182" t="s">
        <v>333</v>
      </c>
      <c r="E862" s="183" t="s">
        <v>1249</v>
      </c>
      <c r="F862" s="184" t="s">
        <v>1250</v>
      </c>
      <c r="G862" s="185" t="s">
        <v>573</v>
      </c>
      <c r="H862" s="186">
        <v>1.01</v>
      </c>
      <c r="I862" s="187"/>
      <c r="J862" s="188">
        <f>ROUND(I862*H862,2)</f>
        <v>0</v>
      </c>
      <c r="K862" s="184" t="s">
        <v>1</v>
      </c>
      <c r="L862" s="189"/>
      <c r="M862" s="190" t="s">
        <v>1</v>
      </c>
      <c r="N862" s="191" t="s">
        <v>38</v>
      </c>
      <c r="O862" s="59"/>
      <c r="P862" s="154">
        <f>O862*H862</f>
        <v>0</v>
      </c>
      <c r="Q862" s="154">
        <v>9.1999999999999998E-3</v>
      </c>
      <c r="R862" s="154">
        <f>Q862*H862</f>
        <v>9.2919999999999999E-3</v>
      </c>
      <c r="S862" s="154">
        <v>0</v>
      </c>
      <c r="T862" s="155">
        <f>S862*H862</f>
        <v>0</v>
      </c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R862" s="156" t="s">
        <v>170</v>
      </c>
      <c r="AT862" s="156" t="s">
        <v>333</v>
      </c>
      <c r="AU862" s="156" t="s">
        <v>82</v>
      </c>
      <c r="AY862" s="18" t="s">
        <v>122</v>
      </c>
      <c r="BE862" s="157">
        <f>IF(N862="základní",J862,0)</f>
        <v>0</v>
      </c>
      <c r="BF862" s="157">
        <f>IF(N862="snížená",J862,0)</f>
        <v>0</v>
      </c>
      <c r="BG862" s="157">
        <f>IF(N862="zákl. přenesená",J862,0)</f>
        <v>0</v>
      </c>
      <c r="BH862" s="157">
        <f>IF(N862="sníž. přenesená",J862,0)</f>
        <v>0</v>
      </c>
      <c r="BI862" s="157">
        <f>IF(N862="nulová",J862,0)</f>
        <v>0</v>
      </c>
      <c r="BJ862" s="18" t="s">
        <v>30</v>
      </c>
      <c r="BK862" s="157">
        <f>ROUND(I862*H862,2)</f>
        <v>0</v>
      </c>
      <c r="BL862" s="18" t="s">
        <v>129</v>
      </c>
      <c r="BM862" s="156" t="s">
        <v>1251</v>
      </c>
    </row>
    <row r="863" spans="1:65" s="13" customFormat="1">
      <c r="B863" s="158"/>
      <c r="D863" s="159" t="s">
        <v>131</v>
      </c>
      <c r="E863" s="160" t="s">
        <v>1</v>
      </c>
      <c r="F863" s="161" t="s">
        <v>717</v>
      </c>
      <c r="H863" s="160" t="s">
        <v>1</v>
      </c>
      <c r="I863" s="162"/>
      <c r="L863" s="158"/>
      <c r="M863" s="163"/>
      <c r="N863" s="164"/>
      <c r="O863" s="164"/>
      <c r="P863" s="164"/>
      <c r="Q863" s="164"/>
      <c r="R863" s="164"/>
      <c r="S863" s="164"/>
      <c r="T863" s="165"/>
      <c r="AT863" s="160" t="s">
        <v>131</v>
      </c>
      <c r="AU863" s="160" t="s">
        <v>82</v>
      </c>
      <c r="AV863" s="13" t="s">
        <v>30</v>
      </c>
      <c r="AW863" s="13" t="s">
        <v>29</v>
      </c>
      <c r="AX863" s="13" t="s">
        <v>73</v>
      </c>
      <c r="AY863" s="160" t="s">
        <v>122</v>
      </c>
    </row>
    <row r="864" spans="1:65" s="13" customFormat="1">
      <c r="B864" s="158"/>
      <c r="D864" s="159" t="s">
        <v>131</v>
      </c>
      <c r="E864" s="160" t="s">
        <v>1</v>
      </c>
      <c r="F864" s="161" t="s">
        <v>1252</v>
      </c>
      <c r="H864" s="160" t="s">
        <v>1</v>
      </c>
      <c r="I864" s="162"/>
      <c r="L864" s="158"/>
      <c r="M864" s="163"/>
      <c r="N864" s="164"/>
      <c r="O864" s="164"/>
      <c r="P864" s="164"/>
      <c r="Q864" s="164"/>
      <c r="R864" s="164"/>
      <c r="S864" s="164"/>
      <c r="T864" s="165"/>
      <c r="AT864" s="160" t="s">
        <v>131</v>
      </c>
      <c r="AU864" s="160" t="s">
        <v>82</v>
      </c>
      <c r="AV864" s="13" t="s">
        <v>30</v>
      </c>
      <c r="AW864" s="13" t="s">
        <v>29</v>
      </c>
      <c r="AX864" s="13" t="s">
        <v>73</v>
      </c>
      <c r="AY864" s="160" t="s">
        <v>122</v>
      </c>
    </row>
    <row r="865" spans="1:65" s="14" customFormat="1">
      <c r="B865" s="166"/>
      <c r="D865" s="159" t="s">
        <v>131</v>
      </c>
      <c r="E865" s="167" t="s">
        <v>1</v>
      </c>
      <c r="F865" s="168" t="s">
        <v>1218</v>
      </c>
      <c r="H865" s="169">
        <v>1.01</v>
      </c>
      <c r="I865" s="170"/>
      <c r="L865" s="166"/>
      <c r="M865" s="171"/>
      <c r="N865" s="172"/>
      <c r="O865" s="172"/>
      <c r="P865" s="172"/>
      <c r="Q865" s="172"/>
      <c r="R865" s="172"/>
      <c r="S865" s="172"/>
      <c r="T865" s="173"/>
      <c r="AT865" s="167" t="s">
        <v>131</v>
      </c>
      <c r="AU865" s="167" t="s">
        <v>82</v>
      </c>
      <c r="AV865" s="14" t="s">
        <v>82</v>
      </c>
      <c r="AW865" s="14" t="s">
        <v>29</v>
      </c>
      <c r="AX865" s="14" t="s">
        <v>73</v>
      </c>
      <c r="AY865" s="167" t="s">
        <v>122</v>
      </c>
    </row>
    <row r="866" spans="1:65" s="15" customFormat="1">
      <c r="B866" s="174"/>
      <c r="D866" s="159" t="s">
        <v>131</v>
      </c>
      <c r="E866" s="175" t="s">
        <v>1</v>
      </c>
      <c r="F866" s="176" t="s">
        <v>139</v>
      </c>
      <c r="H866" s="177">
        <v>1.01</v>
      </c>
      <c r="I866" s="178"/>
      <c r="L866" s="174"/>
      <c r="M866" s="179"/>
      <c r="N866" s="180"/>
      <c r="O866" s="180"/>
      <c r="P866" s="180"/>
      <c r="Q866" s="180"/>
      <c r="R866" s="180"/>
      <c r="S866" s="180"/>
      <c r="T866" s="181"/>
      <c r="AT866" s="175" t="s">
        <v>131</v>
      </c>
      <c r="AU866" s="175" t="s">
        <v>82</v>
      </c>
      <c r="AV866" s="15" t="s">
        <v>129</v>
      </c>
      <c r="AW866" s="15" t="s">
        <v>29</v>
      </c>
      <c r="AX866" s="15" t="s">
        <v>30</v>
      </c>
      <c r="AY866" s="175" t="s">
        <v>122</v>
      </c>
    </row>
    <row r="867" spans="1:65" s="2" customFormat="1" ht="16.5" customHeight="1">
      <c r="A867" s="33"/>
      <c r="B867" s="144"/>
      <c r="C867" s="145" t="s">
        <v>1253</v>
      </c>
      <c r="D867" s="145" t="s">
        <v>124</v>
      </c>
      <c r="E867" s="146" t="s">
        <v>1254</v>
      </c>
      <c r="F867" s="147" t="s">
        <v>1255</v>
      </c>
      <c r="G867" s="148" t="s">
        <v>573</v>
      </c>
      <c r="H867" s="149">
        <v>2</v>
      </c>
      <c r="I867" s="150"/>
      <c r="J867" s="151">
        <f>ROUND(I867*H867,2)</f>
        <v>0</v>
      </c>
      <c r="K867" s="147" t="s">
        <v>128</v>
      </c>
      <c r="L867" s="34"/>
      <c r="M867" s="152" t="s">
        <v>1</v>
      </c>
      <c r="N867" s="153" t="s">
        <v>38</v>
      </c>
      <c r="O867" s="59"/>
      <c r="P867" s="154">
        <f>O867*H867</f>
        <v>0</v>
      </c>
      <c r="Q867" s="154">
        <v>0</v>
      </c>
      <c r="R867" s="154">
        <f>Q867*H867</f>
        <v>0</v>
      </c>
      <c r="S867" s="154">
        <v>0</v>
      </c>
      <c r="T867" s="155">
        <f>S867*H867</f>
        <v>0</v>
      </c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R867" s="156" t="s">
        <v>129</v>
      </c>
      <c r="AT867" s="156" t="s">
        <v>124</v>
      </c>
      <c r="AU867" s="156" t="s">
        <v>82</v>
      </c>
      <c r="AY867" s="18" t="s">
        <v>122</v>
      </c>
      <c r="BE867" s="157">
        <f>IF(N867="základní",J867,0)</f>
        <v>0</v>
      </c>
      <c r="BF867" s="157">
        <f>IF(N867="snížená",J867,0)</f>
        <v>0</v>
      </c>
      <c r="BG867" s="157">
        <f>IF(N867="zákl. přenesená",J867,0)</f>
        <v>0</v>
      </c>
      <c r="BH867" s="157">
        <f>IF(N867="sníž. přenesená",J867,0)</f>
        <v>0</v>
      </c>
      <c r="BI867" s="157">
        <f>IF(N867="nulová",J867,0)</f>
        <v>0</v>
      </c>
      <c r="BJ867" s="18" t="s">
        <v>30</v>
      </c>
      <c r="BK867" s="157">
        <f>ROUND(I867*H867,2)</f>
        <v>0</v>
      </c>
      <c r="BL867" s="18" t="s">
        <v>129</v>
      </c>
      <c r="BM867" s="156" t="s">
        <v>1256</v>
      </c>
    </row>
    <row r="868" spans="1:65" s="13" customFormat="1">
      <c r="B868" s="158"/>
      <c r="D868" s="159" t="s">
        <v>131</v>
      </c>
      <c r="E868" s="160" t="s">
        <v>1</v>
      </c>
      <c r="F868" s="161" t="s">
        <v>717</v>
      </c>
      <c r="H868" s="160" t="s">
        <v>1</v>
      </c>
      <c r="I868" s="162"/>
      <c r="L868" s="158"/>
      <c r="M868" s="163"/>
      <c r="N868" s="164"/>
      <c r="O868" s="164"/>
      <c r="P868" s="164"/>
      <c r="Q868" s="164"/>
      <c r="R868" s="164"/>
      <c r="S868" s="164"/>
      <c r="T868" s="165"/>
      <c r="AT868" s="160" t="s">
        <v>131</v>
      </c>
      <c r="AU868" s="160" t="s">
        <v>82</v>
      </c>
      <c r="AV868" s="13" t="s">
        <v>30</v>
      </c>
      <c r="AW868" s="13" t="s">
        <v>29</v>
      </c>
      <c r="AX868" s="13" t="s">
        <v>73</v>
      </c>
      <c r="AY868" s="160" t="s">
        <v>122</v>
      </c>
    </row>
    <row r="869" spans="1:65" s="14" customFormat="1">
      <c r="B869" s="166"/>
      <c r="D869" s="159" t="s">
        <v>131</v>
      </c>
      <c r="E869" s="167" t="s">
        <v>1</v>
      </c>
      <c r="F869" s="168" t="s">
        <v>82</v>
      </c>
      <c r="H869" s="169">
        <v>2</v>
      </c>
      <c r="I869" s="170"/>
      <c r="L869" s="166"/>
      <c r="M869" s="171"/>
      <c r="N869" s="172"/>
      <c r="O869" s="172"/>
      <c r="P869" s="172"/>
      <c r="Q869" s="172"/>
      <c r="R869" s="172"/>
      <c r="S869" s="172"/>
      <c r="T869" s="173"/>
      <c r="AT869" s="167" t="s">
        <v>131</v>
      </c>
      <c r="AU869" s="167" t="s">
        <v>82</v>
      </c>
      <c r="AV869" s="14" t="s">
        <v>82</v>
      </c>
      <c r="AW869" s="14" t="s">
        <v>29</v>
      </c>
      <c r="AX869" s="14" t="s">
        <v>30</v>
      </c>
      <c r="AY869" s="167" t="s">
        <v>122</v>
      </c>
    </row>
    <row r="870" spans="1:65" s="2" customFormat="1" ht="16.5" customHeight="1">
      <c r="A870" s="33"/>
      <c r="B870" s="144"/>
      <c r="C870" s="182" t="s">
        <v>1257</v>
      </c>
      <c r="D870" s="182" t="s">
        <v>333</v>
      </c>
      <c r="E870" s="183" t="s">
        <v>1258</v>
      </c>
      <c r="F870" s="184" t="s">
        <v>1259</v>
      </c>
      <c r="G870" s="185" t="s">
        <v>573</v>
      </c>
      <c r="H870" s="186">
        <v>2.02</v>
      </c>
      <c r="I870" s="187"/>
      <c r="J870" s="188">
        <f>ROUND(I870*H870,2)</f>
        <v>0</v>
      </c>
      <c r="K870" s="184" t="s">
        <v>1</v>
      </c>
      <c r="L870" s="189"/>
      <c r="M870" s="190" t="s">
        <v>1</v>
      </c>
      <c r="N870" s="191" t="s">
        <v>38</v>
      </c>
      <c r="O870" s="59"/>
      <c r="P870" s="154">
        <f>O870*H870</f>
        <v>0</v>
      </c>
      <c r="Q870" s="154">
        <v>1.4999999999999999E-2</v>
      </c>
      <c r="R870" s="154">
        <f>Q870*H870</f>
        <v>3.0300000000000001E-2</v>
      </c>
      <c r="S870" s="154">
        <v>0</v>
      </c>
      <c r="T870" s="155">
        <f>S870*H870</f>
        <v>0</v>
      </c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R870" s="156" t="s">
        <v>170</v>
      </c>
      <c r="AT870" s="156" t="s">
        <v>333</v>
      </c>
      <c r="AU870" s="156" t="s">
        <v>82</v>
      </c>
      <c r="AY870" s="18" t="s">
        <v>122</v>
      </c>
      <c r="BE870" s="157">
        <f>IF(N870="základní",J870,0)</f>
        <v>0</v>
      </c>
      <c r="BF870" s="157">
        <f>IF(N870="snížená",J870,0)</f>
        <v>0</v>
      </c>
      <c r="BG870" s="157">
        <f>IF(N870="zákl. přenesená",J870,0)</f>
        <v>0</v>
      </c>
      <c r="BH870" s="157">
        <f>IF(N870="sníž. přenesená",J870,0)</f>
        <v>0</v>
      </c>
      <c r="BI870" s="157">
        <f>IF(N870="nulová",J870,0)</f>
        <v>0</v>
      </c>
      <c r="BJ870" s="18" t="s">
        <v>30</v>
      </c>
      <c r="BK870" s="157">
        <f>ROUND(I870*H870,2)</f>
        <v>0</v>
      </c>
      <c r="BL870" s="18" t="s">
        <v>129</v>
      </c>
      <c r="BM870" s="156" t="s">
        <v>1260</v>
      </c>
    </row>
    <row r="871" spans="1:65" s="13" customFormat="1">
      <c r="B871" s="158"/>
      <c r="D871" s="159" t="s">
        <v>131</v>
      </c>
      <c r="E871" s="160" t="s">
        <v>1</v>
      </c>
      <c r="F871" s="161" t="s">
        <v>1261</v>
      </c>
      <c r="H871" s="160" t="s">
        <v>1</v>
      </c>
      <c r="I871" s="162"/>
      <c r="L871" s="158"/>
      <c r="M871" s="163"/>
      <c r="N871" s="164"/>
      <c r="O871" s="164"/>
      <c r="P871" s="164"/>
      <c r="Q871" s="164"/>
      <c r="R871" s="164"/>
      <c r="S871" s="164"/>
      <c r="T871" s="165"/>
      <c r="AT871" s="160" t="s">
        <v>131</v>
      </c>
      <c r="AU871" s="160" t="s">
        <v>82</v>
      </c>
      <c r="AV871" s="13" t="s">
        <v>30</v>
      </c>
      <c r="AW871" s="13" t="s">
        <v>29</v>
      </c>
      <c r="AX871" s="13" t="s">
        <v>73</v>
      </c>
      <c r="AY871" s="160" t="s">
        <v>122</v>
      </c>
    </row>
    <row r="872" spans="1:65" s="13" customFormat="1">
      <c r="B872" s="158"/>
      <c r="D872" s="159" t="s">
        <v>131</v>
      </c>
      <c r="E872" s="160" t="s">
        <v>1</v>
      </c>
      <c r="F872" s="161" t="s">
        <v>1252</v>
      </c>
      <c r="H872" s="160" t="s">
        <v>1</v>
      </c>
      <c r="I872" s="162"/>
      <c r="L872" s="158"/>
      <c r="M872" s="163"/>
      <c r="N872" s="164"/>
      <c r="O872" s="164"/>
      <c r="P872" s="164"/>
      <c r="Q872" s="164"/>
      <c r="R872" s="164"/>
      <c r="S872" s="164"/>
      <c r="T872" s="165"/>
      <c r="AT872" s="160" t="s">
        <v>131</v>
      </c>
      <c r="AU872" s="160" t="s">
        <v>82</v>
      </c>
      <c r="AV872" s="13" t="s">
        <v>30</v>
      </c>
      <c r="AW872" s="13" t="s">
        <v>29</v>
      </c>
      <c r="AX872" s="13" t="s">
        <v>73</v>
      </c>
      <c r="AY872" s="160" t="s">
        <v>122</v>
      </c>
    </row>
    <row r="873" spans="1:65" s="14" customFormat="1">
      <c r="B873" s="166"/>
      <c r="D873" s="159" t="s">
        <v>131</v>
      </c>
      <c r="E873" s="167" t="s">
        <v>1</v>
      </c>
      <c r="F873" s="168" t="s">
        <v>1217</v>
      </c>
      <c r="H873" s="169">
        <v>2.02</v>
      </c>
      <c r="I873" s="170"/>
      <c r="L873" s="166"/>
      <c r="M873" s="171"/>
      <c r="N873" s="172"/>
      <c r="O873" s="172"/>
      <c r="P873" s="172"/>
      <c r="Q873" s="172"/>
      <c r="R873" s="172"/>
      <c r="S873" s="172"/>
      <c r="T873" s="173"/>
      <c r="AT873" s="167" t="s">
        <v>131</v>
      </c>
      <c r="AU873" s="167" t="s">
        <v>82</v>
      </c>
      <c r="AV873" s="14" t="s">
        <v>82</v>
      </c>
      <c r="AW873" s="14" t="s">
        <v>29</v>
      </c>
      <c r="AX873" s="14" t="s">
        <v>73</v>
      </c>
      <c r="AY873" s="167" t="s">
        <v>122</v>
      </c>
    </row>
    <row r="874" spans="1:65" s="15" customFormat="1">
      <c r="B874" s="174"/>
      <c r="D874" s="159" t="s">
        <v>131</v>
      </c>
      <c r="E874" s="175" t="s">
        <v>1</v>
      </c>
      <c r="F874" s="176" t="s">
        <v>139</v>
      </c>
      <c r="H874" s="177">
        <v>2.02</v>
      </c>
      <c r="I874" s="178"/>
      <c r="L874" s="174"/>
      <c r="M874" s="179"/>
      <c r="N874" s="180"/>
      <c r="O874" s="180"/>
      <c r="P874" s="180"/>
      <c r="Q874" s="180"/>
      <c r="R874" s="180"/>
      <c r="S874" s="180"/>
      <c r="T874" s="181"/>
      <c r="AT874" s="175" t="s">
        <v>131</v>
      </c>
      <c r="AU874" s="175" t="s">
        <v>82</v>
      </c>
      <c r="AV874" s="15" t="s">
        <v>129</v>
      </c>
      <c r="AW874" s="15" t="s">
        <v>29</v>
      </c>
      <c r="AX874" s="15" t="s">
        <v>30</v>
      </c>
      <c r="AY874" s="175" t="s">
        <v>122</v>
      </c>
    </row>
    <row r="875" spans="1:65" s="2" customFormat="1" ht="16.5" customHeight="1">
      <c r="A875" s="33"/>
      <c r="B875" s="144"/>
      <c r="C875" s="145" t="s">
        <v>1262</v>
      </c>
      <c r="D875" s="145" t="s">
        <v>124</v>
      </c>
      <c r="E875" s="146" t="s">
        <v>1263</v>
      </c>
      <c r="F875" s="147" t="s">
        <v>1264</v>
      </c>
      <c r="G875" s="148" t="s">
        <v>573</v>
      </c>
      <c r="H875" s="149">
        <v>1</v>
      </c>
      <c r="I875" s="150"/>
      <c r="J875" s="151">
        <f>ROUND(I875*H875,2)</f>
        <v>0</v>
      </c>
      <c r="K875" s="147" t="s">
        <v>1</v>
      </c>
      <c r="L875" s="34"/>
      <c r="M875" s="152" t="s">
        <v>1</v>
      </c>
      <c r="N875" s="153" t="s">
        <v>38</v>
      </c>
      <c r="O875" s="59"/>
      <c r="P875" s="154">
        <f>O875*H875</f>
        <v>0</v>
      </c>
      <c r="Q875" s="154">
        <v>0</v>
      </c>
      <c r="R875" s="154">
        <f>Q875*H875</f>
        <v>0</v>
      </c>
      <c r="S875" s="154">
        <v>0</v>
      </c>
      <c r="T875" s="155">
        <f>S875*H875</f>
        <v>0</v>
      </c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R875" s="156" t="s">
        <v>129</v>
      </c>
      <c r="AT875" s="156" t="s">
        <v>124</v>
      </c>
      <c r="AU875" s="156" t="s">
        <v>82</v>
      </c>
      <c r="AY875" s="18" t="s">
        <v>122</v>
      </c>
      <c r="BE875" s="157">
        <f>IF(N875="základní",J875,0)</f>
        <v>0</v>
      </c>
      <c r="BF875" s="157">
        <f>IF(N875="snížená",J875,0)</f>
        <v>0</v>
      </c>
      <c r="BG875" s="157">
        <f>IF(N875="zákl. přenesená",J875,0)</f>
        <v>0</v>
      </c>
      <c r="BH875" s="157">
        <f>IF(N875="sníž. přenesená",J875,0)</f>
        <v>0</v>
      </c>
      <c r="BI875" s="157">
        <f>IF(N875="nulová",J875,0)</f>
        <v>0</v>
      </c>
      <c r="BJ875" s="18" t="s">
        <v>30</v>
      </c>
      <c r="BK875" s="157">
        <f>ROUND(I875*H875,2)</f>
        <v>0</v>
      </c>
      <c r="BL875" s="18" t="s">
        <v>129</v>
      </c>
      <c r="BM875" s="156" t="s">
        <v>1265</v>
      </c>
    </row>
    <row r="876" spans="1:65" s="13" customFormat="1">
      <c r="B876" s="158"/>
      <c r="D876" s="159" t="s">
        <v>131</v>
      </c>
      <c r="E876" s="160" t="s">
        <v>1</v>
      </c>
      <c r="F876" s="161" t="s">
        <v>717</v>
      </c>
      <c r="H876" s="160" t="s">
        <v>1</v>
      </c>
      <c r="I876" s="162"/>
      <c r="L876" s="158"/>
      <c r="M876" s="163"/>
      <c r="N876" s="164"/>
      <c r="O876" s="164"/>
      <c r="P876" s="164"/>
      <c r="Q876" s="164"/>
      <c r="R876" s="164"/>
      <c r="S876" s="164"/>
      <c r="T876" s="165"/>
      <c r="AT876" s="160" t="s">
        <v>131</v>
      </c>
      <c r="AU876" s="160" t="s">
        <v>82</v>
      </c>
      <c r="AV876" s="13" t="s">
        <v>30</v>
      </c>
      <c r="AW876" s="13" t="s">
        <v>29</v>
      </c>
      <c r="AX876" s="13" t="s">
        <v>73</v>
      </c>
      <c r="AY876" s="160" t="s">
        <v>122</v>
      </c>
    </row>
    <row r="877" spans="1:65" s="14" customFormat="1">
      <c r="B877" s="166"/>
      <c r="D877" s="159" t="s">
        <v>131</v>
      </c>
      <c r="E877" s="167" t="s">
        <v>1</v>
      </c>
      <c r="F877" s="168" t="s">
        <v>30</v>
      </c>
      <c r="H877" s="169">
        <v>1</v>
      </c>
      <c r="I877" s="170"/>
      <c r="L877" s="166"/>
      <c r="M877" s="171"/>
      <c r="N877" s="172"/>
      <c r="O877" s="172"/>
      <c r="P877" s="172"/>
      <c r="Q877" s="172"/>
      <c r="R877" s="172"/>
      <c r="S877" s="172"/>
      <c r="T877" s="173"/>
      <c r="AT877" s="167" t="s">
        <v>131</v>
      </c>
      <c r="AU877" s="167" t="s">
        <v>82</v>
      </c>
      <c r="AV877" s="14" t="s">
        <v>82</v>
      </c>
      <c r="AW877" s="14" t="s">
        <v>29</v>
      </c>
      <c r="AX877" s="14" t="s">
        <v>30</v>
      </c>
      <c r="AY877" s="167" t="s">
        <v>122</v>
      </c>
    </row>
    <row r="878" spans="1:65" s="2" customFormat="1" ht="16.5" customHeight="1">
      <c r="A878" s="33"/>
      <c r="B878" s="144"/>
      <c r="C878" s="145" t="s">
        <v>1266</v>
      </c>
      <c r="D878" s="145" t="s">
        <v>124</v>
      </c>
      <c r="E878" s="146" t="s">
        <v>1267</v>
      </c>
      <c r="F878" s="147" t="s">
        <v>1268</v>
      </c>
      <c r="G878" s="148" t="s">
        <v>573</v>
      </c>
      <c r="H878" s="149">
        <v>6</v>
      </c>
      <c r="I878" s="150"/>
      <c r="J878" s="151">
        <f>ROUND(I878*H878,2)</f>
        <v>0</v>
      </c>
      <c r="K878" s="147" t="s">
        <v>128</v>
      </c>
      <c r="L878" s="34"/>
      <c r="M878" s="152" t="s">
        <v>1</v>
      </c>
      <c r="N878" s="153" t="s">
        <v>38</v>
      </c>
      <c r="O878" s="59"/>
      <c r="P878" s="154">
        <f>O878*H878</f>
        <v>0</v>
      </c>
      <c r="Q878" s="154">
        <v>0</v>
      </c>
      <c r="R878" s="154">
        <f>Q878*H878</f>
        <v>0</v>
      </c>
      <c r="S878" s="154">
        <v>0</v>
      </c>
      <c r="T878" s="155">
        <f>S878*H878</f>
        <v>0</v>
      </c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R878" s="156" t="s">
        <v>129</v>
      </c>
      <c r="AT878" s="156" t="s">
        <v>124</v>
      </c>
      <c r="AU878" s="156" t="s">
        <v>82</v>
      </c>
      <c r="AY878" s="18" t="s">
        <v>122</v>
      </c>
      <c r="BE878" s="157">
        <f>IF(N878="základní",J878,0)</f>
        <v>0</v>
      </c>
      <c r="BF878" s="157">
        <f>IF(N878="snížená",J878,0)</f>
        <v>0</v>
      </c>
      <c r="BG878" s="157">
        <f>IF(N878="zákl. přenesená",J878,0)</f>
        <v>0</v>
      </c>
      <c r="BH878" s="157">
        <f>IF(N878="sníž. přenesená",J878,0)</f>
        <v>0</v>
      </c>
      <c r="BI878" s="157">
        <f>IF(N878="nulová",J878,0)</f>
        <v>0</v>
      </c>
      <c r="BJ878" s="18" t="s">
        <v>30</v>
      </c>
      <c r="BK878" s="157">
        <f>ROUND(I878*H878,2)</f>
        <v>0</v>
      </c>
      <c r="BL878" s="18" t="s">
        <v>129</v>
      </c>
      <c r="BM878" s="156" t="s">
        <v>1269</v>
      </c>
    </row>
    <row r="879" spans="1:65" s="13" customFormat="1">
      <c r="B879" s="158"/>
      <c r="D879" s="159" t="s">
        <v>131</v>
      </c>
      <c r="E879" s="160" t="s">
        <v>1</v>
      </c>
      <c r="F879" s="161" t="s">
        <v>714</v>
      </c>
      <c r="H879" s="160" t="s">
        <v>1</v>
      </c>
      <c r="I879" s="162"/>
      <c r="L879" s="158"/>
      <c r="M879" s="163"/>
      <c r="N879" s="164"/>
      <c r="O879" s="164"/>
      <c r="P879" s="164"/>
      <c r="Q879" s="164"/>
      <c r="R879" s="164"/>
      <c r="S879" s="164"/>
      <c r="T879" s="165"/>
      <c r="AT879" s="160" t="s">
        <v>131</v>
      </c>
      <c r="AU879" s="160" t="s">
        <v>82</v>
      </c>
      <c r="AV879" s="13" t="s">
        <v>30</v>
      </c>
      <c r="AW879" s="13" t="s">
        <v>29</v>
      </c>
      <c r="AX879" s="13" t="s">
        <v>73</v>
      </c>
      <c r="AY879" s="160" t="s">
        <v>122</v>
      </c>
    </row>
    <row r="880" spans="1:65" s="14" customFormat="1">
      <c r="B880" s="166"/>
      <c r="D880" s="159" t="s">
        <v>131</v>
      </c>
      <c r="E880" s="167" t="s">
        <v>1</v>
      </c>
      <c r="F880" s="168" t="s">
        <v>161</v>
      </c>
      <c r="H880" s="169">
        <v>6</v>
      </c>
      <c r="I880" s="170"/>
      <c r="L880" s="166"/>
      <c r="M880" s="171"/>
      <c r="N880" s="172"/>
      <c r="O880" s="172"/>
      <c r="P880" s="172"/>
      <c r="Q880" s="172"/>
      <c r="R880" s="172"/>
      <c r="S880" s="172"/>
      <c r="T880" s="173"/>
      <c r="AT880" s="167" t="s">
        <v>131</v>
      </c>
      <c r="AU880" s="167" t="s">
        <v>82</v>
      </c>
      <c r="AV880" s="14" t="s">
        <v>82</v>
      </c>
      <c r="AW880" s="14" t="s">
        <v>29</v>
      </c>
      <c r="AX880" s="14" t="s">
        <v>30</v>
      </c>
      <c r="AY880" s="167" t="s">
        <v>122</v>
      </c>
    </row>
    <row r="881" spans="1:65" s="2" customFormat="1" ht="16.5" customHeight="1">
      <c r="A881" s="33"/>
      <c r="B881" s="144"/>
      <c r="C881" s="182" t="s">
        <v>1270</v>
      </c>
      <c r="D881" s="182" t="s">
        <v>333</v>
      </c>
      <c r="E881" s="183" t="s">
        <v>1271</v>
      </c>
      <c r="F881" s="184" t="s">
        <v>1272</v>
      </c>
      <c r="G881" s="185" t="s">
        <v>573</v>
      </c>
      <c r="H881" s="186">
        <v>6.06</v>
      </c>
      <c r="I881" s="187"/>
      <c r="J881" s="188">
        <f>ROUND(I881*H881,2)</f>
        <v>0</v>
      </c>
      <c r="K881" s="184" t="s">
        <v>1</v>
      </c>
      <c r="L881" s="189"/>
      <c r="M881" s="190" t="s">
        <v>1</v>
      </c>
      <c r="N881" s="191" t="s">
        <v>38</v>
      </c>
      <c r="O881" s="59"/>
      <c r="P881" s="154">
        <f>O881*H881</f>
        <v>0</v>
      </c>
      <c r="Q881" s="154">
        <v>1.6500000000000001E-2</v>
      </c>
      <c r="R881" s="154">
        <f>Q881*H881</f>
        <v>9.9989999999999996E-2</v>
      </c>
      <c r="S881" s="154">
        <v>0</v>
      </c>
      <c r="T881" s="155">
        <f>S881*H881</f>
        <v>0</v>
      </c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R881" s="156" t="s">
        <v>170</v>
      </c>
      <c r="AT881" s="156" t="s">
        <v>333</v>
      </c>
      <c r="AU881" s="156" t="s">
        <v>82</v>
      </c>
      <c r="AY881" s="18" t="s">
        <v>122</v>
      </c>
      <c r="BE881" s="157">
        <f>IF(N881="základní",J881,0)</f>
        <v>0</v>
      </c>
      <c r="BF881" s="157">
        <f>IF(N881="snížená",J881,0)</f>
        <v>0</v>
      </c>
      <c r="BG881" s="157">
        <f>IF(N881="zákl. přenesená",J881,0)</f>
        <v>0</v>
      </c>
      <c r="BH881" s="157">
        <f>IF(N881="sníž. přenesená",J881,0)</f>
        <v>0</v>
      </c>
      <c r="BI881" s="157">
        <f>IF(N881="nulová",J881,0)</f>
        <v>0</v>
      </c>
      <c r="BJ881" s="18" t="s">
        <v>30</v>
      </c>
      <c r="BK881" s="157">
        <f>ROUND(I881*H881,2)</f>
        <v>0</v>
      </c>
      <c r="BL881" s="18" t="s">
        <v>129</v>
      </c>
      <c r="BM881" s="156" t="s">
        <v>1273</v>
      </c>
    </row>
    <row r="882" spans="1:65" s="13" customFormat="1">
      <c r="B882" s="158"/>
      <c r="D882" s="159" t="s">
        <v>131</v>
      </c>
      <c r="E882" s="160" t="s">
        <v>1</v>
      </c>
      <c r="F882" s="161" t="s">
        <v>1274</v>
      </c>
      <c r="H882" s="160" t="s">
        <v>1</v>
      </c>
      <c r="I882" s="162"/>
      <c r="L882" s="158"/>
      <c r="M882" s="163"/>
      <c r="N882" s="164"/>
      <c r="O882" s="164"/>
      <c r="P882" s="164"/>
      <c r="Q882" s="164"/>
      <c r="R882" s="164"/>
      <c r="S882" s="164"/>
      <c r="T882" s="165"/>
      <c r="AT882" s="160" t="s">
        <v>131</v>
      </c>
      <c r="AU882" s="160" t="s">
        <v>82</v>
      </c>
      <c r="AV882" s="13" t="s">
        <v>30</v>
      </c>
      <c r="AW882" s="13" t="s">
        <v>29</v>
      </c>
      <c r="AX882" s="13" t="s">
        <v>73</v>
      </c>
      <c r="AY882" s="160" t="s">
        <v>122</v>
      </c>
    </row>
    <row r="883" spans="1:65" s="13" customFormat="1">
      <c r="B883" s="158"/>
      <c r="D883" s="159" t="s">
        <v>131</v>
      </c>
      <c r="E883" s="160" t="s">
        <v>1</v>
      </c>
      <c r="F883" s="161" t="s">
        <v>1252</v>
      </c>
      <c r="H883" s="160" t="s">
        <v>1</v>
      </c>
      <c r="I883" s="162"/>
      <c r="L883" s="158"/>
      <c r="M883" s="163"/>
      <c r="N883" s="164"/>
      <c r="O883" s="164"/>
      <c r="P883" s="164"/>
      <c r="Q883" s="164"/>
      <c r="R883" s="164"/>
      <c r="S883" s="164"/>
      <c r="T883" s="165"/>
      <c r="AT883" s="160" t="s">
        <v>131</v>
      </c>
      <c r="AU883" s="160" t="s">
        <v>82</v>
      </c>
      <c r="AV883" s="13" t="s">
        <v>30</v>
      </c>
      <c r="AW883" s="13" t="s">
        <v>29</v>
      </c>
      <c r="AX883" s="13" t="s">
        <v>73</v>
      </c>
      <c r="AY883" s="160" t="s">
        <v>122</v>
      </c>
    </row>
    <row r="884" spans="1:65" s="14" customFormat="1">
      <c r="B884" s="166"/>
      <c r="D884" s="159" t="s">
        <v>131</v>
      </c>
      <c r="E884" s="167" t="s">
        <v>1</v>
      </c>
      <c r="F884" s="168" t="s">
        <v>1128</v>
      </c>
      <c r="H884" s="169">
        <v>6.06</v>
      </c>
      <c r="I884" s="170"/>
      <c r="L884" s="166"/>
      <c r="M884" s="171"/>
      <c r="N884" s="172"/>
      <c r="O884" s="172"/>
      <c r="P884" s="172"/>
      <c r="Q884" s="172"/>
      <c r="R884" s="172"/>
      <c r="S884" s="172"/>
      <c r="T884" s="173"/>
      <c r="AT884" s="167" t="s">
        <v>131</v>
      </c>
      <c r="AU884" s="167" t="s">
        <v>82</v>
      </c>
      <c r="AV884" s="14" t="s">
        <v>82</v>
      </c>
      <c r="AW884" s="14" t="s">
        <v>29</v>
      </c>
      <c r="AX884" s="14" t="s">
        <v>73</v>
      </c>
      <c r="AY884" s="167" t="s">
        <v>122</v>
      </c>
    </row>
    <row r="885" spans="1:65" s="15" customFormat="1">
      <c r="B885" s="174"/>
      <c r="D885" s="159" t="s">
        <v>131</v>
      </c>
      <c r="E885" s="175" t="s">
        <v>1</v>
      </c>
      <c r="F885" s="176" t="s">
        <v>139</v>
      </c>
      <c r="H885" s="177">
        <v>6.06</v>
      </c>
      <c r="I885" s="178"/>
      <c r="L885" s="174"/>
      <c r="M885" s="179"/>
      <c r="N885" s="180"/>
      <c r="O885" s="180"/>
      <c r="P885" s="180"/>
      <c r="Q885" s="180"/>
      <c r="R885" s="180"/>
      <c r="S885" s="180"/>
      <c r="T885" s="181"/>
      <c r="AT885" s="175" t="s">
        <v>131</v>
      </c>
      <c r="AU885" s="175" t="s">
        <v>82</v>
      </c>
      <c r="AV885" s="15" t="s">
        <v>129</v>
      </c>
      <c r="AW885" s="15" t="s">
        <v>29</v>
      </c>
      <c r="AX885" s="15" t="s">
        <v>30</v>
      </c>
      <c r="AY885" s="175" t="s">
        <v>122</v>
      </c>
    </row>
    <row r="886" spans="1:65" s="2" customFormat="1" ht="16.5" customHeight="1">
      <c r="A886" s="33"/>
      <c r="B886" s="144"/>
      <c r="C886" s="145" t="s">
        <v>1275</v>
      </c>
      <c r="D886" s="145" t="s">
        <v>124</v>
      </c>
      <c r="E886" s="146" t="s">
        <v>1276</v>
      </c>
      <c r="F886" s="147" t="s">
        <v>1277</v>
      </c>
      <c r="G886" s="148" t="s">
        <v>573</v>
      </c>
      <c r="H886" s="149">
        <v>5</v>
      </c>
      <c r="I886" s="150"/>
      <c r="J886" s="151">
        <f>ROUND(I886*H886,2)</f>
        <v>0</v>
      </c>
      <c r="K886" s="147" t="s">
        <v>128</v>
      </c>
      <c r="L886" s="34"/>
      <c r="M886" s="152" t="s">
        <v>1</v>
      </c>
      <c r="N886" s="153" t="s">
        <v>38</v>
      </c>
      <c r="O886" s="59"/>
      <c r="P886" s="154">
        <f>O886*H886</f>
        <v>0</v>
      </c>
      <c r="Q886" s="154">
        <v>0</v>
      </c>
      <c r="R886" s="154">
        <f>Q886*H886</f>
        <v>0</v>
      </c>
      <c r="S886" s="154">
        <v>0</v>
      </c>
      <c r="T886" s="155">
        <f>S886*H886</f>
        <v>0</v>
      </c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R886" s="156" t="s">
        <v>129</v>
      </c>
      <c r="AT886" s="156" t="s">
        <v>124</v>
      </c>
      <c r="AU886" s="156" t="s">
        <v>82</v>
      </c>
      <c r="AY886" s="18" t="s">
        <v>122</v>
      </c>
      <c r="BE886" s="157">
        <f>IF(N886="základní",J886,0)</f>
        <v>0</v>
      </c>
      <c r="BF886" s="157">
        <f>IF(N886="snížená",J886,0)</f>
        <v>0</v>
      </c>
      <c r="BG886" s="157">
        <f>IF(N886="zákl. přenesená",J886,0)</f>
        <v>0</v>
      </c>
      <c r="BH886" s="157">
        <f>IF(N886="sníž. přenesená",J886,0)</f>
        <v>0</v>
      </c>
      <c r="BI886" s="157">
        <f>IF(N886="nulová",J886,0)</f>
        <v>0</v>
      </c>
      <c r="BJ886" s="18" t="s">
        <v>30</v>
      </c>
      <c r="BK886" s="157">
        <f>ROUND(I886*H886,2)</f>
        <v>0</v>
      </c>
      <c r="BL886" s="18" t="s">
        <v>129</v>
      </c>
      <c r="BM886" s="156" t="s">
        <v>1278</v>
      </c>
    </row>
    <row r="887" spans="1:65" s="13" customFormat="1">
      <c r="B887" s="158"/>
      <c r="D887" s="159" t="s">
        <v>131</v>
      </c>
      <c r="E887" s="160" t="s">
        <v>1</v>
      </c>
      <c r="F887" s="161" t="s">
        <v>714</v>
      </c>
      <c r="H887" s="160" t="s">
        <v>1</v>
      </c>
      <c r="I887" s="162"/>
      <c r="L887" s="158"/>
      <c r="M887" s="163"/>
      <c r="N887" s="164"/>
      <c r="O887" s="164"/>
      <c r="P887" s="164"/>
      <c r="Q887" s="164"/>
      <c r="R887" s="164"/>
      <c r="S887" s="164"/>
      <c r="T887" s="165"/>
      <c r="AT887" s="160" t="s">
        <v>131</v>
      </c>
      <c r="AU887" s="160" t="s">
        <v>82</v>
      </c>
      <c r="AV887" s="13" t="s">
        <v>30</v>
      </c>
      <c r="AW887" s="13" t="s">
        <v>29</v>
      </c>
      <c r="AX887" s="13" t="s">
        <v>73</v>
      </c>
      <c r="AY887" s="160" t="s">
        <v>122</v>
      </c>
    </row>
    <row r="888" spans="1:65" s="14" customFormat="1">
      <c r="B888" s="166"/>
      <c r="D888" s="159" t="s">
        <v>131</v>
      </c>
      <c r="E888" s="167" t="s">
        <v>1</v>
      </c>
      <c r="F888" s="168" t="s">
        <v>154</v>
      </c>
      <c r="H888" s="169">
        <v>5</v>
      </c>
      <c r="I888" s="170"/>
      <c r="L888" s="166"/>
      <c r="M888" s="171"/>
      <c r="N888" s="172"/>
      <c r="O888" s="172"/>
      <c r="P888" s="172"/>
      <c r="Q888" s="172"/>
      <c r="R888" s="172"/>
      <c r="S888" s="172"/>
      <c r="T888" s="173"/>
      <c r="AT888" s="167" t="s">
        <v>131</v>
      </c>
      <c r="AU888" s="167" t="s">
        <v>82</v>
      </c>
      <c r="AV888" s="14" t="s">
        <v>82</v>
      </c>
      <c r="AW888" s="14" t="s">
        <v>29</v>
      </c>
      <c r="AX888" s="14" t="s">
        <v>30</v>
      </c>
      <c r="AY888" s="167" t="s">
        <v>122</v>
      </c>
    </row>
    <row r="889" spans="1:65" s="2" customFormat="1" ht="16.5" customHeight="1">
      <c r="A889" s="33"/>
      <c r="B889" s="144"/>
      <c r="C889" s="182" t="s">
        <v>1279</v>
      </c>
      <c r="D889" s="182" t="s">
        <v>333</v>
      </c>
      <c r="E889" s="183" t="s">
        <v>1280</v>
      </c>
      <c r="F889" s="184" t="s">
        <v>1281</v>
      </c>
      <c r="G889" s="185" t="s">
        <v>573</v>
      </c>
      <c r="H889" s="186">
        <v>5.05</v>
      </c>
      <c r="I889" s="187"/>
      <c r="J889" s="188">
        <f>ROUND(I889*H889,2)</f>
        <v>0</v>
      </c>
      <c r="K889" s="184" t="s">
        <v>1</v>
      </c>
      <c r="L889" s="189"/>
      <c r="M889" s="190" t="s">
        <v>1</v>
      </c>
      <c r="N889" s="191" t="s">
        <v>38</v>
      </c>
      <c r="O889" s="59"/>
      <c r="P889" s="154">
        <f>O889*H889</f>
        <v>0</v>
      </c>
      <c r="Q889" s="154">
        <v>2.3E-2</v>
      </c>
      <c r="R889" s="154">
        <f>Q889*H889</f>
        <v>0.11614999999999999</v>
      </c>
      <c r="S889" s="154">
        <v>0</v>
      </c>
      <c r="T889" s="155">
        <f>S889*H889</f>
        <v>0</v>
      </c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R889" s="156" t="s">
        <v>170</v>
      </c>
      <c r="AT889" s="156" t="s">
        <v>333</v>
      </c>
      <c r="AU889" s="156" t="s">
        <v>82</v>
      </c>
      <c r="AY889" s="18" t="s">
        <v>122</v>
      </c>
      <c r="BE889" s="157">
        <f>IF(N889="základní",J889,0)</f>
        <v>0</v>
      </c>
      <c r="BF889" s="157">
        <f>IF(N889="snížená",J889,0)</f>
        <v>0</v>
      </c>
      <c r="BG889" s="157">
        <f>IF(N889="zákl. přenesená",J889,0)</f>
        <v>0</v>
      </c>
      <c r="BH889" s="157">
        <f>IF(N889="sníž. přenesená",J889,0)</f>
        <v>0</v>
      </c>
      <c r="BI889" s="157">
        <f>IF(N889="nulová",J889,0)</f>
        <v>0</v>
      </c>
      <c r="BJ889" s="18" t="s">
        <v>30</v>
      </c>
      <c r="BK889" s="157">
        <f>ROUND(I889*H889,2)</f>
        <v>0</v>
      </c>
      <c r="BL889" s="18" t="s">
        <v>129</v>
      </c>
      <c r="BM889" s="156" t="s">
        <v>1282</v>
      </c>
    </row>
    <row r="890" spans="1:65" s="13" customFormat="1">
      <c r="B890" s="158"/>
      <c r="D890" s="159" t="s">
        <v>131</v>
      </c>
      <c r="E890" s="160" t="s">
        <v>1</v>
      </c>
      <c r="F890" s="161" t="s">
        <v>1274</v>
      </c>
      <c r="H890" s="160" t="s">
        <v>1</v>
      </c>
      <c r="I890" s="162"/>
      <c r="L890" s="158"/>
      <c r="M890" s="163"/>
      <c r="N890" s="164"/>
      <c r="O890" s="164"/>
      <c r="P890" s="164"/>
      <c r="Q890" s="164"/>
      <c r="R890" s="164"/>
      <c r="S890" s="164"/>
      <c r="T890" s="165"/>
      <c r="AT890" s="160" t="s">
        <v>131</v>
      </c>
      <c r="AU890" s="160" t="s">
        <v>82</v>
      </c>
      <c r="AV890" s="13" t="s">
        <v>30</v>
      </c>
      <c r="AW890" s="13" t="s">
        <v>29</v>
      </c>
      <c r="AX890" s="13" t="s">
        <v>73</v>
      </c>
      <c r="AY890" s="160" t="s">
        <v>122</v>
      </c>
    </row>
    <row r="891" spans="1:65" s="13" customFormat="1">
      <c r="B891" s="158"/>
      <c r="D891" s="159" t="s">
        <v>131</v>
      </c>
      <c r="E891" s="160" t="s">
        <v>1</v>
      </c>
      <c r="F891" s="161" t="s">
        <v>1252</v>
      </c>
      <c r="H891" s="160" t="s">
        <v>1</v>
      </c>
      <c r="I891" s="162"/>
      <c r="L891" s="158"/>
      <c r="M891" s="163"/>
      <c r="N891" s="164"/>
      <c r="O891" s="164"/>
      <c r="P891" s="164"/>
      <c r="Q891" s="164"/>
      <c r="R891" s="164"/>
      <c r="S891" s="164"/>
      <c r="T891" s="165"/>
      <c r="AT891" s="160" t="s">
        <v>131</v>
      </c>
      <c r="AU891" s="160" t="s">
        <v>82</v>
      </c>
      <c r="AV891" s="13" t="s">
        <v>30</v>
      </c>
      <c r="AW891" s="13" t="s">
        <v>29</v>
      </c>
      <c r="AX891" s="13" t="s">
        <v>73</v>
      </c>
      <c r="AY891" s="160" t="s">
        <v>122</v>
      </c>
    </row>
    <row r="892" spans="1:65" s="14" customFormat="1">
      <c r="B892" s="166"/>
      <c r="D892" s="159" t="s">
        <v>131</v>
      </c>
      <c r="E892" s="167" t="s">
        <v>1</v>
      </c>
      <c r="F892" s="168" t="s">
        <v>662</v>
      </c>
      <c r="H892" s="169">
        <v>5.05</v>
      </c>
      <c r="I892" s="170"/>
      <c r="L892" s="166"/>
      <c r="M892" s="171"/>
      <c r="N892" s="172"/>
      <c r="O892" s="172"/>
      <c r="P892" s="172"/>
      <c r="Q892" s="172"/>
      <c r="R892" s="172"/>
      <c r="S892" s="172"/>
      <c r="T892" s="173"/>
      <c r="AT892" s="167" t="s">
        <v>131</v>
      </c>
      <c r="AU892" s="167" t="s">
        <v>82</v>
      </c>
      <c r="AV892" s="14" t="s">
        <v>82</v>
      </c>
      <c r="AW892" s="14" t="s">
        <v>29</v>
      </c>
      <c r="AX892" s="14" t="s">
        <v>73</v>
      </c>
      <c r="AY892" s="167" t="s">
        <v>122</v>
      </c>
    </row>
    <row r="893" spans="1:65" s="15" customFormat="1">
      <c r="B893" s="174"/>
      <c r="D893" s="159" t="s">
        <v>131</v>
      </c>
      <c r="E893" s="175" t="s">
        <v>1</v>
      </c>
      <c r="F893" s="176" t="s">
        <v>139</v>
      </c>
      <c r="H893" s="177">
        <v>5.05</v>
      </c>
      <c r="I893" s="178"/>
      <c r="L893" s="174"/>
      <c r="M893" s="179"/>
      <c r="N893" s="180"/>
      <c r="O893" s="180"/>
      <c r="P893" s="180"/>
      <c r="Q893" s="180"/>
      <c r="R893" s="180"/>
      <c r="S893" s="180"/>
      <c r="T893" s="181"/>
      <c r="AT893" s="175" t="s">
        <v>131</v>
      </c>
      <c r="AU893" s="175" t="s">
        <v>82</v>
      </c>
      <c r="AV893" s="15" t="s">
        <v>129</v>
      </c>
      <c r="AW893" s="15" t="s">
        <v>29</v>
      </c>
      <c r="AX893" s="15" t="s">
        <v>30</v>
      </c>
      <c r="AY893" s="175" t="s">
        <v>122</v>
      </c>
    </row>
    <row r="894" spans="1:65" s="2" customFormat="1" ht="16.5" customHeight="1">
      <c r="A894" s="33"/>
      <c r="B894" s="144"/>
      <c r="C894" s="145" t="s">
        <v>1283</v>
      </c>
      <c r="D894" s="145" t="s">
        <v>124</v>
      </c>
      <c r="E894" s="146" t="s">
        <v>1284</v>
      </c>
      <c r="F894" s="147" t="s">
        <v>1285</v>
      </c>
      <c r="G894" s="148" t="s">
        <v>573</v>
      </c>
      <c r="H894" s="149">
        <v>5</v>
      </c>
      <c r="I894" s="150"/>
      <c r="J894" s="151">
        <f>ROUND(I894*H894,2)</f>
        <v>0</v>
      </c>
      <c r="K894" s="147" t="s">
        <v>128</v>
      </c>
      <c r="L894" s="34"/>
      <c r="M894" s="152" t="s">
        <v>1</v>
      </c>
      <c r="N894" s="153" t="s">
        <v>38</v>
      </c>
      <c r="O894" s="59"/>
      <c r="P894" s="154">
        <f>O894*H894</f>
        <v>0</v>
      </c>
      <c r="Q894" s="154">
        <v>2.82E-3</v>
      </c>
      <c r="R894" s="154">
        <f>Q894*H894</f>
        <v>1.41E-2</v>
      </c>
      <c r="S894" s="154">
        <v>0</v>
      </c>
      <c r="T894" s="155">
        <f>S894*H894</f>
        <v>0</v>
      </c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R894" s="156" t="s">
        <v>129</v>
      </c>
      <c r="AT894" s="156" t="s">
        <v>124</v>
      </c>
      <c r="AU894" s="156" t="s">
        <v>82</v>
      </c>
      <c r="AY894" s="18" t="s">
        <v>122</v>
      </c>
      <c r="BE894" s="157">
        <f>IF(N894="základní",J894,0)</f>
        <v>0</v>
      </c>
      <c r="BF894" s="157">
        <f>IF(N894="snížená",J894,0)</f>
        <v>0</v>
      </c>
      <c r="BG894" s="157">
        <f>IF(N894="zákl. přenesená",J894,0)</f>
        <v>0</v>
      </c>
      <c r="BH894" s="157">
        <f>IF(N894="sníž. přenesená",J894,0)</f>
        <v>0</v>
      </c>
      <c r="BI894" s="157">
        <f>IF(N894="nulová",J894,0)</f>
        <v>0</v>
      </c>
      <c r="BJ894" s="18" t="s">
        <v>30</v>
      </c>
      <c r="BK894" s="157">
        <f>ROUND(I894*H894,2)</f>
        <v>0</v>
      </c>
      <c r="BL894" s="18" t="s">
        <v>129</v>
      </c>
      <c r="BM894" s="156" t="s">
        <v>1286</v>
      </c>
    </row>
    <row r="895" spans="1:65" s="13" customFormat="1">
      <c r="B895" s="158"/>
      <c r="D895" s="159" t="s">
        <v>131</v>
      </c>
      <c r="E895" s="160" t="s">
        <v>1</v>
      </c>
      <c r="F895" s="161" t="s">
        <v>714</v>
      </c>
      <c r="H895" s="160" t="s">
        <v>1</v>
      </c>
      <c r="I895" s="162"/>
      <c r="L895" s="158"/>
      <c r="M895" s="163"/>
      <c r="N895" s="164"/>
      <c r="O895" s="164"/>
      <c r="P895" s="164"/>
      <c r="Q895" s="164"/>
      <c r="R895" s="164"/>
      <c r="S895" s="164"/>
      <c r="T895" s="165"/>
      <c r="AT895" s="160" t="s">
        <v>131</v>
      </c>
      <c r="AU895" s="160" t="s">
        <v>82</v>
      </c>
      <c r="AV895" s="13" t="s">
        <v>30</v>
      </c>
      <c r="AW895" s="13" t="s">
        <v>29</v>
      </c>
      <c r="AX895" s="13" t="s">
        <v>73</v>
      </c>
      <c r="AY895" s="160" t="s">
        <v>122</v>
      </c>
    </row>
    <row r="896" spans="1:65" s="14" customFormat="1">
      <c r="B896" s="166"/>
      <c r="D896" s="159" t="s">
        <v>131</v>
      </c>
      <c r="E896" s="167" t="s">
        <v>1</v>
      </c>
      <c r="F896" s="168" t="s">
        <v>1287</v>
      </c>
      <c r="H896" s="169">
        <v>5</v>
      </c>
      <c r="I896" s="170"/>
      <c r="L896" s="166"/>
      <c r="M896" s="171"/>
      <c r="N896" s="172"/>
      <c r="O896" s="172"/>
      <c r="P896" s="172"/>
      <c r="Q896" s="172"/>
      <c r="R896" s="172"/>
      <c r="S896" s="172"/>
      <c r="T896" s="173"/>
      <c r="AT896" s="167" t="s">
        <v>131</v>
      </c>
      <c r="AU896" s="167" t="s">
        <v>82</v>
      </c>
      <c r="AV896" s="14" t="s">
        <v>82</v>
      </c>
      <c r="AW896" s="14" t="s">
        <v>29</v>
      </c>
      <c r="AX896" s="14" t="s">
        <v>73</v>
      </c>
      <c r="AY896" s="167" t="s">
        <v>122</v>
      </c>
    </row>
    <row r="897" spans="1:65" s="15" customFormat="1">
      <c r="B897" s="174"/>
      <c r="D897" s="159" t="s">
        <v>131</v>
      </c>
      <c r="E897" s="175" t="s">
        <v>1</v>
      </c>
      <c r="F897" s="176" t="s">
        <v>139</v>
      </c>
      <c r="H897" s="177">
        <v>5</v>
      </c>
      <c r="I897" s="178"/>
      <c r="L897" s="174"/>
      <c r="M897" s="179"/>
      <c r="N897" s="180"/>
      <c r="O897" s="180"/>
      <c r="P897" s="180"/>
      <c r="Q897" s="180"/>
      <c r="R897" s="180"/>
      <c r="S897" s="180"/>
      <c r="T897" s="181"/>
      <c r="AT897" s="175" t="s">
        <v>131</v>
      </c>
      <c r="AU897" s="175" t="s">
        <v>82</v>
      </c>
      <c r="AV897" s="15" t="s">
        <v>129</v>
      </c>
      <c r="AW897" s="15" t="s">
        <v>29</v>
      </c>
      <c r="AX897" s="15" t="s">
        <v>30</v>
      </c>
      <c r="AY897" s="175" t="s">
        <v>122</v>
      </c>
    </row>
    <row r="898" spans="1:65" s="2" customFormat="1" ht="16.5" customHeight="1">
      <c r="A898" s="33"/>
      <c r="B898" s="144"/>
      <c r="C898" s="182" t="s">
        <v>1288</v>
      </c>
      <c r="D898" s="182" t="s">
        <v>333</v>
      </c>
      <c r="E898" s="183" t="s">
        <v>1289</v>
      </c>
      <c r="F898" s="184" t="s">
        <v>1290</v>
      </c>
      <c r="G898" s="185" t="s">
        <v>573</v>
      </c>
      <c r="H898" s="186">
        <v>2.02</v>
      </c>
      <c r="I898" s="187"/>
      <c r="J898" s="188">
        <f>ROUND(I898*H898,2)</f>
        <v>0</v>
      </c>
      <c r="K898" s="184" t="s">
        <v>1</v>
      </c>
      <c r="L898" s="189"/>
      <c r="M898" s="190" t="s">
        <v>1</v>
      </c>
      <c r="N898" s="191" t="s">
        <v>38</v>
      </c>
      <c r="O898" s="59"/>
      <c r="P898" s="154">
        <f>O898*H898</f>
        <v>0</v>
      </c>
      <c r="Q898" s="154">
        <v>1.6E-2</v>
      </c>
      <c r="R898" s="154">
        <f>Q898*H898</f>
        <v>3.2320000000000002E-2</v>
      </c>
      <c r="S898" s="154">
        <v>0</v>
      </c>
      <c r="T898" s="155">
        <f>S898*H898</f>
        <v>0</v>
      </c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R898" s="156" t="s">
        <v>170</v>
      </c>
      <c r="AT898" s="156" t="s">
        <v>333</v>
      </c>
      <c r="AU898" s="156" t="s">
        <v>82</v>
      </c>
      <c r="AY898" s="18" t="s">
        <v>122</v>
      </c>
      <c r="BE898" s="157">
        <f>IF(N898="základní",J898,0)</f>
        <v>0</v>
      </c>
      <c r="BF898" s="157">
        <f>IF(N898="snížená",J898,0)</f>
        <v>0</v>
      </c>
      <c r="BG898" s="157">
        <f>IF(N898="zákl. přenesená",J898,0)</f>
        <v>0</v>
      </c>
      <c r="BH898" s="157">
        <f>IF(N898="sníž. přenesená",J898,0)</f>
        <v>0</v>
      </c>
      <c r="BI898" s="157">
        <f>IF(N898="nulová",J898,0)</f>
        <v>0</v>
      </c>
      <c r="BJ898" s="18" t="s">
        <v>30</v>
      </c>
      <c r="BK898" s="157">
        <f>ROUND(I898*H898,2)</f>
        <v>0</v>
      </c>
      <c r="BL898" s="18" t="s">
        <v>129</v>
      </c>
      <c r="BM898" s="156" t="s">
        <v>1291</v>
      </c>
    </row>
    <row r="899" spans="1:65" s="13" customFormat="1">
      <c r="B899" s="158"/>
      <c r="D899" s="159" t="s">
        <v>131</v>
      </c>
      <c r="E899" s="160" t="s">
        <v>1</v>
      </c>
      <c r="F899" s="161" t="s">
        <v>714</v>
      </c>
      <c r="H899" s="160" t="s">
        <v>1</v>
      </c>
      <c r="I899" s="162"/>
      <c r="L899" s="158"/>
      <c r="M899" s="163"/>
      <c r="N899" s="164"/>
      <c r="O899" s="164"/>
      <c r="P899" s="164"/>
      <c r="Q899" s="164"/>
      <c r="R899" s="164"/>
      <c r="S899" s="164"/>
      <c r="T899" s="165"/>
      <c r="AT899" s="160" t="s">
        <v>131</v>
      </c>
      <c r="AU899" s="160" t="s">
        <v>82</v>
      </c>
      <c r="AV899" s="13" t="s">
        <v>30</v>
      </c>
      <c r="AW899" s="13" t="s">
        <v>29</v>
      </c>
      <c r="AX899" s="13" t="s">
        <v>73</v>
      </c>
      <c r="AY899" s="160" t="s">
        <v>122</v>
      </c>
    </row>
    <row r="900" spans="1:65" s="14" customFormat="1">
      <c r="B900" s="166"/>
      <c r="D900" s="159" t="s">
        <v>131</v>
      </c>
      <c r="E900" s="167" t="s">
        <v>1</v>
      </c>
      <c r="F900" s="168" t="s">
        <v>1217</v>
      </c>
      <c r="H900" s="169">
        <v>2.02</v>
      </c>
      <c r="I900" s="170"/>
      <c r="L900" s="166"/>
      <c r="M900" s="171"/>
      <c r="N900" s="172"/>
      <c r="O900" s="172"/>
      <c r="P900" s="172"/>
      <c r="Q900" s="172"/>
      <c r="R900" s="172"/>
      <c r="S900" s="172"/>
      <c r="T900" s="173"/>
      <c r="AT900" s="167" t="s">
        <v>131</v>
      </c>
      <c r="AU900" s="167" t="s">
        <v>82</v>
      </c>
      <c r="AV900" s="14" t="s">
        <v>82</v>
      </c>
      <c r="AW900" s="14" t="s">
        <v>29</v>
      </c>
      <c r="AX900" s="14" t="s">
        <v>73</v>
      </c>
      <c r="AY900" s="167" t="s">
        <v>122</v>
      </c>
    </row>
    <row r="901" spans="1:65" s="15" customFormat="1">
      <c r="B901" s="174"/>
      <c r="D901" s="159" t="s">
        <v>131</v>
      </c>
      <c r="E901" s="175" t="s">
        <v>1</v>
      </c>
      <c r="F901" s="176" t="s">
        <v>139</v>
      </c>
      <c r="H901" s="177">
        <v>2.02</v>
      </c>
      <c r="I901" s="178"/>
      <c r="L901" s="174"/>
      <c r="M901" s="179"/>
      <c r="N901" s="180"/>
      <c r="O901" s="180"/>
      <c r="P901" s="180"/>
      <c r="Q901" s="180"/>
      <c r="R901" s="180"/>
      <c r="S901" s="180"/>
      <c r="T901" s="181"/>
      <c r="AT901" s="175" t="s">
        <v>131</v>
      </c>
      <c r="AU901" s="175" t="s">
        <v>82</v>
      </c>
      <c r="AV901" s="15" t="s">
        <v>129</v>
      </c>
      <c r="AW901" s="15" t="s">
        <v>29</v>
      </c>
      <c r="AX901" s="15" t="s">
        <v>30</v>
      </c>
      <c r="AY901" s="175" t="s">
        <v>122</v>
      </c>
    </row>
    <row r="902" spans="1:65" s="2" customFormat="1" ht="16.5" customHeight="1">
      <c r="A902" s="33"/>
      <c r="B902" s="144"/>
      <c r="C902" s="182" t="s">
        <v>1292</v>
      </c>
      <c r="D902" s="182" t="s">
        <v>333</v>
      </c>
      <c r="E902" s="183" t="s">
        <v>1293</v>
      </c>
      <c r="F902" s="184" t="s">
        <v>1294</v>
      </c>
      <c r="G902" s="185" t="s">
        <v>573</v>
      </c>
      <c r="H902" s="186">
        <v>3.03</v>
      </c>
      <c r="I902" s="187"/>
      <c r="J902" s="188">
        <f>ROUND(I902*H902,2)</f>
        <v>0</v>
      </c>
      <c r="K902" s="184" t="s">
        <v>1</v>
      </c>
      <c r="L902" s="189"/>
      <c r="M902" s="190" t="s">
        <v>1</v>
      </c>
      <c r="N902" s="191" t="s">
        <v>38</v>
      </c>
      <c r="O902" s="59"/>
      <c r="P902" s="154">
        <f>O902*H902</f>
        <v>0</v>
      </c>
      <c r="Q902" s="154">
        <v>1.5599999999999999E-2</v>
      </c>
      <c r="R902" s="154">
        <f>Q902*H902</f>
        <v>4.7267999999999998E-2</v>
      </c>
      <c r="S902" s="154">
        <v>0</v>
      </c>
      <c r="T902" s="155">
        <f>S902*H902</f>
        <v>0</v>
      </c>
      <c r="U902" s="33"/>
      <c r="V902" s="33"/>
      <c r="W902" s="33"/>
      <c r="X902" s="33"/>
      <c r="Y902" s="33"/>
      <c r="Z902" s="33"/>
      <c r="AA902" s="33"/>
      <c r="AB902" s="33"/>
      <c r="AC902" s="33"/>
      <c r="AD902" s="33"/>
      <c r="AE902" s="33"/>
      <c r="AR902" s="156" t="s">
        <v>170</v>
      </c>
      <c r="AT902" s="156" t="s">
        <v>333</v>
      </c>
      <c r="AU902" s="156" t="s">
        <v>82</v>
      </c>
      <c r="AY902" s="18" t="s">
        <v>122</v>
      </c>
      <c r="BE902" s="157">
        <f>IF(N902="základní",J902,0)</f>
        <v>0</v>
      </c>
      <c r="BF902" s="157">
        <f>IF(N902="snížená",J902,0)</f>
        <v>0</v>
      </c>
      <c r="BG902" s="157">
        <f>IF(N902="zákl. přenesená",J902,0)</f>
        <v>0</v>
      </c>
      <c r="BH902" s="157">
        <f>IF(N902="sníž. přenesená",J902,0)</f>
        <v>0</v>
      </c>
      <c r="BI902" s="157">
        <f>IF(N902="nulová",J902,0)</f>
        <v>0</v>
      </c>
      <c r="BJ902" s="18" t="s">
        <v>30</v>
      </c>
      <c r="BK902" s="157">
        <f>ROUND(I902*H902,2)</f>
        <v>0</v>
      </c>
      <c r="BL902" s="18" t="s">
        <v>129</v>
      </c>
      <c r="BM902" s="156" t="s">
        <v>1295</v>
      </c>
    </row>
    <row r="903" spans="1:65" s="13" customFormat="1">
      <c r="B903" s="158"/>
      <c r="D903" s="159" t="s">
        <v>131</v>
      </c>
      <c r="E903" s="160" t="s">
        <v>1</v>
      </c>
      <c r="F903" s="161" t="s">
        <v>714</v>
      </c>
      <c r="H903" s="160" t="s">
        <v>1</v>
      </c>
      <c r="I903" s="162"/>
      <c r="L903" s="158"/>
      <c r="M903" s="163"/>
      <c r="N903" s="164"/>
      <c r="O903" s="164"/>
      <c r="P903" s="164"/>
      <c r="Q903" s="164"/>
      <c r="R903" s="164"/>
      <c r="S903" s="164"/>
      <c r="T903" s="165"/>
      <c r="AT903" s="160" t="s">
        <v>131</v>
      </c>
      <c r="AU903" s="160" t="s">
        <v>82</v>
      </c>
      <c r="AV903" s="13" t="s">
        <v>30</v>
      </c>
      <c r="AW903" s="13" t="s">
        <v>29</v>
      </c>
      <c r="AX903" s="13" t="s">
        <v>73</v>
      </c>
      <c r="AY903" s="160" t="s">
        <v>122</v>
      </c>
    </row>
    <row r="904" spans="1:65" s="14" customFormat="1">
      <c r="B904" s="166"/>
      <c r="D904" s="159" t="s">
        <v>131</v>
      </c>
      <c r="E904" s="167" t="s">
        <v>1</v>
      </c>
      <c r="F904" s="168" t="s">
        <v>1060</v>
      </c>
      <c r="H904" s="169">
        <v>3.03</v>
      </c>
      <c r="I904" s="170"/>
      <c r="L904" s="166"/>
      <c r="M904" s="171"/>
      <c r="N904" s="172"/>
      <c r="O904" s="172"/>
      <c r="P904" s="172"/>
      <c r="Q904" s="172"/>
      <c r="R904" s="172"/>
      <c r="S904" s="172"/>
      <c r="T904" s="173"/>
      <c r="AT904" s="167" t="s">
        <v>131</v>
      </c>
      <c r="AU904" s="167" t="s">
        <v>82</v>
      </c>
      <c r="AV904" s="14" t="s">
        <v>82</v>
      </c>
      <c r="AW904" s="14" t="s">
        <v>29</v>
      </c>
      <c r="AX904" s="14" t="s">
        <v>73</v>
      </c>
      <c r="AY904" s="167" t="s">
        <v>122</v>
      </c>
    </row>
    <row r="905" spans="1:65" s="15" customFormat="1">
      <c r="B905" s="174"/>
      <c r="D905" s="159" t="s">
        <v>131</v>
      </c>
      <c r="E905" s="175" t="s">
        <v>1</v>
      </c>
      <c r="F905" s="176" t="s">
        <v>139</v>
      </c>
      <c r="H905" s="177">
        <v>3.03</v>
      </c>
      <c r="I905" s="178"/>
      <c r="L905" s="174"/>
      <c r="M905" s="179"/>
      <c r="N905" s="180"/>
      <c r="O905" s="180"/>
      <c r="P905" s="180"/>
      <c r="Q905" s="180"/>
      <c r="R905" s="180"/>
      <c r="S905" s="180"/>
      <c r="T905" s="181"/>
      <c r="AT905" s="175" t="s">
        <v>131</v>
      </c>
      <c r="AU905" s="175" t="s">
        <v>82</v>
      </c>
      <c r="AV905" s="15" t="s">
        <v>129</v>
      </c>
      <c r="AW905" s="15" t="s">
        <v>29</v>
      </c>
      <c r="AX905" s="15" t="s">
        <v>30</v>
      </c>
      <c r="AY905" s="175" t="s">
        <v>122</v>
      </c>
    </row>
    <row r="906" spans="1:65" s="2" customFormat="1" ht="16.5" customHeight="1">
      <c r="A906" s="33"/>
      <c r="B906" s="144"/>
      <c r="C906" s="145" t="s">
        <v>1296</v>
      </c>
      <c r="D906" s="145" t="s">
        <v>124</v>
      </c>
      <c r="E906" s="146" t="s">
        <v>1297</v>
      </c>
      <c r="F906" s="147" t="s">
        <v>1298</v>
      </c>
      <c r="G906" s="148" t="s">
        <v>573</v>
      </c>
      <c r="H906" s="149">
        <v>1</v>
      </c>
      <c r="I906" s="150"/>
      <c r="J906" s="151">
        <f>ROUND(I906*H906,2)</f>
        <v>0</v>
      </c>
      <c r="K906" s="147" t="s">
        <v>128</v>
      </c>
      <c r="L906" s="34"/>
      <c r="M906" s="152" t="s">
        <v>1</v>
      </c>
      <c r="N906" s="153" t="s">
        <v>38</v>
      </c>
      <c r="O906" s="59"/>
      <c r="P906" s="154">
        <f>O906*H906</f>
        <v>0</v>
      </c>
      <c r="Q906" s="154">
        <v>3.6600000000000001E-3</v>
      </c>
      <c r="R906" s="154">
        <f>Q906*H906</f>
        <v>3.6600000000000001E-3</v>
      </c>
      <c r="S906" s="154">
        <v>0</v>
      </c>
      <c r="T906" s="155">
        <f>S906*H906</f>
        <v>0</v>
      </c>
      <c r="U906" s="33"/>
      <c r="V906" s="33"/>
      <c r="W906" s="33"/>
      <c r="X906" s="33"/>
      <c r="Y906" s="33"/>
      <c r="Z906" s="33"/>
      <c r="AA906" s="33"/>
      <c r="AB906" s="33"/>
      <c r="AC906" s="33"/>
      <c r="AD906" s="33"/>
      <c r="AE906" s="33"/>
      <c r="AR906" s="156" t="s">
        <v>129</v>
      </c>
      <c r="AT906" s="156" t="s">
        <v>124</v>
      </c>
      <c r="AU906" s="156" t="s">
        <v>82</v>
      </c>
      <c r="AY906" s="18" t="s">
        <v>122</v>
      </c>
      <c r="BE906" s="157">
        <f>IF(N906="základní",J906,0)</f>
        <v>0</v>
      </c>
      <c r="BF906" s="157">
        <f>IF(N906="snížená",J906,0)</f>
        <v>0</v>
      </c>
      <c r="BG906" s="157">
        <f>IF(N906="zákl. přenesená",J906,0)</f>
        <v>0</v>
      </c>
      <c r="BH906" s="157">
        <f>IF(N906="sníž. přenesená",J906,0)</f>
        <v>0</v>
      </c>
      <c r="BI906" s="157">
        <f>IF(N906="nulová",J906,0)</f>
        <v>0</v>
      </c>
      <c r="BJ906" s="18" t="s">
        <v>30</v>
      </c>
      <c r="BK906" s="157">
        <f>ROUND(I906*H906,2)</f>
        <v>0</v>
      </c>
      <c r="BL906" s="18" t="s">
        <v>129</v>
      </c>
      <c r="BM906" s="156" t="s">
        <v>1299</v>
      </c>
    </row>
    <row r="907" spans="1:65" s="13" customFormat="1">
      <c r="B907" s="158"/>
      <c r="D907" s="159" t="s">
        <v>131</v>
      </c>
      <c r="E907" s="160" t="s">
        <v>1</v>
      </c>
      <c r="F907" s="161" t="s">
        <v>714</v>
      </c>
      <c r="H907" s="160" t="s">
        <v>1</v>
      </c>
      <c r="I907" s="162"/>
      <c r="L907" s="158"/>
      <c r="M907" s="163"/>
      <c r="N907" s="164"/>
      <c r="O907" s="164"/>
      <c r="P907" s="164"/>
      <c r="Q907" s="164"/>
      <c r="R907" s="164"/>
      <c r="S907" s="164"/>
      <c r="T907" s="165"/>
      <c r="AT907" s="160" t="s">
        <v>131</v>
      </c>
      <c r="AU907" s="160" t="s">
        <v>82</v>
      </c>
      <c r="AV907" s="13" t="s">
        <v>30</v>
      </c>
      <c r="AW907" s="13" t="s">
        <v>29</v>
      </c>
      <c r="AX907" s="13" t="s">
        <v>73</v>
      </c>
      <c r="AY907" s="160" t="s">
        <v>122</v>
      </c>
    </row>
    <row r="908" spans="1:65" s="14" customFormat="1">
      <c r="B908" s="166"/>
      <c r="D908" s="159" t="s">
        <v>131</v>
      </c>
      <c r="E908" s="167" t="s">
        <v>1</v>
      </c>
      <c r="F908" s="168" t="s">
        <v>30</v>
      </c>
      <c r="H908" s="169">
        <v>1</v>
      </c>
      <c r="I908" s="170"/>
      <c r="L908" s="166"/>
      <c r="M908" s="171"/>
      <c r="N908" s="172"/>
      <c r="O908" s="172"/>
      <c r="P908" s="172"/>
      <c r="Q908" s="172"/>
      <c r="R908" s="172"/>
      <c r="S908" s="172"/>
      <c r="T908" s="173"/>
      <c r="AT908" s="167" t="s">
        <v>131</v>
      </c>
      <c r="AU908" s="167" t="s">
        <v>82</v>
      </c>
      <c r="AV908" s="14" t="s">
        <v>82</v>
      </c>
      <c r="AW908" s="14" t="s">
        <v>29</v>
      </c>
      <c r="AX908" s="14" t="s">
        <v>30</v>
      </c>
      <c r="AY908" s="167" t="s">
        <v>122</v>
      </c>
    </row>
    <row r="909" spans="1:65" s="2" customFormat="1" ht="16.5" customHeight="1">
      <c r="A909" s="33"/>
      <c r="B909" s="144"/>
      <c r="C909" s="182" t="s">
        <v>1300</v>
      </c>
      <c r="D909" s="182" t="s">
        <v>333</v>
      </c>
      <c r="E909" s="183" t="s">
        <v>1301</v>
      </c>
      <c r="F909" s="184" t="s">
        <v>1302</v>
      </c>
      <c r="G909" s="185" t="s">
        <v>573</v>
      </c>
      <c r="H909" s="186">
        <v>1.01</v>
      </c>
      <c r="I909" s="187"/>
      <c r="J909" s="188">
        <f>ROUND(I909*H909,2)</f>
        <v>0</v>
      </c>
      <c r="K909" s="184" t="s">
        <v>1</v>
      </c>
      <c r="L909" s="189"/>
      <c r="M909" s="190" t="s">
        <v>1</v>
      </c>
      <c r="N909" s="191" t="s">
        <v>38</v>
      </c>
      <c r="O909" s="59"/>
      <c r="P909" s="154">
        <f>O909*H909</f>
        <v>0</v>
      </c>
      <c r="Q909" s="154">
        <v>2.8400000000000002E-2</v>
      </c>
      <c r="R909" s="154">
        <f>Q909*H909</f>
        <v>2.8684000000000001E-2</v>
      </c>
      <c r="S909" s="154">
        <v>0</v>
      </c>
      <c r="T909" s="155">
        <f>S909*H909</f>
        <v>0</v>
      </c>
      <c r="U909" s="33"/>
      <c r="V909" s="33"/>
      <c r="W909" s="33"/>
      <c r="X909" s="33"/>
      <c r="Y909" s="33"/>
      <c r="Z909" s="33"/>
      <c r="AA909" s="33"/>
      <c r="AB909" s="33"/>
      <c r="AC909" s="33"/>
      <c r="AD909" s="33"/>
      <c r="AE909" s="33"/>
      <c r="AR909" s="156" t="s">
        <v>170</v>
      </c>
      <c r="AT909" s="156" t="s">
        <v>333</v>
      </c>
      <c r="AU909" s="156" t="s">
        <v>82</v>
      </c>
      <c r="AY909" s="18" t="s">
        <v>122</v>
      </c>
      <c r="BE909" s="157">
        <f>IF(N909="základní",J909,0)</f>
        <v>0</v>
      </c>
      <c r="BF909" s="157">
        <f>IF(N909="snížená",J909,0)</f>
        <v>0</v>
      </c>
      <c r="BG909" s="157">
        <f>IF(N909="zákl. přenesená",J909,0)</f>
        <v>0</v>
      </c>
      <c r="BH909" s="157">
        <f>IF(N909="sníž. přenesená",J909,0)</f>
        <v>0</v>
      </c>
      <c r="BI909" s="157">
        <f>IF(N909="nulová",J909,0)</f>
        <v>0</v>
      </c>
      <c r="BJ909" s="18" t="s">
        <v>30</v>
      </c>
      <c r="BK909" s="157">
        <f>ROUND(I909*H909,2)</f>
        <v>0</v>
      </c>
      <c r="BL909" s="18" t="s">
        <v>129</v>
      </c>
      <c r="BM909" s="156" t="s">
        <v>1303</v>
      </c>
    </row>
    <row r="910" spans="1:65" s="13" customFormat="1">
      <c r="B910" s="158"/>
      <c r="D910" s="159" t="s">
        <v>131</v>
      </c>
      <c r="E910" s="160" t="s">
        <v>1</v>
      </c>
      <c r="F910" s="161" t="s">
        <v>714</v>
      </c>
      <c r="H910" s="160" t="s">
        <v>1</v>
      </c>
      <c r="I910" s="162"/>
      <c r="L910" s="158"/>
      <c r="M910" s="163"/>
      <c r="N910" s="164"/>
      <c r="O910" s="164"/>
      <c r="P910" s="164"/>
      <c r="Q910" s="164"/>
      <c r="R910" s="164"/>
      <c r="S910" s="164"/>
      <c r="T910" s="165"/>
      <c r="AT910" s="160" t="s">
        <v>131</v>
      </c>
      <c r="AU910" s="160" t="s">
        <v>82</v>
      </c>
      <c r="AV910" s="13" t="s">
        <v>30</v>
      </c>
      <c r="AW910" s="13" t="s">
        <v>29</v>
      </c>
      <c r="AX910" s="13" t="s">
        <v>73</v>
      </c>
      <c r="AY910" s="160" t="s">
        <v>122</v>
      </c>
    </row>
    <row r="911" spans="1:65" s="14" customFormat="1">
      <c r="B911" s="166"/>
      <c r="D911" s="159" t="s">
        <v>131</v>
      </c>
      <c r="E911" s="167" t="s">
        <v>1</v>
      </c>
      <c r="F911" s="168" t="s">
        <v>1218</v>
      </c>
      <c r="H911" s="169">
        <v>1.01</v>
      </c>
      <c r="I911" s="170"/>
      <c r="L911" s="166"/>
      <c r="M911" s="171"/>
      <c r="N911" s="172"/>
      <c r="O911" s="172"/>
      <c r="P911" s="172"/>
      <c r="Q911" s="172"/>
      <c r="R911" s="172"/>
      <c r="S911" s="172"/>
      <c r="T911" s="173"/>
      <c r="AT911" s="167" t="s">
        <v>131</v>
      </c>
      <c r="AU911" s="167" t="s">
        <v>82</v>
      </c>
      <c r="AV911" s="14" t="s">
        <v>82</v>
      </c>
      <c r="AW911" s="14" t="s">
        <v>29</v>
      </c>
      <c r="AX911" s="14" t="s">
        <v>73</v>
      </c>
      <c r="AY911" s="167" t="s">
        <v>122</v>
      </c>
    </row>
    <row r="912" spans="1:65" s="15" customFormat="1">
      <c r="B912" s="174"/>
      <c r="D912" s="159" t="s">
        <v>131</v>
      </c>
      <c r="E912" s="175" t="s">
        <v>1</v>
      </c>
      <c r="F912" s="176" t="s">
        <v>139</v>
      </c>
      <c r="H912" s="177">
        <v>1.01</v>
      </c>
      <c r="I912" s="178"/>
      <c r="L912" s="174"/>
      <c r="M912" s="179"/>
      <c r="N912" s="180"/>
      <c r="O912" s="180"/>
      <c r="P912" s="180"/>
      <c r="Q912" s="180"/>
      <c r="R912" s="180"/>
      <c r="S912" s="180"/>
      <c r="T912" s="181"/>
      <c r="AT912" s="175" t="s">
        <v>131</v>
      </c>
      <c r="AU912" s="175" t="s">
        <v>82</v>
      </c>
      <c r="AV912" s="15" t="s">
        <v>129</v>
      </c>
      <c r="AW912" s="15" t="s">
        <v>29</v>
      </c>
      <c r="AX912" s="15" t="s">
        <v>30</v>
      </c>
      <c r="AY912" s="175" t="s">
        <v>122</v>
      </c>
    </row>
    <row r="913" spans="1:65" s="2" customFormat="1" ht="16.5" customHeight="1">
      <c r="A913" s="33"/>
      <c r="B913" s="144"/>
      <c r="C913" s="145" t="s">
        <v>1304</v>
      </c>
      <c r="D913" s="145" t="s">
        <v>124</v>
      </c>
      <c r="E913" s="146" t="s">
        <v>1305</v>
      </c>
      <c r="F913" s="147" t="s">
        <v>1306</v>
      </c>
      <c r="G913" s="148" t="s">
        <v>573</v>
      </c>
      <c r="H913" s="149">
        <v>1</v>
      </c>
      <c r="I913" s="150"/>
      <c r="J913" s="151">
        <f>ROUND(I913*H913,2)</f>
        <v>0</v>
      </c>
      <c r="K913" s="147" t="s">
        <v>1</v>
      </c>
      <c r="L913" s="34"/>
      <c r="M913" s="152" t="s">
        <v>1</v>
      </c>
      <c r="N913" s="153" t="s">
        <v>38</v>
      </c>
      <c r="O913" s="59"/>
      <c r="P913" s="154">
        <f>O913*H913</f>
        <v>0</v>
      </c>
      <c r="Q913" s="154">
        <v>1.6E-2</v>
      </c>
      <c r="R913" s="154">
        <f>Q913*H913</f>
        <v>1.6E-2</v>
      </c>
      <c r="S913" s="154">
        <v>0</v>
      </c>
      <c r="T913" s="155">
        <f>S913*H913</f>
        <v>0</v>
      </c>
      <c r="U913" s="33"/>
      <c r="V913" s="33"/>
      <c r="W913" s="33"/>
      <c r="X913" s="33"/>
      <c r="Y913" s="33"/>
      <c r="Z913" s="33"/>
      <c r="AA913" s="33"/>
      <c r="AB913" s="33"/>
      <c r="AC913" s="33"/>
      <c r="AD913" s="33"/>
      <c r="AE913" s="33"/>
      <c r="AR913" s="156" t="s">
        <v>129</v>
      </c>
      <c r="AT913" s="156" t="s">
        <v>124</v>
      </c>
      <c r="AU913" s="156" t="s">
        <v>82</v>
      </c>
      <c r="AY913" s="18" t="s">
        <v>122</v>
      </c>
      <c r="BE913" s="157">
        <f>IF(N913="základní",J913,0)</f>
        <v>0</v>
      </c>
      <c r="BF913" s="157">
        <f>IF(N913="snížená",J913,0)</f>
        <v>0</v>
      </c>
      <c r="BG913" s="157">
        <f>IF(N913="zákl. přenesená",J913,0)</f>
        <v>0</v>
      </c>
      <c r="BH913" s="157">
        <f>IF(N913="sníž. přenesená",J913,0)</f>
        <v>0</v>
      </c>
      <c r="BI913" s="157">
        <f>IF(N913="nulová",J913,0)</f>
        <v>0</v>
      </c>
      <c r="BJ913" s="18" t="s">
        <v>30</v>
      </c>
      <c r="BK913" s="157">
        <f>ROUND(I913*H913,2)</f>
        <v>0</v>
      </c>
      <c r="BL913" s="18" t="s">
        <v>129</v>
      </c>
      <c r="BM913" s="156" t="s">
        <v>1307</v>
      </c>
    </row>
    <row r="914" spans="1:65" s="13" customFormat="1">
      <c r="B914" s="158"/>
      <c r="D914" s="159" t="s">
        <v>131</v>
      </c>
      <c r="E914" s="160" t="s">
        <v>1</v>
      </c>
      <c r="F914" s="161" t="s">
        <v>714</v>
      </c>
      <c r="H914" s="160" t="s">
        <v>1</v>
      </c>
      <c r="I914" s="162"/>
      <c r="L914" s="158"/>
      <c r="M914" s="163"/>
      <c r="N914" s="164"/>
      <c r="O914" s="164"/>
      <c r="P914" s="164"/>
      <c r="Q914" s="164"/>
      <c r="R914" s="164"/>
      <c r="S914" s="164"/>
      <c r="T914" s="165"/>
      <c r="AT914" s="160" t="s">
        <v>131</v>
      </c>
      <c r="AU914" s="160" t="s">
        <v>82</v>
      </c>
      <c r="AV914" s="13" t="s">
        <v>30</v>
      </c>
      <c r="AW914" s="13" t="s">
        <v>29</v>
      </c>
      <c r="AX914" s="13" t="s">
        <v>73</v>
      </c>
      <c r="AY914" s="160" t="s">
        <v>122</v>
      </c>
    </row>
    <row r="915" spans="1:65" s="14" customFormat="1">
      <c r="B915" s="166"/>
      <c r="D915" s="159" t="s">
        <v>131</v>
      </c>
      <c r="E915" s="167" t="s">
        <v>1</v>
      </c>
      <c r="F915" s="168" t="s">
        <v>30</v>
      </c>
      <c r="H915" s="169">
        <v>1</v>
      </c>
      <c r="I915" s="170"/>
      <c r="L915" s="166"/>
      <c r="M915" s="171"/>
      <c r="N915" s="172"/>
      <c r="O915" s="172"/>
      <c r="P915" s="172"/>
      <c r="Q915" s="172"/>
      <c r="R915" s="172"/>
      <c r="S915" s="172"/>
      <c r="T915" s="173"/>
      <c r="AT915" s="167" t="s">
        <v>131</v>
      </c>
      <c r="AU915" s="167" t="s">
        <v>82</v>
      </c>
      <c r="AV915" s="14" t="s">
        <v>82</v>
      </c>
      <c r="AW915" s="14" t="s">
        <v>29</v>
      </c>
      <c r="AX915" s="14" t="s">
        <v>30</v>
      </c>
      <c r="AY915" s="167" t="s">
        <v>122</v>
      </c>
    </row>
    <row r="916" spans="1:65" s="2" customFormat="1" ht="16.5" customHeight="1">
      <c r="A916" s="33"/>
      <c r="B916" s="144"/>
      <c r="C916" s="145" t="s">
        <v>1308</v>
      </c>
      <c r="D916" s="145" t="s">
        <v>124</v>
      </c>
      <c r="E916" s="146" t="s">
        <v>1309</v>
      </c>
      <c r="F916" s="147" t="s">
        <v>1310</v>
      </c>
      <c r="G916" s="148" t="s">
        <v>573</v>
      </c>
      <c r="H916" s="149">
        <v>5</v>
      </c>
      <c r="I916" s="150"/>
      <c r="J916" s="151">
        <f>ROUND(I916*H916,2)</f>
        <v>0</v>
      </c>
      <c r="K916" s="147" t="s">
        <v>128</v>
      </c>
      <c r="L916" s="34"/>
      <c r="M916" s="152" t="s">
        <v>1</v>
      </c>
      <c r="N916" s="153" t="s">
        <v>38</v>
      </c>
      <c r="O916" s="59"/>
      <c r="P916" s="154">
        <f>O916*H916</f>
        <v>0</v>
      </c>
      <c r="Q916" s="154">
        <v>0</v>
      </c>
      <c r="R916" s="154">
        <f>Q916*H916</f>
        <v>0</v>
      </c>
      <c r="S916" s="154">
        <v>0</v>
      </c>
      <c r="T916" s="155">
        <f>S916*H916</f>
        <v>0</v>
      </c>
      <c r="U916" s="33"/>
      <c r="V916" s="33"/>
      <c r="W916" s="33"/>
      <c r="X916" s="33"/>
      <c r="Y916" s="33"/>
      <c r="Z916" s="33"/>
      <c r="AA916" s="33"/>
      <c r="AB916" s="33"/>
      <c r="AC916" s="33"/>
      <c r="AD916" s="33"/>
      <c r="AE916" s="33"/>
      <c r="AR916" s="156" t="s">
        <v>129</v>
      </c>
      <c r="AT916" s="156" t="s">
        <v>124</v>
      </c>
      <c r="AU916" s="156" t="s">
        <v>82</v>
      </c>
      <c r="AY916" s="18" t="s">
        <v>122</v>
      </c>
      <c r="BE916" s="157">
        <f>IF(N916="základní",J916,0)</f>
        <v>0</v>
      </c>
      <c r="BF916" s="157">
        <f>IF(N916="snížená",J916,0)</f>
        <v>0</v>
      </c>
      <c r="BG916" s="157">
        <f>IF(N916="zákl. přenesená",J916,0)</f>
        <v>0</v>
      </c>
      <c r="BH916" s="157">
        <f>IF(N916="sníž. přenesená",J916,0)</f>
        <v>0</v>
      </c>
      <c r="BI916" s="157">
        <f>IF(N916="nulová",J916,0)</f>
        <v>0</v>
      </c>
      <c r="BJ916" s="18" t="s">
        <v>30</v>
      </c>
      <c r="BK916" s="157">
        <f>ROUND(I916*H916,2)</f>
        <v>0</v>
      </c>
      <c r="BL916" s="18" t="s">
        <v>129</v>
      </c>
      <c r="BM916" s="156" t="s">
        <v>1311</v>
      </c>
    </row>
    <row r="917" spans="1:65" s="13" customFormat="1">
      <c r="B917" s="158"/>
      <c r="D917" s="159" t="s">
        <v>131</v>
      </c>
      <c r="E917" s="160" t="s">
        <v>1</v>
      </c>
      <c r="F917" s="161" t="s">
        <v>701</v>
      </c>
      <c r="H917" s="160" t="s">
        <v>1</v>
      </c>
      <c r="I917" s="162"/>
      <c r="L917" s="158"/>
      <c r="M917" s="163"/>
      <c r="N917" s="164"/>
      <c r="O917" s="164"/>
      <c r="P917" s="164"/>
      <c r="Q917" s="164"/>
      <c r="R917" s="164"/>
      <c r="S917" s="164"/>
      <c r="T917" s="165"/>
      <c r="AT917" s="160" t="s">
        <v>131</v>
      </c>
      <c r="AU917" s="160" t="s">
        <v>82</v>
      </c>
      <c r="AV917" s="13" t="s">
        <v>30</v>
      </c>
      <c r="AW917" s="13" t="s">
        <v>29</v>
      </c>
      <c r="AX917" s="13" t="s">
        <v>73</v>
      </c>
      <c r="AY917" s="160" t="s">
        <v>122</v>
      </c>
    </row>
    <row r="918" spans="1:65" s="14" customFormat="1">
      <c r="B918" s="166"/>
      <c r="D918" s="159" t="s">
        <v>131</v>
      </c>
      <c r="E918" s="167" t="s">
        <v>1</v>
      </c>
      <c r="F918" s="168" t="s">
        <v>1312</v>
      </c>
      <c r="H918" s="169">
        <v>5</v>
      </c>
      <c r="I918" s="170"/>
      <c r="L918" s="166"/>
      <c r="M918" s="171"/>
      <c r="N918" s="172"/>
      <c r="O918" s="172"/>
      <c r="P918" s="172"/>
      <c r="Q918" s="172"/>
      <c r="R918" s="172"/>
      <c r="S918" s="172"/>
      <c r="T918" s="173"/>
      <c r="AT918" s="167" t="s">
        <v>131</v>
      </c>
      <c r="AU918" s="167" t="s">
        <v>82</v>
      </c>
      <c r="AV918" s="14" t="s">
        <v>82</v>
      </c>
      <c r="AW918" s="14" t="s">
        <v>29</v>
      </c>
      <c r="AX918" s="14" t="s">
        <v>73</v>
      </c>
      <c r="AY918" s="167" t="s">
        <v>122</v>
      </c>
    </row>
    <row r="919" spans="1:65" s="15" customFormat="1">
      <c r="B919" s="174"/>
      <c r="D919" s="159" t="s">
        <v>131</v>
      </c>
      <c r="E919" s="175" t="s">
        <v>1</v>
      </c>
      <c r="F919" s="176" t="s">
        <v>139</v>
      </c>
      <c r="H919" s="177">
        <v>5</v>
      </c>
      <c r="I919" s="178"/>
      <c r="L919" s="174"/>
      <c r="M919" s="179"/>
      <c r="N919" s="180"/>
      <c r="O919" s="180"/>
      <c r="P919" s="180"/>
      <c r="Q919" s="180"/>
      <c r="R919" s="180"/>
      <c r="S919" s="180"/>
      <c r="T919" s="181"/>
      <c r="AT919" s="175" t="s">
        <v>131</v>
      </c>
      <c r="AU919" s="175" t="s">
        <v>82</v>
      </c>
      <c r="AV919" s="15" t="s">
        <v>129</v>
      </c>
      <c r="AW919" s="15" t="s">
        <v>29</v>
      </c>
      <c r="AX919" s="15" t="s">
        <v>30</v>
      </c>
      <c r="AY919" s="175" t="s">
        <v>122</v>
      </c>
    </row>
    <row r="920" spans="1:65" s="2" customFormat="1" ht="16.5" customHeight="1">
      <c r="A920" s="33"/>
      <c r="B920" s="144"/>
      <c r="C920" s="182" t="s">
        <v>1313</v>
      </c>
      <c r="D920" s="182" t="s">
        <v>333</v>
      </c>
      <c r="E920" s="183" t="s">
        <v>1314</v>
      </c>
      <c r="F920" s="184" t="s">
        <v>1315</v>
      </c>
      <c r="G920" s="185" t="s">
        <v>573</v>
      </c>
      <c r="H920" s="186">
        <v>1.01</v>
      </c>
      <c r="I920" s="187"/>
      <c r="J920" s="188">
        <f>ROUND(I920*H920,2)</f>
        <v>0</v>
      </c>
      <c r="K920" s="184" t="s">
        <v>1</v>
      </c>
      <c r="L920" s="189"/>
      <c r="M920" s="190" t="s">
        <v>1</v>
      </c>
      <c r="N920" s="191" t="s">
        <v>38</v>
      </c>
      <c r="O920" s="59"/>
      <c r="P920" s="154">
        <f>O920*H920</f>
        <v>0</v>
      </c>
      <c r="Q920" s="154">
        <v>3.6499999999999998E-2</v>
      </c>
      <c r="R920" s="154">
        <f>Q920*H920</f>
        <v>3.6864999999999995E-2</v>
      </c>
      <c r="S920" s="154">
        <v>0</v>
      </c>
      <c r="T920" s="155">
        <f>S920*H920</f>
        <v>0</v>
      </c>
      <c r="U920" s="33"/>
      <c r="V920" s="33"/>
      <c r="W920" s="33"/>
      <c r="X920" s="33"/>
      <c r="Y920" s="33"/>
      <c r="Z920" s="33"/>
      <c r="AA920" s="33"/>
      <c r="AB920" s="33"/>
      <c r="AC920" s="33"/>
      <c r="AD920" s="33"/>
      <c r="AE920" s="33"/>
      <c r="AR920" s="156" t="s">
        <v>170</v>
      </c>
      <c r="AT920" s="156" t="s">
        <v>333</v>
      </c>
      <c r="AU920" s="156" t="s">
        <v>82</v>
      </c>
      <c r="AY920" s="18" t="s">
        <v>122</v>
      </c>
      <c r="BE920" s="157">
        <f>IF(N920="základní",J920,0)</f>
        <v>0</v>
      </c>
      <c r="BF920" s="157">
        <f>IF(N920="snížená",J920,0)</f>
        <v>0</v>
      </c>
      <c r="BG920" s="157">
        <f>IF(N920="zákl. přenesená",J920,0)</f>
        <v>0</v>
      </c>
      <c r="BH920" s="157">
        <f>IF(N920="sníž. přenesená",J920,0)</f>
        <v>0</v>
      </c>
      <c r="BI920" s="157">
        <f>IF(N920="nulová",J920,0)</f>
        <v>0</v>
      </c>
      <c r="BJ920" s="18" t="s">
        <v>30</v>
      </c>
      <c r="BK920" s="157">
        <f>ROUND(I920*H920,2)</f>
        <v>0</v>
      </c>
      <c r="BL920" s="18" t="s">
        <v>129</v>
      </c>
      <c r="BM920" s="156" t="s">
        <v>1316</v>
      </c>
    </row>
    <row r="921" spans="1:65" s="13" customFormat="1">
      <c r="B921" s="158"/>
      <c r="D921" s="159" t="s">
        <v>131</v>
      </c>
      <c r="E921" s="160" t="s">
        <v>1</v>
      </c>
      <c r="F921" s="161" t="s">
        <v>701</v>
      </c>
      <c r="H921" s="160" t="s">
        <v>1</v>
      </c>
      <c r="I921" s="162"/>
      <c r="L921" s="158"/>
      <c r="M921" s="163"/>
      <c r="N921" s="164"/>
      <c r="O921" s="164"/>
      <c r="P921" s="164"/>
      <c r="Q921" s="164"/>
      <c r="R921" s="164"/>
      <c r="S921" s="164"/>
      <c r="T921" s="165"/>
      <c r="AT921" s="160" t="s">
        <v>131</v>
      </c>
      <c r="AU921" s="160" t="s">
        <v>82</v>
      </c>
      <c r="AV921" s="13" t="s">
        <v>30</v>
      </c>
      <c r="AW921" s="13" t="s">
        <v>29</v>
      </c>
      <c r="AX921" s="13" t="s">
        <v>73</v>
      </c>
      <c r="AY921" s="160" t="s">
        <v>122</v>
      </c>
    </row>
    <row r="922" spans="1:65" s="13" customFormat="1">
      <c r="B922" s="158"/>
      <c r="D922" s="159" t="s">
        <v>131</v>
      </c>
      <c r="E922" s="160" t="s">
        <v>1</v>
      </c>
      <c r="F922" s="161" t="s">
        <v>1252</v>
      </c>
      <c r="H922" s="160" t="s">
        <v>1</v>
      </c>
      <c r="I922" s="162"/>
      <c r="L922" s="158"/>
      <c r="M922" s="163"/>
      <c r="N922" s="164"/>
      <c r="O922" s="164"/>
      <c r="P922" s="164"/>
      <c r="Q922" s="164"/>
      <c r="R922" s="164"/>
      <c r="S922" s="164"/>
      <c r="T922" s="165"/>
      <c r="AT922" s="160" t="s">
        <v>131</v>
      </c>
      <c r="AU922" s="160" t="s">
        <v>82</v>
      </c>
      <c r="AV922" s="13" t="s">
        <v>30</v>
      </c>
      <c r="AW922" s="13" t="s">
        <v>29</v>
      </c>
      <c r="AX922" s="13" t="s">
        <v>73</v>
      </c>
      <c r="AY922" s="160" t="s">
        <v>122</v>
      </c>
    </row>
    <row r="923" spans="1:65" s="14" customFormat="1">
      <c r="B923" s="166"/>
      <c r="D923" s="159" t="s">
        <v>131</v>
      </c>
      <c r="E923" s="167" t="s">
        <v>1</v>
      </c>
      <c r="F923" s="168" t="s">
        <v>1218</v>
      </c>
      <c r="H923" s="169">
        <v>1.01</v>
      </c>
      <c r="I923" s="170"/>
      <c r="L923" s="166"/>
      <c r="M923" s="171"/>
      <c r="N923" s="172"/>
      <c r="O923" s="172"/>
      <c r="P923" s="172"/>
      <c r="Q923" s="172"/>
      <c r="R923" s="172"/>
      <c r="S923" s="172"/>
      <c r="T923" s="173"/>
      <c r="AT923" s="167" t="s">
        <v>131</v>
      </c>
      <c r="AU923" s="167" t="s">
        <v>82</v>
      </c>
      <c r="AV923" s="14" t="s">
        <v>82</v>
      </c>
      <c r="AW923" s="14" t="s">
        <v>29</v>
      </c>
      <c r="AX923" s="14" t="s">
        <v>73</v>
      </c>
      <c r="AY923" s="167" t="s">
        <v>122</v>
      </c>
    </row>
    <row r="924" spans="1:65" s="15" customFormat="1">
      <c r="B924" s="174"/>
      <c r="D924" s="159" t="s">
        <v>131</v>
      </c>
      <c r="E924" s="175" t="s">
        <v>1</v>
      </c>
      <c r="F924" s="176" t="s">
        <v>139</v>
      </c>
      <c r="H924" s="177">
        <v>1.01</v>
      </c>
      <c r="I924" s="178"/>
      <c r="L924" s="174"/>
      <c r="M924" s="179"/>
      <c r="N924" s="180"/>
      <c r="O924" s="180"/>
      <c r="P924" s="180"/>
      <c r="Q924" s="180"/>
      <c r="R924" s="180"/>
      <c r="S924" s="180"/>
      <c r="T924" s="181"/>
      <c r="AT924" s="175" t="s">
        <v>131</v>
      </c>
      <c r="AU924" s="175" t="s">
        <v>82</v>
      </c>
      <c r="AV924" s="15" t="s">
        <v>129</v>
      </c>
      <c r="AW924" s="15" t="s">
        <v>29</v>
      </c>
      <c r="AX924" s="15" t="s">
        <v>30</v>
      </c>
      <c r="AY924" s="175" t="s">
        <v>122</v>
      </c>
    </row>
    <row r="925" spans="1:65" s="2" customFormat="1" ht="16.5" customHeight="1">
      <c r="A925" s="33"/>
      <c r="B925" s="144"/>
      <c r="C925" s="182" t="s">
        <v>1317</v>
      </c>
      <c r="D925" s="182" t="s">
        <v>333</v>
      </c>
      <c r="E925" s="183" t="s">
        <v>1318</v>
      </c>
      <c r="F925" s="184" t="s">
        <v>1319</v>
      </c>
      <c r="G925" s="185" t="s">
        <v>573</v>
      </c>
      <c r="H925" s="186">
        <v>1.01</v>
      </c>
      <c r="I925" s="187"/>
      <c r="J925" s="188">
        <f>ROUND(I925*H925,2)</f>
        <v>0</v>
      </c>
      <c r="K925" s="184" t="s">
        <v>1</v>
      </c>
      <c r="L925" s="189"/>
      <c r="M925" s="190" t="s">
        <v>1</v>
      </c>
      <c r="N925" s="191" t="s">
        <v>38</v>
      </c>
      <c r="O925" s="59"/>
      <c r="P925" s="154">
        <f>O925*H925</f>
        <v>0</v>
      </c>
      <c r="Q925" s="154">
        <v>4.1200000000000001E-2</v>
      </c>
      <c r="R925" s="154">
        <f>Q925*H925</f>
        <v>4.1612000000000003E-2</v>
      </c>
      <c r="S925" s="154">
        <v>0</v>
      </c>
      <c r="T925" s="155">
        <f>S925*H925</f>
        <v>0</v>
      </c>
      <c r="U925" s="33"/>
      <c r="V925" s="33"/>
      <c r="W925" s="33"/>
      <c r="X925" s="33"/>
      <c r="Y925" s="33"/>
      <c r="Z925" s="33"/>
      <c r="AA925" s="33"/>
      <c r="AB925" s="33"/>
      <c r="AC925" s="33"/>
      <c r="AD925" s="33"/>
      <c r="AE925" s="33"/>
      <c r="AR925" s="156" t="s">
        <v>170</v>
      </c>
      <c r="AT925" s="156" t="s">
        <v>333</v>
      </c>
      <c r="AU925" s="156" t="s">
        <v>82</v>
      </c>
      <c r="AY925" s="18" t="s">
        <v>122</v>
      </c>
      <c r="BE925" s="157">
        <f>IF(N925="základní",J925,0)</f>
        <v>0</v>
      </c>
      <c r="BF925" s="157">
        <f>IF(N925="snížená",J925,0)</f>
        <v>0</v>
      </c>
      <c r="BG925" s="157">
        <f>IF(N925="zákl. přenesená",J925,0)</f>
        <v>0</v>
      </c>
      <c r="BH925" s="157">
        <f>IF(N925="sníž. přenesená",J925,0)</f>
        <v>0</v>
      </c>
      <c r="BI925" s="157">
        <f>IF(N925="nulová",J925,0)</f>
        <v>0</v>
      </c>
      <c r="BJ925" s="18" t="s">
        <v>30</v>
      </c>
      <c r="BK925" s="157">
        <f>ROUND(I925*H925,2)</f>
        <v>0</v>
      </c>
      <c r="BL925" s="18" t="s">
        <v>129</v>
      </c>
      <c r="BM925" s="156" t="s">
        <v>1320</v>
      </c>
    </row>
    <row r="926" spans="1:65" s="13" customFormat="1">
      <c r="B926" s="158"/>
      <c r="D926" s="159" t="s">
        <v>131</v>
      </c>
      <c r="E926" s="160" t="s">
        <v>1</v>
      </c>
      <c r="F926" s="161" t="s">
        <v>701</v>
      </c>
      <c r="H926" s="160" t="s">
        <v>1</v>
      </c>
      <c r="I926" s="162"/>
      <c r="L926" s="158"/>
      <c r="M926" s="163"/>
      <c r="N926" s="164"/>
      <c r="O926" s="164"/>
      <c r="P926" s="164"/>
      <c r="Q926" s="164"/>
      <c r="R926" s="164"/>
      <c r="S926" s="164"/>
      <c r="T926" s="165"/>
      <c r="AT926" s="160" t="s">
        <v>131</v>
      </c>
      <c r="AU926" s="160" t="s">
        <v>82</v>
      </c>
      <c r="AV926" s="13" t="s">
        <v>30</v>
      </c>
      <c r="AW926" s="13" t="s">
        <v>29</v>
      </c>
      <c r="AX926" s="13" t="s">
        <v>73</v>
      </c>
      <c r="AY926" s="160" t="s">
        <v>122</v>
      </c>
    </row>
    <row r="927" spans="1:65" s="13" customFormat="1">
      <c r="B927" s="158"/>
      <c r="D927" s="159" t="s">
        <v>131</v>
      </c>
      <c r="E927" s="160" t="s">
        <v>1</v>
      </c>
      <c r="F927" s="161" t="s">
        <v>1252</v>
      </c>
      <c r="H927" s="160" t="s">
        <v>1</v>
      </c>
      <c r="I927" s="162"/>
      <c r="L927" s="158"/>
      <c r="M927" s="163"/>
      <c r="N927" s="164"/>
      <c r="O927" s="164"/>
      <c r="P927" s="164"/>
      <c r="Q927" s="164"/>
      <c r="R927" s="164"/>
      <c r="S927" s="164"/>
      <c r="T927" s="165"/>
      <c r="AT927" s="160" t="s">
        <v>131</v>
      </c>
      <c r="AU927" s="160" t="s">
        <v>82</v>
      </c>
      <c r="AV927" s="13" t="s">
        <v>30</v>
      </c>
      <c r="AW927" s="13" t="s">
        <v>29</v>
      </c>
      <c r="AX927" s="13" t="s">
        <v>73</v>
      </c>
      <c r="AY927" s="160" t="s">
        <v>122</v>
      </c>
    </row>
    <row r="928" spans="1:65" s="14" customFormat="1">
      <c r="B928" s="166"/>
      <c r="D928" s="159" t="s">
        <v>131</v>
      </c>
      <c r="E928" s="167" t="s">
        <v>1</v>
      </c>
      <c r="F928" s="168" t="s">
        <v>1218</v>
      </c>
      <c r="H928" s="169">
        <v>1.01</v>
      </c>
      <c r="I928" s="170"/>
      <c r="L928" s="166"/>
      <c r="M928" s="171"/>
      <c r="N928" s="172"/>
      <c r="O928" s="172"/>
      <c r="P928" s="172"/>
      <c r="Q928" s="172"/>
      <c r="R928" s="172"/>
      <c r="S928" s="172"/>
      <c r="T928" s="173"/>
      <c r="AT928" s="167" t="s">
        <v>131</v>
      </c>
      <c r="AU928" s="167" t="s">
        <v>82</v>
      </c>
      <c r="AV928" s="14" t="s">
        <v>82</v>
      </c>
      <c r="AW928" s="14" t="s">
        <v>29</v>
      </c>
      <c r="AX928" s="14" t="s">
        <v>73</v>
      </c>
      <c r="AY928" s="167" t="s">
        <v>122</v>
      </c>
    </row>
    <row r="929" spans="1:65" s="15" customFormat="1">
      <c r="B929" s="174"/>
      <c r="D929" s="159" t="s">
        <v>131</v>
      </c>
      <c r="E929" s="175" t="s">
        <v>1</v>
      </c>
      <c r="F929" s="176" t="s">
        <v>139</v>
      </c>
      <c r="H929" s="177">
        <v>1.01</v>
      </c>
      <c r="I929" s="178"/>
      <c r="L929" s="174"/>
      <c r="M929" s="179"/>
      <c r="N929" s="180"/>
      <c r="O929" s="180"/>
      <c r="P929" s="180"/>
      <c r="Q929" s="180"/>
      <c r="R929" s="180"/>
      <c r="S929" s="180"/>
      <c r="T929" s="181"/>
      <c r="AT929" s="175" t="s">
        <v>131</v>
      </c>
      <c r="AU929" s="175" t="s">
        <v>82</v>
      </c>
      <c r="AV929" s="15" t="s">
        <v>129</v>
      </c>
      <c r="AW929" s="15" t="s">
        <v>29</v>
      </c>
      <c r="AX929" s="15" t="s">
        <v>30</v>
      </c>
      <c r="AY929" s="175" t="s">
        <v>122</v>
      </c>
    </row>
    <row r="930" spans="1:65" s="2" customFormat="1" ht="16.5" customHeight="1">
      <c r="A930" s="33"/>
      <c r="B930" s="144"/>
      <c r="C930" s="182" t="s">
        <v>1321</v>
      </c>
      <c r="D930" s="182" t="s">
        <v>333</v>
      </c>
      <c r="E930" s="183" t="s">
        <v>1322</v>
      </c>
      <c r="F930" s="184" t="s">
        <v>1323</v>
      </c>
      <c r="G930" s="185" t="s">
        <v>573</v>
      </c>
      <c r="H930" s="186">
        <v>3.03</v>
      </c>
      <c r="I930" s="187"/>
      <c r="J930" s="188">
        <f>ROUND(I930*H930,2)</f>
        <v>0</v>
      </c>
      <c r="K930" s="184" t="s">
        <v>1</v>
      </c>
      <c r="L930" s="189"/>
      <c r="M930" s="190" t="s">
        <v>1</v>
      </c>
      <c r="N930" s="191" t="s">
        <v>38</v>
      </c>
      <c r="O930" s="59"/>
      <c r="P930" s="154">
        <f>O930*H930</f>
        <v>0</v>
      </c>
      <c r="Q930" s="154">
        <v>4.9099999999999998E-2</v>
      </c>
      <c r="R930" s="154">
        <f>Q930*H930</f>
        <v>0.14877299999999999</v>
      </c>
      <c r="S930" s="154">
        <v>0</v>
      </c>
      <c r="T930" s="155">
        <f>S930*H930</f>
        <v>0</v>
      </c>
      <c r="U930" s="33"/>
      <c r="V930" s="33"/>
      <c r="W930" s="33"/>
      <c r="X930" s="33"/>
      <c r="Y930" s="33"/>
      <c r="Z930" s="33"/>
      <c r="AA930" s="33"/>
      <c r="AB930" s="33"/>
      <c r="AC930" s="33"/>
      <c r="AD930" s="33"/>
      <c r="AE930" s="33"/>
      <c r="AR930" s="156" t="s">
        <v>170</v>
      </c>
      <c r="AT930" s="156" t="s">
        <v>333</v>
      </c>
      <c r="AU930" s="156" t="s">
        <v>82</v>
      </c>
      <c r="AY930" s="18" t="s">
        <v>122</v>
      </c>
      <c r="BE930" s="157">
        <f>IF(N930="základní",J930,0)</f>
        <v>0</v>
      </c>
      <c r="BF930" s="157">
        <f>IF(N930="snížená",J930,0)</f>
        <v>0</v>
      </c>
      <c r="BG930" s="157">
        <f>IF(N930="zákl. přenesená",J930,0)</f>
        <v>0</v>
      </c>
      <c r="BH930" s="157">
        <f>IF(N930="sníž. přenesená",J930,0)</f>
        <v>0</v>
      </c>
      <c r="BI930" s="157">
        <f>IF(N930="nulová",J930,0)</f>
        <v>0</v>
      </c>
      <c r="BJ930" s="18" t="s">
        <v>30</v>
      </c>
      <c r="BK930" s="157">
        <f>ROUND(I930*H930,2)</f>
        <v>0</v>
      </c>
      <c r="BL930" s="18" t="s">
        <v>129</v>
      </c>
      <c r="BM930" s="156" t="s">
        <v>1324</v>
      </c>
    </row>
    <row r="931" spans="1:65" s="13" customFormat="1">
      <c r="B931" s="158"/>
      <c r="D931" s="159" t="s">
        <v>131</v>
      </c>
      <c r="E931" s="160" t="s">
        <v>1</v>
      </c>
      <c r="F931" s="161" t="s">
        <v>701</v>
      </c>
      <c r="H931" s="160" t="s">
        <v>1</v>
      </c>
      <c r="I931" s="162"/>
      <c r="L931" s="158"/>
      <c r="M931" s="163"/>
      <c r="N931" s="164"/>
      <c r="O931" s="164"/>
      <c r="P931" s="164"/>
      <c r="Q931" s="164"/>
      <c r="R931" s="164"/>
      <c r="S931" s="164"/>
      <c r="T931" s="165"/>
      <c r="AT931" s="160" t="s">
        <v>131</v>
      </c>
      <c r="AU931" s="160" t="s">
        <v>82</v>
      </c>
      <c r="AV931" s="13" t="s">
        <v>30</v>
      </c>
      <c r="AW931" s="13" t="s">
        <v>29</v>
      </c>
      <c r="AX931" s="13" t="s">
        <v>73</v>
      </c>
      <c r="AY931" s="160" t="s">
        <v>122</v>
      </c>
    </row>
    <row r="932" spans="1:65" s="13" customFormat="1">
      <c r="B932" s="158"/>
      <c r="D932" s="159" t="s">
        <v>131</v>
      </c>
      <c r="E932" s="160" t="s">
        <v>1</v>
      </c>
      <c r="F932" s="161" t="s">
        <v>1252</v>
      </c>
      <c r="H932" s="160" t="s">
        <v>1</v>
      </c>
      <c r="I932" s="162"/>
      <c r="L932" s="158"/>
      <c r="M932" s="163"/>
      <c r="N932" s="164"/>
      <c r="O932" s="164"/>
      <c r="P932" s="164"/>
      <c r="Q932" s="164"/>
      <c r="R932" s="164"/>
      <c r="S932" s="164"/>
      <c r="T932" s="165"/>
      <c r="AT932" s="160" t="s">
        <v>131</v>
      </c>
      <c r="AU932" s="160" t="s">
        <v>82</v>
      </c>
      <c r="AV932" s="13" t="s">
        <v>30</v>
      </c>
      <c r="AW932" s="13" t="s">
        <v>29</v>
      </c>
      <c r="AX932" s="13" t="s">
        <v>73</v>
      </c>
      <c r="AY932" s="160" t="s">
        <v>122</v>
      </c>
    </row>
    <row r="933" spans="1:65" s="14" customFormat="1">
      <c r="B933" s="166"/>
      <c r="D933" s="159" t="s">
        <v>131</v>
      </c>
      <c r="E933" s="167" t="s">
        <v>1</v>
      </c>
      <c r="F933" s="168" t="s">
        <v>1060</v>
      </c>
      <c r="H933" s="169">
        <v>3.03</v>
      </c>
      <c r="I933" s="170"/>
      <c r="L933" s="166"/>
      <c r="M933" s="171"/>
      <c r="N933" s="172"/>
      <c r="O933" s="172"/>
      <c r="P933" s="172"/>
      <c r="Q933" s="172"/>
      <c r="R933" s="172"/>
      <c r="S933" s="172"/>
      <c r="T933" s="173"/>
      <c r="AT933" s="167" t="s">
        <v>131</v>
      </c>
      <c r="AU933" s="167" t="s">
        <v>82</v>
      </c>
      <c r="AV933" s="14" t="s">
        <v>82</v>
      </c>
      <c r="AW933" s="14" t="s">
        <v>29</v>
      </c>
      <c r="AX933" s="14" t="s">
        <v>73</v>
      </c>
      <c r="AY933" s="167" t="s">
        <v>122</v>
      </c>
    </row>
    <row r="934" spans="1:65" s="15" customFormat="1">
      <c r="B934" s="174"/>
      <c r="D934" s="159" t="s">
        <v>131</v>
      </c>
      <c r="E934" s="175" t="s">
        <v>1</v>
      </c>
      <c r="F934" s="176" t="s">
        <v>139</v>
      </c>
      <c r="H934" s="177">
        <v>3.03</v>
      </c>
      <c r="I934" s="178"/>
      <c r="L934" s="174"/>
      <c r="M934" s="179"/>
      <c r="N934" s="180"/>
      <c r="O934" s="180"/>
      <c r="P934" s="180"/>
      <c r="Q934" s="180"/>
      <c r="R934" s="180"/>
      <c r="S934" s="180"/>
      <c r="T934" s="181"/>
      <c r="AT934" s="175" t="s">
        <v>131</v>
      </c>
      <c r="AU934" s="175" t="s">
        <v>82</v>
      </c>
      <c r="AV934" s="15" t="s">
        <v>129</v>
      </c>
      <c r="AW934" s="15" t="s">
        <v>29</v>
      </c>
      <c r="AX934" s="15" t="s">
        <v>30</v>
      </c>
      <c r="AY934" s="175" t="s">
        <v>122</v>
      </c>
    </row>
    <row r="935" spans="1:65" s="2" customFormat="1" ht="16.5" customHeight="1">
      <c r="A935" s="33"/>
      <c r="B935" s="144"/>
      <c r="C935" s="145" t="s">
        <v>1325</v>
      </c>
      <c r="D935" s="145" t="s">
        <v>124</v>
      </c>
      <c r="E935" s="146" t="s">
        <v>1326</v>
      </c>
      <c r="F935" s="147" t="s">
        <v>1327</v>
      </c>
      <c r="G935" s="148" t="s">
        <v>573</v>
      </c>
      <c r="H935" s="149">
        <v>2</v>
      </c>
      <c r="I935" s="150"/>
      <c r="J935" s="151">
        <f>ROUND(I935*H935,2)</f>
        <v>0</v>
      </c>
      <c r="K935" s="147" t="s">
        <v>128</v>
      </c>
      <c r="L935" s="34"/>
      <c r="M935" s="152" t="s">
        <v>1</v>
      </c>
      <c r="N935" s="153" t="s">
        <v>38</v>
      </c>
      <c r="O935" s="59"/>
      <c r="P935" s="154">
        <f>O935*H935</f>
        <v>0</v>
      </c>
      <c r="Q935" s="154">
        <v>5.4200000000000003E-3</v>
      </c>
      <c r="R935" s="154">
        <f>Q935*H935</f>
        <v>1.0840000000000001E-2</v>
      </c>
      <c r="S935" s="154">
        <v>0</v>
      </c>
      <c r="T935" s="155">
        <f>S935*H935</f>
        <v>0</v>
      </c>
      <c r="U935" s="33"/>
      <c r="V935" s="33"/>
      <c r="W935" s="33"/>
      <c r="X935" s="33"/>
      <c r="Y935" s="33"/>
      <c r="Z935" s="33"/>
      <c r="AA935" s="33"/>
      <c r="AB935" s="33"/>
      <c r="AC935" s="33"/>
      <c r="AD935" s="33"/>
      <c r="AE935" s="33"/>
      <c r="AR935" s="156" t="s">
        <v>129</v>
      </c>
      <c r="AT935" s="156" t="s">
        <v>124</v>
      </c>
      <c r="AU935" s="156" t="s">
        <v>82</v>
      </c>
      <c r="AY935" s="18" t="s">
        <v>122</v>
      </c>
      <c r="BE935" s="157">
        <f>IF(N935="základní",J935,0)</f>
        <v>0</v>
      </c>
      <c r="BF935" s="157">
        <f>IF(N935="snížená",J935,0)</f>
        <v>0</v>
      </c>
      <c r="BG935" s="157">
        <f>IF(N935="zákl. přenesená",J935,0)</f>
        <v>0</v>
      </c>
      <c r="BH935" s="157">
        <f>IF(N935="sníž. přenesená",J935,0)</f>
        <v>0</v>
      </c>
      <c r="BI935" s="157">
        <f>IF(N935="nulová",J935,0)</f>
        <v>0</v>
      </c>
      <c r="BJ935" s="18" t="s">
        <v>30</v>
      </c>
      <c r="BK935" s="157">
        <f>ROUND(I935*H935,2)</f>
        <v>0</v>
      </c>
      <c r="BL935" s="18" t="s">
        <v>129</v>
      </c>
      <c r="BM935" s="156" t="s">
        <v>1328</v>
      </c>
    </row>
    <row r="936" spans="1:65" s="13" customFormat="1">
      <c r="B936" s="158"/>
      <c r="D936" s="159" t="s">
        <v>131</v>
      </c>
      <c r="E936" s="160" t="s">
        <v>1</v>
      </c>
      <c r="F936" s="161" t="s">
        <v>701</v>
      </c>
      <c r="H936" s="160" t="s">
        <v>1</v>
      </c>
      <c r="I936" s="162"/>
      <c r="L936" s="158"/>
      <c r="M936" s="163"/>
      <c r="N936" s="164"/>
      <c r="O936" s="164"/>
      <c r="P936" s="164"/>
      <c r="Q936" s="164"/>
      <c r="R936" s="164"/>
      <c r="S936" s="164"/>
      <c r="T936" s="165"/>
      <c r="AT936" s="160" t="s">
        <v>131</v>
      </c>
      <c r="AU936" s="160" t="s">
        <v>82</v>
      </c>
      <c r="AV936" s="13" t="s">
        <v>30</v>
      </c>
      <c r="AW936" s="13" t="s">
        <v>29</v>
      </c>
      <c r="AX936" s="13" t="s">
        <v>73</v>
      </c>
      <c r="AY936" s="160" t="s">
        <v>122</v>
      </c>
    </row>
    <row r="937" spans="1:65" s="14" customFormat="1">
      <c r="B937" s="166"/>
      <c r="D937" s="159" t="s">
        <v>131</v>
      </c>
      <c r="E937" s="167" t="s">
        <v>1</v>
      </c>
      <c r="F937" s="168" t="s">
        <v>82</v>
      </c>
      <c r="H937" s="169">
        <v>2</v>
      </c>
      <c r="I937" s="170"/>
      <c r="L937" s="166"/>
      <c r="M937" s="171"/>
      <c r="N937" s="172"/>
      <c r="O937" s="172"/>
      <c r="P937" s="172"/>
      <c r="Q937" s="172"/>
      <c r="R937" s="172"/>
      <c r="S937" s="172"/>
      <c r="T937" s="173"/>
      <c r="AT937" s="167" t="s">
        <v>131</v>
      </c>
      <c r="AU937" s="167" t="s">
        <v>82</v>
      </c>
      <c r="AV937" s="14" t="s">
        <v>82</v>
      </c>
      <c r="AW937" s="14" t="s">
        <v>29</v>
      </c>
      <c r="AX937" s="14" t="s">
        <v>30</v>
      </c>
      <c r="AY937" s="167" t="s">
        <v>122</v>
      </c>
    </row>
    <row r="938" spans="1:65" s="2" customFormat="1" ht="16.5" customHeight="1">
      <c r="A938" s="33"/>
      <c r="B938" s="144"/>
      <c r="C938" s="182" t="s">
        <v>1329</v>
      </c>
      <c r="D938" s="182" t="s">
        <v>333</v>
      </c>
      <c r="E938" s="183" t="s">
        <v>1330</v>
      </c>
      <c r="F938" s="184" t="s">
        <v>1331</v>
      </c>
      <c r="G938" s="185" t="s">
        <v>573</v>
      </c>
      <c r="H938" s="186">
        <v>2.02</v>
      </c>
      <c r="I938" s="187"/>
      <c r="J938" s="188">
        <f>ROUND(I938*H938,2)</f>
        <v>0</v>
      </c>
      <c r="K938" s="184" t="s">
        <v>1</v>
      </c>
      <c r="L938" s="189"/>
      <c r="M938" s="190" t="s">
        <v>1</v>
      </c>
      <c r="N938" s="191" t="s">
        <v>38</v>
      </c>
      <c r="O938" s="59"/>
      <c r="P938" s="154">
        <f>O938*H938</f>
        <v>0</v>
      </c>
      <c r="Q938" s="154">
        <v>4.2099999999999999E-2</v>
      </c>
      <c r="R938" s="154">
        <f>Q938*H938</f>
        <v>8.5041999999999993E-2</v>
      </c>
      <c r="S938" s="154">
        <v>0</v>
      </c>
      <c r="T938" s="155">
        <f>S938*H938</f>
        <v>0</v>
      </c>
      <c r="U938" s="33"/>
      <c r="V938" s="33"/>
      <c r="W938" s="33"/>
      <c r="X938" s="33"/>
      <c r="Y938" s="33"/>
      <c r="Z938" s="33"/>
      <c r="AA938" s="33"/>
      <c r="AB938" s="33"/>
      <c r="AC938" s="33"/>
      <c r="AD938" s="33"/>
      <c r="AE938" s="33"/>
      <c r="AR938" s="156" t="s">
        <v>170</v>
      </c>
      <c r="AT938" s="156" t="s">
        <v>333</v>
      </c>
      <c r="AU938" s="156" t="s">
        <v>82</v>
      </c>
      <c r="AY938" s="18" t="s">
        <v>122</v>
      </c>
      <c r="BE938" s="157">
        <f>IF(N938="základní",J938,0)</f>
        <v>0</v>
      </c>
      <c r="BF938" s="157">
        <f>IF(N938="snížená",J938,0)</f>
        <v>0</v>
      </c>
      <c r="BG938" s="157">
        <f>IF(N938="zákl. přenesená",J938,0)</f>
        <v>0</v>
      </c>
      <c r="BH938" s="157">
        <f>IF(N938="sníž. přenesená",J938,0)</f>
        <v>0</v>
      </c>
      <c r="BI938" s="157">
        <f>IF(N938="nulová",J938,0)</f>
        <v>0</v>
      </c>
      <c r="BJ938" s="18" t="s">
        <v>30</v>
      </c>
      <c r="BK938" s="157">
        <f>ROUND(I938*H938,2)</f>
        <v>0</v>
      </c>
      <c r="BL938" s="18" t="s">
        <v>129</v>
      </c>
      <c r="BM938" s="156" t="s">
        <v>1332</v>
      </c>
    </row>
    <row r="939" spans="1:65" s="13" customFormat="1">
      <c r="B939" s="158"/>
      <c r="D939" s="159" t="s">
        <v>131</v>
      </c>
      <c r="E939" s="160" t="s">
        <v>1</v>
      </c>
      <c r="F939" s="161" t="s">
        <v>1031</v>
      </c>
      <c r="H939" s="160" t="s">
        <v>1</v>
      </c>
      <c r="I939" s="162"/>
      <c r="L939" s="158"/>
      <c r="M939" s="163"/>
      <c r="N939" s="164"/>
      <c r="O939" s="164"/>
      <c r="P939" s="164"/>
      <c r="Q939" s="164"/>
      <c r="R939" s="164"/>
      <c r="S939" s="164"/>
      <c r="T939" s="165"/>
      <c r="AT939" s="160" t="s">
        <v>131</v>
      </c>
      <c r="AU939" s="160" t="s">
        <v>82</v>
      </c>
      <c r="AV939" s="13" t="s">
        <v>30</v>
      </c>
      <c r="AW939" s="13" t="s">
        <v>29</v>
      </c>
      <c r="AX939" s="13" t="s">
        <v>73</v>
      </c>
      <c r="AY939" s="160" t="s">
        <v>122</v>
      </c>
    </row>
    <row r="940" spans="1:65" s="13" customFormat="1">
      <c r="B940" s="158"/>
      <c r="D940" s="159" t="s">
        <v>131</v>
      </c>
      <c r="E940" s="160" t="s">
        <v>1</v>
      </c>
      <c r="F940" s="161" t="s">
        <v>1333</v>
      </c>
      <c r="H940" s="160" t="s">
        <v>1</v>
      </c>
      <c r="I940" s="162"/>
      <c r="L940" s="158"/>
      <c r="M940" s="163"/>
      <c r="N940" s="164"/>
      <c r="O940" s="164"/>
      <c r="P940" s="164"/>
      <c r="Q940" s="164"/>
      <c r="R940" s="164"/>
      <c r="S940" s="164"/>
      <c r="T940" s="165"/>
      <c r="AT940" s="160" t="s">
        <v>131</v>
      </c>
      <c r="AU940" s="160" t="s">
        <v>82</v>
      </c>
      <c r="AV940" s="13" t="s">
        <v>30</v>
      </c>
      <c r="AW940" s="13" t="s">
        <v>29</v>
      </c>
      <c r="AX940" s="13" t="s">
        <v>73</v>
      </c>
      <c r="AY940" s="160" t="s">
        <v>122</v>
      </c>
    </row>
    <row r="941" spans="1:65" s="14" customFormat="1">
      <c r="B941" s="166"/>
      <c r="D941" s="159" t="s">
        <v>131</v>
      </c>
      <c r="E941" s="167" t="s">
        <v>1</v>
      </c>
      <c r="F941" s="168" t="s">
        <v>1217</v>
      </c>
      <c r="H941" s="169">
        <v>2.02</v>
      </c>
      <c r="I941" s="170"/>
      <c r="L941" s="166"/>
      <c r="M941" s="171"/>
      <c r="N941" s="172"/>
      <c r="O941" s="172"/>
      <c r="P941" s="172"/>
      <c r="Q941" s="172"/>
      <c r="R941" s="172"/>
      <c r="S941" s="172"/>
      <c r="T941" s="173"/>
      <c r="AT941" s="167" t="s">
        <v>131</v>
      </c>
      <c r="AU941" s="167" t="s">
        <v>82</v>
      </c>
      <c r="AV941" s="14" t="s">
        <v>82</v>
      </c>
      <c r="AW941" s="14" t="s">
        <v>29</v>
      </c>
      <c r="AX941" s="14" t="s">
        <v>73</v>
      </c>
      <c r="AY941" s="167" t="s">
        <v>122</v>
      </c>
    </row>
    <row r="942" spans="1:65" s="15" customFormat="1">
      <c r="B942" s="174"/>
      <c r="D942" s="159" t="s">
        <v>131</v>
      </c>
      <c r="E942" s="175" t="s">
        <v>1</v>
      </c>
      <c r="F942" s="176" t="s">
        <v>139</v>
      </c>
      <c r="H942" s="177">
        <v>2.02</v>
      </c>
      <c r="I942" s="178"/>
      <c r="L942" s="174"/>
      <c r="M942" s="179"/>
      <c r="N942" s="180"/>
      <c r="O942" s="180"/>
      <c r="P942" s="180"/>
      <c r="Q942" s="180"/>
      <c r="R942" s="180"/>
      <c r="S942" s="180"/>
      <c r="T942" s="181"/>
      <c r="AT942" s="175" t="s">
        <v>131</v>
      </c>
      <c r="AU942" s="175" t="s">
        <v>82</v>
      </c>
      <c r="AV942" s="15" t="s">
        <v>129</v>
      </c>
      <c r="AW942" s="15" t="s">
        <v>29</v>
      </c>
      <c r="AX942" s="15" t="s">
        <v>30</v>
      </c>
      <c r="AY942" s="175" t="s">
        <v>122</v>
      </c>
    </row>
    <row r="943" spans="1:65" s="2" customFormat="1" ht="16.5" customHeight="1">
      <c r="A943" s="33"/>
      <c r="B943" s="144"/>
      <c r="C943" s="145" t="s">
        <v>1334</v>
      </c>
      <c r="D943" s="145" t="s">
        <v>124</v>
      </c>
      <c r="E943" s="146" t="s">
        <v>1335</v>
      </c>
      <c r="F943" s="147" t="s">
        <v>1336</v>
      </c>
      <c r="G943" s="148" t="s">
        <v>573</v>
      </c>
      <c r="H943" s="149">
        <v>2</v>
      </c>
      <c r="I943" s="150"/>
      <c r="J943" s="151">
        <f>ROUND(I943*H943,2)</f>
        <v>0</v>
      </c>
      <c r="K943" s="147" t="s">
        <v>1</v>
      </c>
      <c r="L943" s="34"/>
      <c r="M943" s="152" t="s">
        <v>1</v>
      </c>
      <c r="N943" s="153" t="s">
        <v>38</v>
      </c>
      <c r="O943" s="59"/>
      <c r="P943" s="154">
        <f>O943*H943</f>
        <v>0</v>
      </c>
      <c r="Q943" s="154">
        <v>3.5999999999999997E-2</v>
      </c>
      <c r="R943" s="154">
        <f>Q943*H943</f>
        <v>7.1999999999999995E-2</v>
      </c>
      <c r="S943" s="154">
        <v>0</v>
      </c>
      <c r="T943" s="155">
        <f>S943*H943</f>
        <v>0</v>
      </c>
      <c r="U943" s="33"/>
      <c r="V943" s="33"/>
      <c r="W943" s="33"/>
      <c r="X943" s="33"/>
      <c r="Y943" s="33"/>
      <c r="Z943" s="33"/>
      <c r="AA943" s="33"/>
      <c r="AB943" s="33"/>
      <c r="AC943" s="33"/>
      <c r="AD943" s="33"/>
      <c r="AE943" s="33"/>
      <c r="AR943" s="156" t="s">
        <v>129</v>
      </c>
      <c r="AT943" s="156" t="s">
        <v>124</v>
      </c>
      <c r="AU943" s="156" t="s">
        <v>82</v>
      </c>
      <c r="AY943" s="18" t="s">
        <v>122</v>
      </c>
      <c r="BE943" s="157">
        <f>IF(N943="základní",J943,0)</f>
        <v>0</v>
      </c>
      <c r="BF943" s="157">
        <f>IF(N943="snížená",J943,0)</f>
        <v>0</v>
      </c>
      <c r="BG943" s="157">
        <f>IF(N943="zákl. přenesená",J943,0)</f>
        <v>0</v>
      </c>
      <c r="BH943" s="157">
        <f>IF(N943="sníž. přenesená",J943,0)</f>
        <v>0</v>
      </c>
      <c r="BI943" s="157">
        <f>IF(N943="nulová",J943,0)</f>
        <v>0</v>
      </c>
      <c r="BJ943" s="18" t="s">
        <v>30</v>
      </c>
      <c r="BK943" s="157">
        <f>ROUND(I943*H943,2)</f>
        <v>0</v>
      </c>
      <c r="BL943" s="18" t="s">
        <v>129</v>
      </c>
      <c r="BM943" s="156" t="s">
        <v>1337</v>
      </c>
    </row>
    <row r="944" spans="1:65" s="13" customFormat="1">
      <c r="B944" s="158"/>
      <c r="D944" s="159" t="s">
        <v>131</v>
      </c>
      <c r="E944" s="160" t="s">
        <v>1</v>
      </c>
      <c r="F944" s="161" t="s">
        <v>701</v>
      </c>
      <c r="H944" s="160" t="s">
        <v>1</v>
      </c>
      <c r="I944" s="162"/>
      <c r="L944" s="158"/>
      <c r="M944" s="163"/>
      <c r="N944" s="164"/>
      <c r="O944" s="164"/>
      <c r="P944" s="164"/>
      <c r="Q944" s="164"/>
      <c r="R944" s="164"/>
      <c r="S944" s="164"/>
      <c r="T944" s="165"/>
      <c r="AT944" s="160" t="s">
        <v>131</v>
      </c>
      <c r="AU944" s="160" t="s">
        <v>82</v>
      </c>
      <c r="AV944" s="13" t="s">
        <v>30</v>
      </c>
      <c r="AW944" s="13" t="s">
        <v>29</v>
      </c>
      <c r="AX944" s="13" t="s">
        <v>73</v>
      </c>
      <c r="AY944" s="160" t="s">
        <v>122</v>
      </c>
    </row>
    <row r="945" spans="1:65" s="14" customFormat="1">
      <c r="B945" s="166"/>
      <c r="D945" s="159" t="s">
        <v>131</v>
      </c>
      <c r="E945" s="167" t="s">
        <v>1</v>
      </c>
      <c r="F945" s="168" t="s">
        <v>82</v>
      </c>
      <c r="H945" s="169">
        <v>2</v>
      </c>
      <c r="I945" s="170"/>
      <c r="L945" s="166"/>
      <c r="M945" s="171"/>
      <c r="N945" s="172"/>
      <c r="O945" s="172"/>
      <c r="P945" s="172"/>
      <c r="Q945" s="172"/>
      <c r="R945" s="172"/>
      <c r="S945" s="172"/>
      <c r="T945" s="173"/>
      <c r="AT945" s="167" t="s">
        <v>131</v>
      </c>
      <c r="AU945" s="167" t="s">
        <v>82</v>
      </c>
      <c r="AV945" s="14" t="s">
        <v>82</v>
      </c>
      <c r="AW945" s="14" t="s">
        <v>29</v>
      </c>
      <c r="AX945" s="14" t="s">
        <v>30</v>
      </c>
      <c r="AY945" s="167" t="s">
        <v>122</v>
      </c>
    </row>
    <row r="946" spans="1:65" s="2" customFormat="1" ht="16.5" customHeight="1">
      <c r="A946" s="33"/>
      <c r="B946" s="144"/>
      <c r="C946" s="145" t="s">
        <v>1338</v>
      </c>
      <c r="D946" s="145" t="s">
        <v>124</v>
      </c>
      <c r="E946" s="146" t="s">
        <v>1339</v>
      </c>
      <c r="F946" s="147" t="s">
        <v>1340</v>
      </c>
      <c r="G946" s="148" t="s">
        <v>573</v>
      </c>
      <c r="H946" s="149">
        <v>4</v>
      </c>
      <c r="I946" s="150"/>
      <c r="J946" s="151">
        <f>ROUND(I946*H946,2)</f>
        <v>0</v>
      </c>
      <c r="K946" s="147" t="s">
        <v>128</v>
      </c>
      <c r="L946" s="34"/>
      <c r="M946" s="152" t="s">
        <v>1</v>
      </c>
      <c r="N946" s="153" t="s">
        <v>38</v>
      </c>
      <c r="O946" s="59"/>
      <c r="P946" s="154">
        <f>O946*H946</f>
        <v>0</v>
      </c>
      <c r="Q946" s="154">
        <v>0</v>
      </c>
      <c r="R946" s="154">
        <f>Q946*H946</f>
        <v>0</v>
      </c>
      <c r="S946" s="154">
        <v>0</v>
      </c>
      <c r="T946" s="155">
        <f>S946*H946</f>
        <v>0</v>
      </c>
      <c r="U946" s="33"/>
      <c r="V946" s="33"/>
      <c r="W946" s="33"/>
      <c r="X946" s="33"/>
      <c r="Y946" s="33"/>
      <c r="Z946" s="33"/>
      <c r="AA946" s="33"/>
      <c r="AB946" s="33"/>
      <c r="AC946" s="33"/>
      <c r="AD946" s="33"/>
      <c r="AE946" s="33"/>
      <c r="AR946" s="156" t="s">
        <v>129</v>
      </c>
      <c r="AT946" s="156" t="s">
        <v>124</v>
      </c>
      <c r="AU946" s="156" t="s">
        <v>82</v>
      </c>
      <c r="AY946" s="18" t="s">
        <v>122</v>
      </c>
      <c r="BE946" s="157">
        <f>IF(N946="základní",J946,0)</f>
        <v>0</v>
      </c>
      <c r="BF946" s="157">
        <f>IF(N946="snížená",J946,0)</f>
        <v>0</v>
      </c>
      <c r="BG946" s="157">
        <f>IF(N946="zákl. přenesená",J946,0)</f>
        <v>0</v>
      </c>
      <c r="BH946" s="157">
        <f>IF(N946="sníž. přenesená",J946,0)</f>
        <v>0</v>
      </c>
      <c r="BI946" s="157">
        <f>IF(N946="nulová",J946,0)</f>
        <v>0</v>
      </c>
      <c r="BJ946" s="18" t="s">
        <v>30</v>
      </c>
      <c r="BK946" s="157">
        <f>ROUND(I946*H946,2)</f>
        <v>0</v>
      </c>
      <c r="BL946" s="18" t="s">
        <v>129</v>
      </c>
      <c r="BM946" s="156" t="s">
        <v>1341</v>
      </c>
    </row>
    <row r="947" spans="1:65" s="13" customFormat="1">
      <c r="B947" s="158"/>
      <c r="D947" s="159" t="s">
        <v>131</v>
      </c>
      <c r="E947" s="160" t="s">
        <v>1</v>
      </c>
      <c r="F947" s="161" t="s">
        <v>1119</v>
      </c>
      <c r="H947" s="160" t="s">
        <v>1</v>
      </c>
      <c r="I947" s="162"/>
      <c r="L947" s="158"/>
      <c r="M947" s="163"/>
      <c r="N947" s="164"/>
      <c r="O947" s="164"/>
      <c r="P947" s="164"/>
      <c r="Q947" s="164"/>
      <c r="R947" s="164"/>
      <c r="S947" s="164"/>
      <c r="T947" s="165"/>
      <c r="AT947" s="160" t="s">
        <v>131</v>
      </c>
      <c r="AU947" s="160" t="s">
        <v>82</v>
      </c>
      <c r="AV947" s="13" t="s">
        <v>30</v>
      </c>
      <c r="AW947" s="13" t="s">
        <v>29</v>
      </c>
      <c r="AX947" s="13" t="s">
        <v>73</v>
      </c>
      <c r="AY947" s="160" t="s">
        <v>122</v>
      </c>
    </row>
    <row r="948" spans="1:65" s="14" customFormat="1">
      <c r="B948" s="166"/>
      <c r="D948" s="159" t="s">
        <v>131</v>
      </c>
      <c r="E948" s="167" t="s">
        <v>1</v>
      </c>
      <c r="F948" s="168" t="s">
        <v>82</v>
      </c>
      <c r="H948" s="169">
        <v>2</v>
      </c>
      <c r="I948" s="170"/>
      <c r="L948" s="166"/>
      <c r="M948" s="171"/>
      <c r="N948" s="172"/>
      <c r="O948" s="172"/>
      <c r="P948" s="172"/>
      <c r="Q948" s="172"/>
      <c r="R948" s="172"/>
      <c r="S948" s="172"/>
      <c r="T948" s="173"/>
      <c r="AT948" s="167" t="s">
        <v>131</v>
      </c>
      <c r="AU948" s="167" t="s">
        <v>82</v>
      </c>
      <c r="AV948" s="14" t="s">
        <v>82</v>
      </c>
      <c r="AW948" s="14" t="s">
        <v>29</v>
      </c>
      <c r="AX948" s="14" t="s">
        <v>73</v>
      </c>
      <c r="AY948" s="167" t="s">
        <v>122</v>
      </c>
    </row>
    <row r="949" spans="1:65" s="13" customFormat="1">
      <c r="B949" s="158"/>
      <c r="D949" s="159" t="s">
        <v>131</v>
      </c>
      <c r="E949" s="160" t="s">
        <v>1</v>
      </c>
      <c r="F949" s="161" t="s">
        <v>938</v>
      </c>
      <c r="H949" s="160" t="s">
        <v>1</v>
      </c>
      <c r="I949" s="162"/>
      <c r="L949" s="158"/>
      <c r="M949" s="163"/>
      <c r="N949" s="164"/>
      <c r="O949" s="164"/>
      <c r="P949" s="164"/>
      <c r="Q949" s="164"/>
      <c r="R949" s="164"/>
      <c r="S949" s="164"/>
      <c r="T949" s="165"/>
      <c r="AT949" s="160" t="s">
        <v>131</v>
      </c>
      <c r="AU949" s="160" t="s">
        <v>82</v>
      </c>
      <c r="AV949" s="13" t="s">
        <v>30</v>
      </c>
      <c r="AW949" s="13" t="s">
        <v>29</v>
      </c>
      <c r="AX949" s="13" t="s">
        <v>73</v>
      </c>
      <c r="AY949" s="160" t="s">
        <v>122</v>
      </c>
    </row>
    <row r="950" spans="1:65" s="14" customFormat="1">
      <c r="B950" s="166"/>
      <c r="D950" s="159" t="s">
        <v>131</v>
      </c>
      <c r="E950" s="167" t="s">
        <v>1</v>
      </c>
      <c r="F950" s="168" t="s">
        <v>82</v>
      </c>
      <c r="H950" s="169">
        <v>2</v>
      </c>
      <c r="I950" s="170"/>
      <c r="L950" s="166"/>
      <c r="M950" s="171"/>
      <c r="N950" s="172"/>
      <c r="O950" s="172"/>
      <c r="P950" s="172"/>
      <c r="Q950" s="172"/>
      <c r="R950" s="172"/>
      <c r="S950" s="172"/>
      <c r="T950" s="173"/>
      <c r="AT950" s="167" t="s">
        <v>131</v>
      </c>
      <c r="AU950" s="167" t="s">
        <v>82</v>
      </c>
      <c r="AV950" s="14" t="s">
        <v>82</v>
      </c>
      <c r="AW950" s="14" t="s">
        <v>29</v>
      </c>
      <c r="AX950" s="14" t="s">
        <v>73</v>
      </c>
      <c r="AY950" s="167" t="s">
        <v>122</v>
      </c>
    </row>
    <row r="951" spans="1:65" s="15" customFormat="1">
      <c r="B951" s="174"/>
      <c r="D951" s="159" t="s">
        <v>131</v>
      </c>
      <c r="E951" s="175" t="s">
        <v>1</v>
      </c>
      <c r="F951" s="176" t="s">
        <v>139</v>
      </c>
      <c r="H951" s="177">
        <v>4</v>
      </c>
      <c r="I951" s="178"/>
      <c r="L951" s="174"/>
      <c r="M951" s="179"/>
      <c r="N951" s="180"/>
      <c r="O951" s="180"/>
      <c r="P951" s="180"/>
      <c r="Q951" s="180"/>
      <c r="R951" s="180"/>
      <c r="S951" s="180"/>
      <c r="T951" s="181"/>
      <c r="AT951" s="175" t="s">
        <v>131</v>
      </c>
      <c r="AU951" s="175" t="s">
        <v>82</v>
      </c>
      <c r="AV951" s="15" t="s">
        <v>129</v>
      </c>
      <c r="AW951" s="15" t="s">
        <v>29</v>
      </c>
      <c r="AX951" s="15" t="s">
        <v>30</v>
      </c>
      <c r="AY951" s="175" t="s">
        <v>122</v>
      </c>
    </row>
    <row r="952" spans="1:65" s="2" customFormat="1" ht="16.5" customHeight="1">
      <c r="A952" s="33"/>
      <c r="B952" s="144"/>
      <c r="C952" s="182" t="s">
        <v>1342</v>
      </c>
      <c r="D952" s="182" t="s">
        <v>333</v>
      </c>
      <c r="E952" s="183" t="s">
        <v>1343</v>
      </c>
      <c r="F952" s="184" t="s">
        <v>1344</v>
      </c>
      <c r="G952" s="185" t="s">
        <v>573</v>
      </c>
      <c r="H952" s="186">
        <v>4.04</v>
      </c>
      <c r="I952" s="187"/>
      <c r="J952" s="188">
        <f>ROUND(I952*H952,2)</f>
        <v>0</v>
      </c>
      <c r="K952" s="184" t="s">
        <v>1</v>
      </c>
      <c r="L952" s="189"/>
      <c r="M952" s="190" t="s">
        <v>1</v>
      </c>
      <c r="N952" s="191" t="s">
        <v>38</v>
      </c>
      <c r="O952" s="59"/>
      <c r="P952" s="154">
        <f>O952*H952</f>
        <v>0</v>
      </c>
      <c r="Q952" s="154">
        <v>8.6999999999999994E-2</v>
      </c>
      <c r="R952" s="154">
        <f>Q952*H952</f>
        <v>0.35147999999999996</v>
      </c>
      <c r="S952" s="154">
        <v>0</v>
      </c>
      <c r="T952" s="155">
        <f>S952*H952</f>
        <v>0</v>
      </c>
      <c r="U952" s="33"/>
      <c r="V952" s="33"/>
      <c r="W952" s="33"/>
      <c r="X952" s="33"/>
      <c r="Y952" s="33"/>
      <c r="Z952" s="33"/>
      <c r="AA952" s="33"/>
      <c r="AB952" s="33"/>
      <c r="AC952" s="33"/>
      <c r="AD952" s="33"/>
      <c r="AE952" s="33"/>
      <c r="AR952" s="156" t="s">
        <v>170</v>
      </c>
      <c r="AT952" s="156" t="s">
        <v>333</v>
      </c>
      <c r="AU952" s="156" t="s">
        <v>82</v>
      </c>
      <c r="AY952" s="18" t="s">
        <v>122</v>
      </c>
      <c r="BE952" s="157">
        <f>IF(N952="základní",J952,0)</f>
        <v>0</v>
      </c>
      <c r="BF952" s="157">
        <f>IF(N952="snížená",J952,0)</f>
        <v>0</v>
      </c>
      <c r="BG952" s="157">
        <f>IF(N952="zákl. přenesená",J952,0)</f>
        <v>0</v>
      </c>
      <c r="BH952" s="157">
        <f>IF(N952="sníž. přenesená",J952,0)</f>
        <v>0</v>
      </c>
      <c r="BI952" s="157">
        <f>IF(N952="nulová",J952,0)</f>
        <v>0</v>
      </c>
      <c r="BJ952" s="18" t="s">
        <v>30</v>
      </c>
      <c r="BK952" s="157">
        <f>ROUND(I952*H952,2)</f>
        <v>0</v>
      </c>
      <c r="BL952" s="18" t="s">
        <v>129</v>
      </c>
      <c r="BM952" s="156" t="s">
        <v>1345</v>
      </c>
    </row>
    <row r="953" spans="1:65" s="13" customFormat="1">
      <c r="B953" s="158"/>
      <c r="D953" s="159" t="s">
        <v>131</v>
      </c>
      <c r="E953" s="160" t="s">
        <v>1</v>
      </c>
      <c r="F953" s="161" t="s">
        <v>1119</v>
      </c>
      <c r="H953" s="160" t="s">
        <v>1</v>
      </c>
      <c r="I953" s="162"/>
      <c r="L953" s="158"/>
      <c r="M953" s="163"/>
      <c r="N953" s="164"/>
      <c r="O953" s="164"/>
      <c r="P953" s="164"/>
      <c r="Q953" s="164"/>
      <c r="R953" s="164"/>
      <c r="S953" s="164"/>
      <c r="T953" s="165"/>
      <c r="AT953" s="160" t="s">
        <v>131</v>
      </c>
      <c r="AU953" s="160" t="s">
        <v>82</v>
      </c>
      <c r="AV953" s="13" t="s">
        <v>30</v>
      </c>
      <c r="AW953" s="13" t="s">
        <v>29</v>
      </c>
      <c r="AX953" s="13" t="s">
        <v>73</v>
      </c>
      <c r="AY953" s="160" t="s">
        <v>122</v>
      </c>
    </row>
    <row r="954" spans="1:65" s="13" customFormat="1">
      <c r="B954" s="158"/>
      <c r="D954" s="159" t="s">
        <v>131</v>
      </c>
      <c r="E954" s="160" t="s">
        <v>1</v>
      </c>
      <c r="F954" s="161" t="s">
        <v>1252</v>
      </c>
      <c r="H954" s="160" t="s">
        <v>1</v>
      </c>
      <c r="I954" s="162"/>
      <c r="L954" s="158"/>
      <c r="M954" s="163"/>
      <c r="N954" s="164"/>
      <c r="O954" s="164"/>
      <c r="P954" s="164"/>
      <c r="Q954" s="164"/>
      <c r="R954" s="164"/>
      <c r="S954" s="164"/>
      <c r="T954" s="165"/>
      <c r="AT954" s="160" t="s">
        <v>131</v>
      </c>
      <c r="AU954" s="160" t="s">
        <v>82</v>
      </c>
      <c r="AV954" s="13" t="s">
        <v>30</v>
      </c>
      <c r="AW954" s="13" t="s">
        <v>29</v>
      </c>
      <c r="AX954" s="13" t="s">
        <v>73</v>
      </c>
      <c r="AY954" s="160" t="s">
        <v>122</v>
      </c>
    </row>
    <row r="955" spans="1:65" s="14" customFormat="1">
      <c r="B955" s="166"/>
      <c r="D955" s="159" t="s">
        <v>131</v>
      </c>
      <c r="E955" s="167" t="s">
        <v>1</v>
      </c>
      <c r="F955" s="168" t="s">
        <v>1217</v>
      </c>
      <c r="H955" s="169">
        <v>2.02</v>
      </c>
      <c r="I955" s="170"/>
      <c r="L955" s="166"/>
      <c r="M955" s="171"/>
      <c r="N955" s="172"/>
      <c r="O955" s="172"/>
      <c r="P955" s="172"/>
      <c r="Q955" s="172"/>
      <c r="R955" s="172"/>
      <c r="S955" s="172"/>
      <c r="T955" s="173"/>
      <c r="AT955" s="167" t="s">
        <v>131</v>
      </c>
      <c r="AU955" s="167" t="s">
        <v>82</v>
      </c>
      <c r="AV955" s="14" t="s">
        <v>82</v>
      </c>
      <c r="AW955" s="14" t="s">
        <v>29</v>
      </c>
      <c r="AX955" s="14" t="s">
        <v>73</v>
      </c>
      <c r="AY955" s="167" t="s">
        <v>122</v>
      </c>
    </row>
    <row r="956" spans="1:65" s="13" customFormat="1">
      <c r="B956" s="158"/>
      <c r="D956" s="159" t="s">
        <v>131</v>
      </c>
      <c r="E956" s="160" t="s">
        <v>1</v>
      </c>
      <c r="F956" s="161" t="s">
        <v>938</v>
      </c>
      <c r="H956" s="160" t="s">
        <v>1</v>
      </c>
      <c r="I956" s="162"/>
      <c r="L956" s="158"/>
      <c r="M956" s="163"/>
      <c r="N956" s="164"/>
      <c r="O956" s="164"/>
      <c r="P956" s="164"/>
      <c r="Q956" s="164"/>
      <c r="R956" s="164"/>
      <c r="S956" s="164"/>
      <c r="T956" s="165"/>
      <c r="AT956" s="160" t="s">
        <v>131</v>
      </c>
      <c r="AU956" s="160" t="s">
        <v>82</v>
      </c>
      <c r="AV956" s="13" t="s">
        <v>30</v>
      </c>
      <c r="AW956" s="13" t="s">
        <v>29</v>
      </c>
      <c r="AX956" s="13" t="s">
        <v>73</v>
      </c>
      <c r="AY956" s="160" t="s">
        <v>122</v>
      </c>
    </row>
    <row r="957" spans="1:65" s="13" customFormat="1">
      <c r="B957" s="158"/>
      <c r="D957" s="159" t="s">
        <v>131</v>
      </c>
      <c r="E957" s="160" t="s">
        <v>1</v>
      </c>
      <c r="F957" s="161" t="s">
        <v>1252</v>
      </c>
      <c r="H957" s="160" t="s">
        <v>1</v>
      </c>
      <c r="I957" s="162"/>
      <c r="L957" s="158"/>
      <c r="M957" s="163"/>
      <c r="N957" s="164"/>
      <c r="O957" s="164"/>
      <c r="P957" s="164"/>
      <c r="Q957" s="164"/>
      <c r="R957" s="164"/>
      <c r="S957" s="164"/>
      <c r="T957" s="165"/>
      <c r="AT957" s="160" t="s">
        <v>131</v>
      </c>
      <c r="AU957" s="160" t="s">
        <v>82</v>
      </c>
      <c r="AV957" s="13" t="s">
        <v>30</v>
      </c>
      <c r="AW957" s="13" t="s">
        <v>29</v>
      </c>
      <c r="AX957" s="13" t="s">
        <v>73</v>
      </c>
      <c r="AY957" s="160" t="s">
        <v>122</v>
      </c>
    </row>
    <row r="958" spans="1:65" s="14" customFormat="1">
      <c r="B958" s="166"/>
      <c r="D958" s="159" t="s">
        <v>131</v>
      </c>
      <c r="E958" s="167" t="s">
        <v>1</v>
      </c>
      <c r="F958" s="168" t="s">
        <v>1217</v>
      </c>
      <c r="H958" s="169">
        <v>2.02</v>
      </c>
      <c r="I958" s="170"/>
      <c r="L958" s="166"/>
      <c r="M958" s="171"/>
      <c r="N958" s="172"/>
      <c r="O958" s="172"/>
      <c r="P958" s="172"/>
      <c r="Q958" s="172"/>
      <c r="R958" s="172"/>
      <c r="S958" s="172"/>
      <c r="T958" s="173"/>
      <c r="AT958" s="167" t="s">
        <v>131</v>
      </c>
      <c r="AU958" s="167" t="s">
        <v>82</v>
      </c>
      <c r="AV958" s="14" t="s">
        <v>82</v>
      </c>
      <c r="AW958" s="14" t="s">
        <v>29</v>
      </c>
      <c r="AX958" s="14" t="s">
        <v>73</v>
      </c>
      <c r="AY958" s="167" t="s">
        <v>122</v>
      </c>
    </row>
    <row r="959" spans="1:65" s="15" customFormat="1">
      <c r="B959" s="174"/>
      <c r="D959" s="159" t="s">
        <v>131</v>
      </c>
      <c r="E959" s="175" t="s">
        <v>1</v>
      </c>
      <c r="F959" s="176" t="s">
        <v>139</v>
      </c>
      <c r="H959" s="177">
        <v>4.04</v>
      </c>
      <c r="I959" s="178"/>
      <c r="L959" s="174"/>
      <c r="M959" s="179"/>
      <c r="N959" s="180"/>
      <c r="O959" s="180"/>
      <c r="P959" s="180"/>
      <c r="Q959" s="180"/>
      <c r="R959" s="180"/>
      <c r="S959" s="180"/>
      <c r="T959" s="181"/>
      <c r="AT959" s="175" t="s">
        <v>131</v>
      </c>
      <c r="AU959" s="175" t="s">
        <v>82</v>
      </c>
      <c r="AV959" s="15" t="s">
        <v>129</v>
      </c>
      <c r="AW959" s="15" t="s">
        <v>29</v>
      </c>
      <c r="AX959" s="15" t="s">
        <v>30</v>
      </c>
      <c r="AY959" s="175" t="s">
        <v>122</v>
      </c>
    </row>
    <row r="960" spans="1:65" s="2" customFormat="1" ht="16.5" customHeight="1">
      <c r="A960" s="33"/>
      <c r="B960" s="144"/>
      <c r="C960" s="145" t="s">
        <v>1346</v>
      </c>
      <c r="D960" s="145" t="s">
        <v>124</v>
      </c>
      <c r="E960" s="146" t="s">
        <v>1347</v>
      </c>
      <c r="F960" s="147" t="s">
        <v>1348</v>
      </c>
      <c r="G960" s="148" t="s">
        <v>573</v>
      </c>
      <c r="H960" s="149">
        <v>8</v>
      </c>
      <c r="I960" s="150"/>
      <c r="J960" s="151">
        <f>ROUND(I960*H960,2)</f>
        <v>0</v>
      </c>
      <c r="K960" s="147" t="s">
        <v>128</v>
      </c>
      <c r="L960" s="34"/>
      <c r="M960" s="152" t="s">
        <v>1</v>
      </c>
      <c r="N960" s="153" t="s">
        <v>38</v>
      </c>
      <c r="O960" s="59"/>
      <c r="P960" s="154">
        <f>O960*H960</f>
        <v>0</v>
      </c>
      <c r="Q960" s="154">
        <v>1.2919999999999999E-2</v>
      </c>
      <c r="R960" s="154">
        <f>Q960*H960</f>
        <v>0.10335999999999999</v>
      </c>
      <c r="S960" s="154">
        <v>0</v>
      </c>
      <c r="T960" s="155">
        <f>S960*H960</f>
        <v>0</v>
      </c>
      <c r="U960" s="33"/>
      <c r="V960" s="33"/>
      <c r="W960" s="33"/>
      <c r="X960" s="33"/>
      <c r="Y960" s="33"/>
      <c r="Z960" s="33"/>
      <c r="AA960" s="33"/>
      <c r="AB960" s="33"/>
      <c r="AC960" s="33"/>
      <c r="AD960" s="33"/>
      <c r="AE960" s="33"/>
      <c r="AR960" s="156" t="s">
        <v>129</v>
      </c>
      <c r="AT960" s="156" t="s">
        <v>124</v>
      </c>
      <c r="AU960" s="156" t="s">
        <v>82</v>
      </c>
      <c r="AY960" s="18" t="s">
        <v>122</v>
      </c>
      <c r="BE960" s="157">
        <f>IF(N960="základní",J960,0)</f>
        <v>0</v>
      </c>
      <c r="BF960" s="157">
        <f>IF(N960="snížená",J960,0)</f>
        <v>0</v>
      </c>
      <c r="BG960" s="157">
        <f>IF(N960="zákl. přenesená",J960,0)</f>
        <v>0</v>
      </c>
      <c r="BH960" s="157">
        <f>IF(N960="sníž. přenesená",J960,0)</f>
        <v>0</v>
      </c>
      <c r="BI960" s="157">
        <f>IF(N960="nulová",J960,0)</f>
        <v>0</v>
      </c>
      <c r="BJ960" s="18" t="s">
        <v>30</v>
      </c>
      <c r="BK960" s="157">
        <f>ROUND(I960*H960,2)</f>
        <v>0</v>
      </c>
      <c r="BL960" s="18" t="s">
        <v>129</v>
      </c>
      <c r="BM960" s="156" t="s">
        <v>1349</v>
      </c>
    </row>
    <row r="961" spans="1:65" s="13" customFormat="1">
      <c r="B961" s="158"/>
      <c r="D961" s="159" t="s">
        <v>131</v>
      </c>
      <c r="E961" s="160" t="s">
        <v>1</v>
      </c>
      <c r="F961" s="161" t="s">
        <v>701</v>
      </c>
      <c r="H961" s="160" t="s">
        <v>1</v>
      </c>
      <c r="I961" s="162"/>
      <c r="L961" s="158"/>
      <c r="M961" s="163"/>
      <c r="N961" s="164"/>
      <c r="O961" s="164"/>
      <c r="P961" s="164"/>
      <c r="Q961" s="164"/>
      <c r="R961" s="164"/>
      <c r="S961" s="164"/>
      <c r="T961" s="165"/>
      <c r="AT961" s="160" t="s">
        <v>131</v>
      </c>
      <c r="AU961" s="160" t="s">
        <v>82</v>
      </c>
      <c r="AV961" s="13" t="s">
        <v>30</v>
      </c>
      <c r="AW961" s="13" t="s">
        <v>29</v>
      </c>
      <c r="AX961" s="13" t="s">
        <v>73</v>
      </c>
      <c r="AY961" s="160" t="s">
        <v>122</v>
      </c>
    </row>
    <row r="962" spans="1:65" s="14" customFormat="1">
      <c r="B962" s="166"/>
      <c r="D962" s="159" t="s">
        <v>131</v>
      </c>
      <c r="E962" s="167" t="s">
        <v>1</v>
      </c>
      <c r="F962" s="168" t="s">
        <v>82</v>
      </c>
      <c r="H962" s="169">
        <v>2</v>
      </c>
      <c r="I962" s="170"/>
      <c r="L962" s="166"/>
      <c r="M962" s="171"/>
      <c r="N962" s="172"/>
      <c r="O962" s="172"/>
      <c r="P962" s="172"/>
      <c r="Q962" s="172"/>
      <c r="R962" s="172"/>
      <c r="S962" s="172"/>
      <c r="T962" s="173"/>
      <c r="AT962" s="167" t="s">
        <v>131</v>
      </c>
      <c r="AU962" s="167" t="s">
        <v>82</v>
      </c>
      <c r="AV962" s="14" t="s">
        <v>82</v>
      </c>
      <c r="AW962" s="14" t="s">
        <v>29</v>
      </c>
      <c r="AX962" s="14" t="s">
        <v>73</v>
      </c>
      <c r="AY962" s="167" t="s">
        <v>122</v>
      </c>
    </row>
    <row r="963" spans="1:65" s="13" customFormat="1">
      <c r="B963" s="158"/>
      <c r="D963" s="159" t="s">
        <v>131</v>
      </c>
      <c r="E963" s="160" t="s">
        <v>1</v>
      </c>
      <c r="F963" s="161" t="s">
        <v>701</v>
      </c>
      <c r="H963" s="160" t="s">
        <v>1</v>
      </c>
      <c r="I963" s="162"/>
      <c r="L963" s="158"/>
      <c r="M963" s="163"/>
      <c r="N963" s="164"/>
      <c r="O963" s="164"/>
      <c r="P963" s="164"/>
      <c r="Q963" s="164"/>
      <c r="R963" s="164"/>
      <c r="S963" s="164"/>
      <c r="T963" s="165"/>
      <c r="AT963" s="160" t="s">
        <v>131</v>
      </c>
      <c r="AU963" s="160" t="s">
        <v>82</v>
      </c>
      <c r="AV963" s="13" t="s">
        <v>30</v>
      </c>
      <c r="AW963" s="13" t="s">
        <v>29</v>
      </c>
      <c r="AX963" s="13" t="s">
        <v>73</v>
      </c>
      <c r="AY963" s="160" t="s">
        <v>122</v>
      </c>
    </row>
    <row r="964" spans="1:65" s="14" customFormat="1">
      <c r="B964" s="166"/>
      <c r="D964" s="159" t="s">
        <v>131</v>
      </c>
      <c r="E964" s="167" t="s">
        <v>1</v>
      </c>
      <c r="F964" s="168" t="s">
        <v>82</v>
      </c>
      <c r="H964" s="169">
        <v>2</v>
      </c>
      <c r="I964" s="170"/>
      <c r="L964" s="166"/>
      <c r="M964" s="171"/>
      <c r="N964" s="172"/>
      <c r="O964" s="172"/>
      <c r="P964" s="172"/>
      <c r="Q964" s="172"/>
      <c r="R964" s="172"/>
      <c r="S964" s="172"/>
      <c r="T964" s="173"/>
      <c r="AT964" s="167" t="s">
        <v>131</v>
      </c>
      <c r="AU964" s="167" t="s">
        <v>82</v>
      </c>
      <c r="AV964" s="14" t="s">
        <v>82</v>
      </c>
      <c r="AW964" s="14" t="s">
        <v>29</v>
      </c>
      <c r="AX964" s="14" t="s">
        <v>73</v>
      </c>
      <c r="AY964" s="167" t="s">
        <v>122</v>
      </c>
    </row>
    <row r="965" spans="1:65" s="13" customFormat="1">
      <c r="B965" s="158"/>
      <c r="D965" s="159" t="s">
        <v>131</v>
      </c>
      <c r="E965" s="160" t="s">
        <v>1</v>
      </c>
      <c r="F965" s="161" t="s">
        <v>1119</v>
      </c>
      <c r="H965" s="160" t="s">
        <v>1</v>
      </c>
      <c r="I965" s="162"/>
      <c r="L965" s="158"/>
      <c r="M965" s="163"/>
      <c r="N965" s="164"/>
      <c r="O965" s="164"/>
      <c r="P965" s="164"/>
      <c r="Q965" s="164"/>
      <c r="R965" s="164"/>
      <c r="S965" s="164"/>
      <c r="T965" s="165"/>
      <c r="AT965" s="160" t="s">
        <v>131</v>
      </c>
      <c r="AU965" s="160" t="s">
        <v>82</v>
      </c>
      <c r="AV965" s="13" t="s">
        <v>30</v>
      </c>
      <c r="AW965" s="13" t="s">
        <v>29</v>
      </c>
      <c r="AX965" s="13" t="s">
        <v>73</v>
      </c>
      <c r="AY965" s="160" t="s">
        <v>122</v>
      </c>
    </row>
    <row r="966" spans="1:65" s="14" customFormat="1">
      <c r="B966" s="166"/>
      <c r="D966" s="159" t="s">
        <v>131</v>
      </c>
      <c r="E966" s="167" t="s">
        <v>1</v>
      </c>
      <c r="F966" s="168" t="s">
        <v>1223</v>
      </c>
      <c r="H966" s="169">
        <v>2</v>
      </c>
      <c r="I966" s="170"/>
      <c r="L966" s="166"/>
      <c r="M966" s="171"/>
      <c r="N966" s="172"/>
      <c r="O966" s="172"/>
      <c r="P966" s="172"/>
      <c r="Q966" s="172"/>
      <c r="R966" s="172"/>
      <c r="S966" s="172"/>
      <c r="T966" s="173"/>
      <c r="AT966" s="167" t="s">
        <v>131</v>
      </c>
      <c r="AU966" s="167" t="s">
        <v>82</v>
      </c>
      <c r="AV966" s="14" t="s">
        <v>82</v>
      </c>
      <c r="AW966" s="14" t="s">
        <v>29</v>
      </c>
      <c r="AX966" s="14" t="s">
        <v>73</v>
      </c>
      <c r="AY966" s="167" t="s">
        <v>122</v>
      </c>
    </row>
    <row r="967" spans="1:65" s="13" customFormat="1">
      <c r="B967" s="158"/>
      <c r="D967" s="159" t="s">
        <v>131</v>
      </c>
      <c r="E967" s="160" t="s">
        <v>1</v>
      </c>
      <c r="F967" s="161" t="s">
        <v>938</v>
      </c>
      <c r="H967" s="160" t="s">
        <v>1</v>
      </c>
      <c r="I967" s="162"/>
      <c r="L967" s="158"/>
      <c r="M967" s="163"/>
      <c r="N967" s="164"/>
      <c r="O967" s="164"/>
      <c r="P967" s="164"/>
      <c r="Q967" s="164"/>
      <c r="R967" s="164"/>
      <c r="S967" s="164"/>
      <c r="T967" s="165"/>
      <c r="AT967" s="160" t="s">
        <v>131</v>
      </c>
      <c r="AU967" s="160" t="s">
        <v>82</v>
      </c>
      <c r="AV967" s="13" t="s">
        <v>30</v>
      </c>
      <c r="AW967" s="13" t="s">
        <v>29</v>
      </c>
      <c r="AX967" s="13" t="s">
        <v>73</v>
      </c>
      <c r="AY967" s="160" t="s">
        <v>122</v>
      </c>
    </row>
    <row r="968" spans="1:65" s="14" customFormat="1">
      <c r="B968" s="166"/>
      <c r="D968" s="159" t="s">
        <v>131</v>
      </c>
      <c r="E968" s="167" t="s">
        <v>1</v>
      </c>
      <c r="F968" s="168" t="s">
        <v>82</v>
      </c>
      <c r="H968" s="169">
        <v>2</v>
      </c>
      <c r="I968" s="170"/>
      <c r="L968" s="166"/>
      <c r="M968" s="171"/>
      <c r="N968" s="172"/>
      <c r="O968" s="172"/>
      <c r="P968" s="172"/>
      <c r="Q968" s="172"/>
      <c r="R968" s="172"/>
      <c r="S968" s="172"/>
      <c r="T968" s="173"/>
      <c r="AT968" s="167" t="s">
        <v>131</v>
      </c>
      <c r="AU968" s="167" t="s">
        <v>82</v>
      </c>
      <c r="AV968" s="14" t="s">
        <v>82</v>
      </c>
      <c r="AW968" s="14" t="s">
        <v>29</v>
      </c>
      <c r="AX968" s="14" t="s">
        <v>73</v>
      </c>
      <c r="AY968" s="167" t="s">
        <v>122</v>
      </c>
    </row>
    <row r="969" spans="1:65" s="15" customFormat="1">
      <c r="B969" s="174"/>
      <c r="D969" s="159" t="s">
        <v>131</v>
      </c>
      <c r="E969" s="175" t="s">
        <v>1</v>
      </c>
      <c r="F969" s="176" t="s">
        <v>139</v>
      </c>
      <c r="H969" s="177">
        <v>8</v>
      </c>
      <c r="I969" s="178"/>
      <c r="L969" s="174"/>
      <c r="M969" s="179"/>
      <c r="N969" s="180"/>
      <c r="O969" s="180"/>
      <c r="P969" s="180"/>
      <c r="Q969" s="180"/>
      <c r="R969" s="180"/>
      <c r="S969" s="180"/>
      <c r="T969" s="181"/>
      <c r="AT969" s="175" t="s">
        <v>131</v>
      </c>
      <c r="AU969" s="175" t="s">
        <v>82</v>
      </c>
      <c r="AV969" s="15" t="s">
        <v>129</v>
      </c>
      <c r="AW969" s="15" t="s">
        <v>29</v>
      </c>
      <c r="AX969" s="15" t="s">
        <v>30</v>
      </c>
      <c r="AY969" s="175" t="s">
        <v>122</v>
      </c>
    </row>
    <row r="970" spans="1:65" s="2" customFormat="1" ht="16.5" customHeight="1">
      <c r="A970" s="33"/>
      <c r="B970" s="144"/>
      <c r="C970" s="182" t="s">
        <v>1350</v>
      </c>
      <c r="D970" s="182" t="s">
        <v>333</v>
      </c>
      <c r="E970" s="183" t="s">
        <v>1351</v>
      </c>
      <c r="F970" s="184" t="s">
        <v>1352</v>
      </c>
      <c r="G970" s="185" t="s">
        <v>573</v>
      </c>
      <c r="H970" s="186">
        <v>2.02</v>
      </c>
      <c r="I970" s="187"/>
      <c r="J970" s="188">
        <f>ROUND(I970*H970,2)</f>
        <v>0</v>
      </c>
      <c r="K970" s="184" t="s">
        <v>1</v>
      </c>
      <c r="L970" s="189"/>
      <c r="M970" s="190" t="s">
        <v>1</v>
      </c>
      <c r="N970" s="191" t="s">
        <v>38</v>
      </c>
      <c r="O970" s="59"/>
      <c r="P970" s="154">
        <f>O970*H970</f>
        <v>0</v>
      </c>
      <c r="Q970" s="154">
        <v>6.13E-2</v>
      </c>
      <c r="R970" s="154">
        <f>Q970*H970</f>
        <v>0.12382600000000001</v>
      </c>
      <c r="S970" s="154">
        <v>0</v>
      </c>
      <c r="T970" s="155">
        <f>S970*H970</f>
        <v>0</v>
      </c>
      <c r="U970" s="33"/>
      <c r="V970" s="33"/>
      <c r="W970" s="33"/>
      <c r="X970" s="33"/>
      <c r="Y970" s="33"/>
      <c r="Z970" s="33"/>
      <c r="AA970" s="33"/>
      <c r="AB970" s="33"/>
      <c r="AC970" s="33"/>
      <c r="AD970" s="33"/>
      <c r="AE970" s="33"/>
      <c r="AR970" s="156" t="s">
        <v>170</v>
      </c>
      <c r="AT970" s="156" t="s">
        <v>333</v>
      </c>
      <c r="AU970" s="156" t="s">
        <v>82</v>
      </c>
      <c r="AY970" s="18" t="s">
        <v>122</v>
      </c>
      <c r="BE970" s="157">
        <f>IF(N970="základní",J970,0)</f>
        <v>0</v>
      </c>
      <c r="BF970" s="157">
        <f>IF(N970="snížená",J970,0)</f>
        <v>0</v>
      </c>
      <c r="BG970" s="157">
        <f>IF(N970="zákl. přenesená",J970,0)</f>
        <v>0</v>
      </c>
      <c r="BH970" s="157">
        <f>IF(N970="sníž. přenesená",J970,0)</f>
        <v>0</v>
      </c>
      <c r="BI970" s="157">
        <f>IF(N970="nulová",J970,0)</f>
        <v>0</v>
      </c>
      <c r="BJ970" s="18" t="s">
        <v>30</v>
      </c>
      <c r="BK970" s="157">
        <f>ROUND(I970*H970,2)</f>
        <v>0</v>
      </c>
      <c r="BL970" s="18" t="s">
        <v>129</v>
      </c>
      <c r="BM970" s="156" t="s">
        <v>1353</v>
      </c>
    </row>
    <row r="971" spans="1:65" s="13" customFormat="1">
      <c r="B971" s="158"/>
      <c r="D971" s="159" t="s">
        <v>131</v>
      </c>
      <c r="E971" s="160" t="s">
        <v>1</v>
      </c>
      <c r="F971" s="161" t="s">
        <v>701</v>
      </c>
      <c r="H971" s="160" t="s">
        <v>1</v>
      </c>
      <c r="I971" s="162"/>
      <c r="L971" s="158"/>
      <c r="M971" s="163"/>
      <c r="N971" s="164"/>
      <c r="O971" s="164"/>
      <c r="P971" s="164"/>
      <c r="Q971" s="164"/>
      <c r="R971" s="164"/>
      <c r="S971" s="164"/>
      <c r="T971" s="165"/>
      <c r="AT971" s="160" t="s">
        <v>131</v>
      </c>
      <c r="AU971" s="160" t="s">
        <v>82</v>
      </c>
      <c r="AV971" s="13" t="s">
        <v>30</v>
      </c>
      <c r="AW971" s="13" t="s">
        <v>29</v>
      </c>
      <c r="AX971" s="13" t="s">
        <v>73</v>
      </c>
      <c r="AY971" s="160" t="s">
        <v>122</v>
      </c>
    </row>
    <row r="972" spans="1:65" s="14" customFormat="1">
      <c r="B972" s="166"/>
      <c r="D972" s="159" t="s">
        <v>131</v>
      </c>
      <c r="E972" s="167" t="s">
        <v>1</v>
      </c>
      <c r="F972" s="168" t="s">
        <v>1217</v>
      </c>
      <c r="H972" s="169">
        <v>2.02</v>
      </c>
      <c r="I972" s="170"/>
      <c r="L972" s="166"/>
      <c r="M972" s="171"/>
      <c r="N972" s="172"/>
      <c r="O972" s="172"/>
      <c r="P972" s="172"/>
      <c r="Q972" s="172"/>
      <c r="R972" s="172"/>
      <c r="S972" s="172"/>
      <c r="T972" s="173"/>
      <c r="AT972" s="167" t="s">
        <v>131</v>
      </c>
      <c r="AU972" s="167" t="s">
        <v>82</v>
      </c>
      <c r="AV972" s="14" t="s">
        <v>82</v>
      </c>
      <c r="AW972" s="14" t="s">
        <v>29</v>
      </c>
      <c r="AX972" s="14" t="s">
        <v>73</v>
      </c>
      <c r="AY972" s="167" t="s">
        <v>122</v>
      </c>
    </row>
    <row r="973" spans="1:65" s="15" customFormat="1">
      <c r="B973" s="174"/>
      <c r="D973" s="159" t="s">
        <v>131</v>
      </c>
      <c r="E973" s="175" t="s">
        <v>1</v>
      </c>
      <c r="F973" s="176" t="s">
        <v>139</v>
      </c>
      <c r="H973" s="177">
        <v>2.02</v>
      </c>
      <c r="I973" s="178"/>
      <c r="L973" s="174"/>
      <c r="M973" s="179"/>
      <c r="N973" s="180"/>
      <c r="O973" s="180"/>
      <c r="P973" s="180"/>
      <c r="Q973" s="180"/>
      <c r="R973" s="180"/>
      <c r="S973" s="180"/>
      <c r="T973" s="181"/>
      <c r="AT973" s="175" t="s">
        <v>131</v>
      </c>
      <c r="AU973" s="175" t="s">
        <v>82</v>
      </c>
      <c r="AV973" s="15" t="s">
        <v>129</v>
      </c>
      <c r="AW973" s="15" t="s">
        <v>29</v>
      </c>
      <c r="AX973" s="15" t="s">
        <v>30</v>
      </c>
      <c r="AY973" s="175" t="s">
        <v>122</v>
      </c>
    </row>
    <row r="974" spans="1:65" s="2" customFormat="1" ht="24.2" customHeight="1">
      <c r="A974" s="33"/>
      <c r="B974" s="144"/>
      <c r="C974" s="182" t="s">
        <v>1354</v>
      </c>
      <c r="D974" s="182" t="s">
        <v>333</v>
      </c>
      <c r="E974" s="183" t="s">
        <v>1355</v>
      </c>
      <c r="F974" s="184" t="s">
        <v>1356</v>
      </c>
      <c r="G974" s="185" t="s">
        <v>573</v>
      </c>
      <c r="H974" s="186">
        <v>5.05</v>
      </c>
      <c r="I974" s="187"/>
      <c r="J974" s="188">
        <f>ROUND(I974*H974,2)</f>
        <v>0</v>
      </c>
      <c r="K974" s="184" t="s">
        <v>1</v>
      </c>
      <c r="L974" s="189"/>
      <c r="M974" s="190" t="s">
        <v>1</v>
      </c>
      <c r="N974" s="191" t="s">
        <v>38</v>
      </c>
      <c r="O974" s="59"/>
      <c r="P974" s="154">
        <f>O974*H974</f>
        <v>0</v>
      </c>
      <c r="Q974" s="154">
        <v>6.3600000000000004E-2</v>
      </c>
      <c r="R974" s="154">
        <f>Q974*H974</f>
        <v>0.32118000000000002</v>
      </c>
      <c r="S974" s="154">
        <v>0</v>
      </c>
      <c r="T974" s="155">
        <f>S974*H974</f>
        <v>0</v>
      </c>
      <c r="U974" s="33"/>
      <c r="V974" s="33"/>
      <c r="W974" s="33"/>
      <c r="X974" s="33"/>
      <c r="Y974" s="33"/>
      <c r="Z974" s="33"/>
      <c r="AA974" s="33"/>
      <c r="AB974" s="33"/>
      <c r="AC974" s="33"/>
      <c r="AD974" s="33"/>
      <c r="AE974" s="33"/>
      <c r="AR974" s="156" t="s">
        <v>170</v>
      </c>
      <c r="AT974" s="156" t="s">
        <v>333</v>
      </c>
      <c r="AU974" s="156" t="s">
        <v>82</v>
      </c>
      <c r="AY974" s="18" t="s">
        <v>122</v>
      </c>
      <c r="BE974" s="157">
        <f>IF(N974="základní",J974,0)</f>
        <v>0</v>
      </c>
      <c r="BF974" s="157">
        <f>IF(N974="snížená",J974,0)</f>
        <v>0</v>
      </c>
      <c r="BG974" s="157">
        <f>IF(N974="zákl. přenesená",J974,0)</f>
        <v>0</v>
      </c>
      <c r="BH974" s="157">
        <f>IF(N974="sníž. přenesená",J974,0)</f>
        <v>0</v>
      </c>
      <c r="BI974" s="157">
        <f>IF(N974="nulová",J974,0)</f>
        <v>0</v>
      </c>
      <c r="BJ974" s="18" t="s">
        <v>30</v>
      </c>
      <c r="BK974" s="157">
        <f>ROUND(I974*H974,2)</f>
        <v>0</v>
      </c>
      <c r="BL974" s="18" t="s">
        <v>129</v>
      </c>
      <c r="BM974" s="156" t="s">
        <v>1357</v>
      </c>
    </row>
    <row r="975" spans="1:65" s="13" customFormat="1">
      <c r="B975" s="158"/>
      <c r="D975" s="159" t="s">
        <v>131</v>
      </c>
      <c r="E975" s="160" t="s">
        <v>1</v>
      </c>
      <c r="F975" s="161" t="s">
        <v>701</v>
      </c>
      <c r="H975" s="160" t="s">
        <v>1</v>
      </c>
      <c r="I975" s="162"/>
      <c r="L975" s="158"/>
      <c r="M975" s="163"/>
      <c r="N975" s="164"/>
      <c r="O975" s="164"/>
      <c r="P975" s="164"/>
      <c r="Q975" s="164"/>
      <c r="R975" s="164"/>
      <c r="S975" s="164"/>
      <c r="T975" s="165"/>
      <c r="AT975" s="160" t="s">
        <v>131</v>
      </c>
      <c r="AU975" s="160" t="s">
        <v>82</v>
      </c>
      <c r="AV975" s="13" t="s">
        <v>30</v>
      </c>
      <c r="AW975" s="13" t="s">
        <v>29</v>
      </c>
      <c r="AX975" s="13" t="s">
        <v>73</v>
      </c>
      <c r="AY975" s="160" t="s">
        <v>122</v>
      </c>
    </row>
    <row r="976" spans="1:65" s="13" customFormat="1">
      <c r="B976" s="158"/>
      <c r="D976" s="159" t="s">
        <v>131</v>
      </c>
      <c r="E976" s="160" t="s">
        <v>1</v>
      </c>
      <c r="F976" s="161" t="s">
        <v>1252</v>
      </c>
      <c r="H976" s="160" t="s">
        <v>1</v>
      </c>
      <c r="I976" s="162"/>
      <c r="L976" s="158"/>
      <c r="M976" s="163"/>
      <c r="N976" s="164"/>
      <c r="O976" s="164"/>
      <c r="P976" s="164"/>
      <c r="Q976" s="164"/>
      <c r="R976" s="164"/>
      <c r="S976" s="164"/>
      <c r="T976" s="165"/>
      <c r="AT976" s="160" t="s">
        <v>131</v>
      </c>
      <c r="AU976" s="160" t="s">
        <v>82</v>
      </c>
      <c r="AV976" s="13" t="s">
        <v>30</v>
      </c>
      <c r="AW976" s="13" t="s">
        <v>29</v>
      </c>
      <c r="AX976" s="13" t="s">
        <v>73</v>
      </c>
      <c r="AY976" s="160" t="s">
        <v>122</v>
      </c>
    </row>
    <row r="977" spans="1:65" s="14" customFormat="1">
      <c r="B977" s="166"/>
      <c r="D977" s="159" t="s">
        <v>131</v>
      </c>
      <c r="E977" s="167" t="s">
        <v>1</v>
      </c>
      <c r="F977" s="168" t="s">
        <v>1217</v>
      </c>
      <c r="H977" s="169">
        <v>2.02</v>
      </c>
      <c r="I977" s="170"/>
      <c r="L977" s="166"/>
      <c r="M977" s="171"/>
      <c r="N977" s="172"/>
      <c r="O977" s="172"/>
      <c r="P977" s="172"/>
      <c r="Q977" s="172"/>
      <c r="R977" s="172"/>
      <c r="S977" s="172"/>
      <c r="T977" s="173"/>
      <c r="AT977" s="167" t="s">
        <v>131</v>
      </c>
      <c r="AU977" s="167" t="s">
        <v>82</v>
      </c>
      <c r="AV977" s="14" t="s">
        <v>82</v>
      </c>
      <c r="AW977" s="14" t="s">
        <v>29</v>
      </c>
      <c r="AX977" s="14" t="s">
        <v>73</v>
      </c>
      <c r="AY977" s="167" t="s">
        <v>122</v>
      </c>
    </row>
    <row r="978" spans="1:65" s="13" customFormat="1">
      <c r="B978" s="158"/>
      <c r="D978" s="159" t="s">
        <v>131</v>
      </c>
      <c r="E978" s="160" t="s">
        <v>1</v>
      </c>
      <c r="F978" s="161" t="s">
        <v>1119</v>
      </c>
      <c r="H978" s="160" t="s">
        <v>1</v>
      </c>
      <c r="I978" s="162"/>
      <c r="L978" s="158"/>
      <c r="M978" s="163"/>
      <c r="N978" s="164"/>
      <c r="O978" s="164"/>
      <c r="P978" s="164"/>
      <c r="Q978" s="164"/>
      <c r="R978" s="164"/>
      <c r="S978" s="164"/>
      <c r="T978" s="165"/>
      <c r="AT978" s="160" t="s">
        <v>131</v>
      </c>
      <c r="AU978" s="160" t="s">
        <v>82</v>
      </c>
      <c r="AV978" s="13" t="s">
        <v>30</v>
      </c>
      <c r="AW978" s="13" t="s">
        <v>29</v>
      </c>
      <c r="AX978" s="13" t="s">
        <v>73</v>
      </c>
      <c r="AY978" s="160" t="s">
        <v>122</v>
      </c>
    </row>
    <row r="979" spans="1:65" s="13" customFormat="1">
      <c r="B979" s="158"/>
      <c r="D979" s="159" t="s">
        <v>131</v>
      </c>
      <c r="E979" s="160" t="s">
        <v>1</v>
      </c>
      <c r="F979" s="161" t="s">
        <v>1252</v>
      </c>
      <c r="H979" s="160" t="s">
        <v>1</v>
      </c>
      <c r="I979" s="162"/>
      <c r="L979" s="158"/>
      <c r="M979" s="163"/>
      <c r="N979" s="164"/>
      <c r="O979" s="164"/>
      <c r="P979" s="164"/>
      <c r="Q979" s="164"/>
      <c r="R979" s="164"/>
      <c r="S979" s="164"/>
      <c r="T979" s="165"/>
      <c r="AT979" s="160" t="s">
        <v>131</v>
      </c>
      <c r="AU979" s="160" t="s">
        <v>82</v>
      </c>
      <c r="AV979" s="13" t="s">
        <v>30</v>
      </c>
      <c r="AW979" s="13" t="s">
        <v>29</v>
      </c>
      <c r="AX979" s="13" t="s">
        <v>73</v>
      </c>
      <c r="AY979" s="160" t="s">
        <v>122</v>
      </c>
    </row>
    <row r="980" spans="1:65" s="14" customFormat="1">
      <c r="B980" s="166"/>
      <c r="D980" s="159" t="s">
        <v>131</v>
      </c>
      <c r="E980" s="167" t="s">
        <v>1</v>
      </c>
      <c r="F980" s="168" t="s">
        <v>1218</v>
      </c>
      <c r="H980" s="169">
        <v>1.01</v>
      </c>
      <c r="I980" s="170"/>
      <c r="L980" s="166"/>
      <c r="M980" s="171"/>
      <c r="N980" s="172"/>
      <c r="O980" s="172"/>
      <c r="P980" s="172"/>
      <c r="Q980" s="172"/>
      <c r="R980" s="172"/>
      <c r="S980" s="172"/>
      <c r="T980" s="173"/>
      <c r="AT980" s="167" t="s">
        <v>131</v>
      </c>
      <c r="AU980" s="167" t="s">
        <v>82</v>
      </c>
      <c r="AV980" s="14" t="s">
        <v>82</v>
      </c>
      <c r="AW980" s="14" t="s">
        <v>29</v>
      </c>
      <c r="AX980" s="14" t="s">
        <v>73</v>
      </c>
      <c r="AY980" s="167" t="s">
        <v>122</v>
      </c>
    </row>
    <row r="981" spans="1:65" s="13" customFormat="1">
      <c r="B981" s="158"/>
      <c r="D981" s="159" t="s">
        <v>131</v>
      </c>
      <c r="E981" s="160" t="s">
        <v>1</v>
      </c>
      <c r="F981" s="161" t="s">
        <v>938</v>
      </c>
      <c r="H981" s="160" t="s">
        <v>1</v>
      </c>
      <c r="I981" s="162"/>
      <c r="L981" s="158"/>
      <c r="M981" s="163"/>
      <c r="N981" s="164"/>
      <c r="O981" s="164"/>
      <c r="P981" s="164"/>
      <c r="Q981" s="164"/>
      <c r="R981" s="164"/>
      <c r="S981" s="164"/>
      <c r="T981" s="165"/>
      <c r="AT981" s="160" t="s">
        <v>131</v>
      </c>
      <c r="AU981" s="160" t="s">
        <v>82</v>
      </c>
      <c r="AV981" s="13" t="s">
        <v>30</v>
      </c>
      <c r="AW981" s="13" t="s">
        <v>29</v>
      </c>
      <c r="AX981" s="13" t="s">
        <v>73</v>
      </c>
      <c r="AY981" s="160" t="s">
        <v>122</v>
      </c>
    </row>
    <row r="982" spans="1:65" s="13" customFormat="1">
      <c r="B982" s="158"/>
      <c r="D982" s="159" t="s">
        <v>131</v>
      </c>
      <c r="E982" s="160" t="s">
        <v>1</v>
      </c>
      <c r="F982" s="161" t="s">
        <v>1252</v>
      </c>
      <c r="H982" s="160" t="s">
        <v>1</v>
      </c>
      <c r="I982" s="162"/>
      <c r="L982" s="158"/>
      <c r="M982" s="163"/>
      <c r="N982" s="164"/>
      <c r="O982" s="164"/>
      <c r="P982" s="164"/>
      <c r="Q982" s="164"/>
      <c r="R982" s="164"/>
      <c r="S982" s="164"/>
      <c r="T982" s="165"/>
      <c r="AT982" s="160" t="s">
        <v>131</v>
      </c>
      <c r="AU982" s="160" t="s">
        <v>82</v>
      </c>
      <c r="AV982" s="13" t="s">
        <v>30</v>
      </c>
      <c r="AW982" s="13" t="s">
        <v>29</v>
      </c>
      <c r="AX982" s="13" t="s">
        <v>73</v>
      </c>
      <c r="AY982" s="160" t="s">
        <v>122</v>
      </c>
    </row>
    <row r="983" spans="1:65" s="14" customFormat="1">
      <c r="B983" s="166"/>
      <c r="D983" s="159" t="s">
        <v>131</v>
      </c>
      <c r="E983" s="167" t="s">
        <v>1</v>
      </c>
      <c r="F983" s="168" t="s">
        <v>1217</v>
      </c>
      <c r="H983" s="169">
        <v>2.02</v>
      </c>
      <c r="I983" s="170"/>
      <c r="L983" s="166"/>
      <c r="M983" s="171"/>
      <c r="N983" s="172"/>
      <c r="O983" s="172"/>
      <c r="P983" s="172"/>
      <c r="Q983" s="172"/>
      <c r="R983" s="172"/>
      <c r="S983" s="172"/>
      <c r="T983" s="173"/>
      <c r="AT983" s="167" t="s">
        <v>131</v>
      </c>
      <c r="AU983" s="167" t="s">
        <v>82</v>
      </c>
      <c r="AV983" s="14" t="s">
        <v>82</v>
      </c>
      <c r="AW983" s="14" t="s">
        <v>29</v>
      </c>
      <c r="AX983" s="14" t="s">
        <v>73</v>
      </c>
      <c r="AY983" s="167" t="s">
        <v>122</v>
      </c>
    </row>
    <row r="984" spans="1:65" s="15" customFormat="1">
      <c r="B984" s="174"/>
      <c r="D984" s="159" t="s">
        <v>131</v>
      </c>
      <c r="E984" s="175" t="s">
        <v>1</v>
      </c>
      <c r="F984" s="176" t="s">
        <v>139</v>
      </c>
      <c r="H984" s="177">
        <v>5.05</v>
      </c>
      <c r="I984" s="178"/>
      <c r="L984" s="174"/>
      <c r="M984" s="179"/>
      <c r="N984" s="180"/>
      <c r="O984" s="180"/>
      <c r="P984" s="180"/>
      <c r="Q984" s="180"/>
      <c r="R984" s="180"/>
      <c r="S984" s="180"/>
      <c r="T984" s="181"/>
      <c r="AT984" s="175" t="s">
        <v>131</v>
      </c>
      <c r="AU984" s="175" t="s">
        <v>82</v>
      </c>
      <c r="AV984" s="15" t="s">
        <v>129</v>
      </c>
      <c r="AW984" s="15" t="s">
        <v>29</v>
      </c>
      <c r="AX984" s="15" t="s">
        <v>30</v>
      </c>
      <c r="AY984" s="175" t="s">
        <v>122</v>
      </c>
    </row>
    <row r="985" spans="1:65" s="2" customFormat="1" ht="16.5" customHeight="1">
      <c r="A985" s="33"/>
      <c r="B985" s="144"/>
      <c r="C985" s="182" t="s">
        <v>1358</v>
      </c>
      <c r="D985" s="182" t="s">
        <v>333</v>
      </c>
      <c r="E985" s="183" t="s">
        <v>1359</v>
      </c>
      <c r="F985" s="184" t="s">
        <v>1360</v>
      </c>
      <c r="G985" s="185" t="s">
        <v>573</v>
      </c>
      <c r="H985" s="186">
        <v>1.01</v>
      </c>
      <c r="I985" s="187"/>
      <c r="J985" s="188">
        <f>ROUND(I985*H985,2)</f>
        <v>0</v>
      </c>
      <c r="K985" s="184" t="s">
        <v>1</v>
      </c>
      <c r="L985" s="189"/>
      <c r="M985" s="190" t="s">
        <v>1</v>
      </c>
      <c r="N985" s="191" t="s">
        <v>38</v>
      </c>
      <c r="O985" s="59"/>
      <c r="P985" s="154">
        <f>O985*H985</f>
        <v>0</v>
      </c>
      <c r="Q985" s="154">
        <v>0.13400000000000001</v>
      </c>
      <c r="R985" s="154">
        <f>Q985*H985</f>
        <v>0.13534000000000002</v>
      </c>
      <c r="S985" s="154">
        <v>0</v>
      </c>
      <c r="T985" s="155">
        <f>S985*H985</f>
        <v>0</v>
      </c>
      <c r="U985" s="33"/>
      <c r="V985" s="33"/>
      <c r="W985" s="33"/>
      <c r="X985" s="33"/>
      <c r="Y985" s="33"/>
      <c r="Z985" s="33"/>
      <c r="AA985" s="33"/>
      <c r="AB985" s="33"/>
      <c r="AC985" s="33"/>
      <c r="AD985" s="33"/>
      <c r="AE985" s="33"/>
      <c r="AR985" s="156" t="s">
        <v>170</v>
      </c>
      <c r="AT985" s="156" t="s">
        <v>333</v>
      </c>
      <c r="AU985" s="156" t="s">
        <v>82</v>
      </c>
      <c r="AY985" s="18" t="s">
        <v>122</v>
      </c>
      <c r="BE985" s="157">
        <f>IF(N985="základní",J985,0)</f>
        <v>0</v>
      </c>
      <c r="BF985" s="157">
        <f>IF(N985="snížená",J985,0)</f>
        <v>0</v>
      </c>
      <c r="BG985" s="157">
        <f>IF(N985="zákl. přenesená",J985,0)</f>
        <v>0</v>
      </c>
      <c r="BH985" s="157">
        <f>IF(N985="sníž. přenesená",J985,0)</f>
        <v>0</v>
      </c>
      <c r="BI985" s="157">
        <f>IF(N985="nulová",J985,0)</f>
        <v>0</v>
      </c>
      <c r="BJ985" s="18" t="s">
        <v>30</v>
      </c>
      <c r="BK985" s="157">
        <f>ROUND(I985*H985,2)</f>
        <v>0</v>
      </c>
      <c r="BL985" s="18" t="s">
        <v>129</v>
      </c>
      <c r="BM985" s="156" t="s">
        <v>1361</v>
      </c>
    </row>
    <row r="986" spans="1:65" s="13" customFormat="1">
      <c r="B986" s="158"/>
      <c r="D986" s="159" t="s">
        <v>131</v>
      </c>
      <c r="E986" s="160" t="s">
        <v>1</v>
      </c>
      <c r="F986" s="161" t="s">
        <v>1119</v>
      </c>
      <c r="H986" s="160" t="s">
        <v>1</v>
      </c>
      <c r="I986" s="162"/>
      <c r="L986" s="158"/>
      <c r="M986" s="163"/>
      <c r="N986" s="164"/>
      <c r="O986" s="164"/>
      <c r="P986" s="164"/>
      <c r="Q986" s="164"/>
      <c r="R986" s="164"/>
      <c r="S986" s="164"/>
      <c r="T986" s="165"/>
      <c r="AT986" s="160" t="s">
        <v>131</v>
      </c>
      <c r="AU986" s="160" t="s">
        <v>82</v>
      </c>
      <c r="AV986" s="13" t="s">
        <v>30</v>
      </c>
      <c r="AW986" s="13" t="s">
        <v>29</v>
      </c>
      <c r="AX986" s="13" t="s">
        <v>73</v>
      </c>
      <c r="AY986" s="160" t="s">
        <v>122</v>
      </c>
    </row>
    <row r="987" spans="1:65" s="14" customFormat="1">
      <c r="B987" s="166"/>
      <c r="D987" s="159" t="s">
        <v>131</v>
      </c>
      <c r="E987" s="167" t="s">
        <v>1</v>
      </c>
      <c r="F987" s="168" t="s">
        <v>1218</v>
      </c>
      <c r="H987" s="169">
        <v>1.01</v>
      </c>
      <c r="I987" s="170"/>
      <c r="L987" s="166"/>
      <c r="M987" s="171"/>
      <c r="N987" s="172"/>
      <c r="O987" s="172"/>
      <c r="P987" s="172"/>
      <c r="Q987" s="172"/>
      <c r="R987" s="172"/>
      <c r="S987" s="172"/>
      <c r="T987" s="173"/>
      <c r="AT987" s="167" t="s">
        <v>131</v>
      </c>
      <c r="AU987" s="167" t="s">
        <v>82</v>
      </c>
      <c r="AV987" s="14" t="s">
        <v>82</v>
      </c>
      <c r="AW987" s="14" t="s">
        <v>29</v>
      </c>
      <c r="AX987" s="14" t="s">
        <v>73</v>
      </c>
      <c r="AY987" s="167" t="s">
        <v>122</v>
      </c>
    </row>
    <row r="988" spans="1:65" s="15" customFormat="1">
      <c r="B988" s="174"/>
      <c r="D988" s="159" t="s">
        <v>131</v>
      </c>
      <c r="E988" s="175" t="s">
        <v>1</v>
      </c>
      <c r="F988" s="176" t="s">
        <v>139</v>
      </c>
      <c r="H988" s="177">
        <v>1.01</v>
      </c>
      <c r="I988" s="178"/>
      <c r="L988" s="174"/>
      <c r="M988" s="179"/>
      <c r="N988" s="180"/>
      <c r="O988" s="180"/>
      <c r="P988" s="180"/>
      <c r="Q988" s="180"/>
      <c r="R988" s="180"/>
      <c r="S988" s="180"/>
      <c r="T988" s="181"/>
      <c r="AT988" s="175" t="s">
        <v>131</v>
      </c>
      <c r="AU988" s="175" t="s">
        <v>82</v>
      </c>
      <c r="AV988" s="15" t="s">
        <v>129</v>
      </c>
      <c r="AW988" s="15" t="s">
        <v>29</v>
      </c>
      <c r="AX988" s="15" t="s">
        <v>30</v>
      </c>
      <c r="AY988" s="175" t="s">
        <v>122</v>
      </c>
    </row>
    <row r="989" spans="1:65" s="2" customFormat="1" ht="16.5" customHeight="1">
      <c r="A989" s="33"/>
      <c r="B989" s="144"/>
      <c r="C989" s="145" t="s">
        <v>1362</v>
      </c>
      <c r="D989" s="145" t="s">
        <v>124</v>
      </c>
      <c r="E989" s="146" t="s">
        <v>1363</v>
      </c>
      <c r="F989" s="147" t="s">
        <v>1364</v>
      </c>
      <c r="G989" s="148" t="s">
        <v>573</v>
      </c>
      <c r="H989" s="149">
        <v>2</v>
      </c>
      <c r="I989" s="150"/>
      <c r="J989" s="151">
        <f>ROUND(I989*H989,2)</f>
        <v>0</v>
      </c>
      <c r="K989" s="147" t="s">
        <v>128</v>
      </c>
      <c r="L989" s="34"/>
      <c r="M989" s="152" t="s">
        <v>1</v>
      </c>
      <c r="N989" s="153" t="s">
        <v>38</v>
      </c>
      <c r="O989" s="59"/>
      <c r="P989" s="154">
        <f>O989*H989</f>
        <v>0</v>
      </c>
      <c r="Q989" s="154">
        <v>0</v>
      </c>
      <c r="R989" s="154">
        <f>Q989*H989</f>
        <v>0</v>
      </c>
      <c r="S989" s="154">
        <v>0</v>
      </c>
      <c r="T989" s="155">
        <f>S989*H989</f>
        <v>0</v>
      </c>
      <c r="U989" s="33"/>
      <c r="V989" s="33"/>
      <c r="W989" s="33"/>
      <c r="X989" s="33"/>
      <c r="Y989" s="33"/>
      <c r="Z989" s="33"/>
      <c r="AA989" s="33"/>
      <c r="AB989" s="33"/>
      <c r="AC989" s="33"/>
      <c r="AD989" s="33"/>
      <c r="AE989" s="33"/>
      <c r="AR989" s="156" t="s">
        <v>129</v>
      </c>
      <c r="AT989" s="156" t="s">
        <v>124</v>
      </c>
      <c r="AU989" s="156" t="s">
        <v>82</v>
      </c>
      <c r="AY989" s="18" t="s">
        <v>122</v>
      </c>
      <c r="BE989" s="157">
        <f>IF(N989="základní",J989,0)</f>
        <v>0</v>
      </c>
      <c r="BF989" s="157">
        <f>IF(N989="snížená",J989,0)</f>
        <v>0</v>
      </c>
      <c r="BG989" s="157">
        <f>IF(N989="zákl. přenesená",J989,0)</f>
        <v>0</v>
      </c>
      <c r="BH989" s="157">
        <f>IF(N989="sníž. přenesená",J989,0)</f>
        <v>0</v>
      </c>
      <c r="BI989" s="157">
        <f>IF(N989="nulová",J989,0)</f>
        <v>0</v>
      </c>
      <c r="BJ989" s="18" t="s">
        <v>30</v>
      </c>
      <c r="BK989" s="157">
        <f>ROUND(I989*H989,2)</f>
        <v>0</v>
      </c>
      <c r="BL989" s="18" t="s">
        <v>129</v>
      </c>
      <c r="BM989" s="156" t="s">
        <v>1365</v>
      </c>
    </row>
    <row r="990" spans="1:65" s="13" customFormat="1">
      <c r="B990" s="158"/>
      <c r="D990" s="159" t="s">
        <v>131</v>
      </c>
      <c r="E990" s="160" t="s">
        <v>1</v>
      </c>
      <c r="F990" s="161" t="s">
        <v>701</v>
      </c>
      <c r="H990" s="160" t="s">
        <v>1</v>
      </c>
      <c r="I990" s="162"/>
      <c r="L990" s="158"/>
      <c r="M990" s="163"/>
      <c r="N990" s="164"/>
      <c r="O990" s="164"/>
      <c r="P990" s="164"/>
      <c r="Q990" s="164"/>
      <c r="R990" s="164"/>
      <c r="S990" s="164"/>
      <c r="T990" s="165"/>
      <c r="AT990" s="160" t="s">
        <v>131</v>
      </c>
      <c r="AU990" s="160" t="s">
        <v>82</v>
      </c>
      <c r="AV990" s="13" t="s">
        <v>30</v>
      </c>
      <c r="AW990" s="13" t="s">
        <v>29</v>
      </c>
      <c r="AX990" s="13" t="s">
        <v>73</v>
      </c>
      <c r="AY990" s="160" t="s">
        <v>122</v>
      </c>
    </row>
    <row r="991" spans="1:65" s="14" customFormat="1">
      <c r="B991" s="166"/>
      <c r="D991" s="159" t="s">
        <v>131</v>
      </c>
      <c r="E991" s="167" t="s">
        <v>1</v>
      </c>
      <c r="F991" s="168" t="s">
        <v>30</v>
      </c>
      <c r="H991" s="169">
        <v>1</v>
      </c>
      <c r="I991" s="170"/>
      <c r="L991" s="166"/>
      <c r="M991" s="171"/>
      <c r="N991" s="172"/>
      <c r="O991" s="172"/>
      <c r="P991" s="172"/>
      <c r="Q991" s="172"/>
      <c r="R991" s="172"/>
      <c r="S991" s="172"/>
      <c r="T991" s="173"/>
      <c r="AT991" s="167" t="s">
        <v>131</v>
      </c>
      <c r="AU991" s="167" t="s">
        <v>82</v>
      </c>
      <c r="AV991" s="14" t="s">
        <v>82</v>
      </c>
      <c r="AW991" s="14" t="s">
        <v>29</v>
      </c>
      <c r="AX991" s="14" t="s">
        <v>73</v>
      </c>
      <c r="AY991" s="167" t="s">
        <v>122</v>
      </c>
    </row>
    <row r="992" spans="1:65" s="13" customFormat="1">
      <c r="B992" s="158"/>
      <c r="D992" s="159" t="s">
        <v>131</v>
      </c>
      <c r="E992" s="160" t="s">
        <v>1</v>
      </c>
      <c r="F992" s="161" t="s">
        <v>1366</v>
      </c>
      <c r="H992" s="160" t="s">
        <v>1</v>
      </c>
      <c r="I992" s="162"/>
      <c r="L992" s="158"/>
      <c r="M992" s="163"/>
      <c r="N992" s="164"/>
      <c r="O992" s="164"/>
      <c r="P992" s="164"/>
      <c r="Q992" s="164"/>
      <c r="R992" s="164"/>
      <c r="S992" s="164"/>
      <c r="T992" s="165"/>
      <c r="AT992" s="160" t="s">
        <v>131</v>
      </c>
      <c r="AU992" s="160" t="s">
        <v>82</v>
      </c>
      <c r="AV992" s="13" t="s">
        <v>30</v>
      </c>
      <c r="AW992" s="13" t="s">
        <v>29</v>
      </c>
      <c r="AX992" s="13" t="s">
        <v>73</v>
      </c>
      <c r="AY992" s="160" t="s">
        <v>122</v>
      </c>
    </row>
    <row r="993" spans="1:65" s="14" customFormat="1">
      <c r="B993" s="166"/>
      <c r="D993" s="159" t="s">
        <v>131</v>
      </c>
      <c r="E993" s="167" t="s">
        <v>1</v>
      </c>
      <c r="F993" s="168" t="s">
        <v>30</v>
      </c>
      <c r="H993" s="169">
        <v>1</v>
      </c>
      <c r="I993" s="170"/>
      <c r="L993" s="166"/>
      <c r="M993" s="171"/>
      <c r="N993" s="172"/>
      <c r="O993" s="172"/>
      <c r="P993" s="172"/>
      <c r="Q993" s="172"/>
      <c r="R993" s="172"/>
      <c r="S993" s="172"/>
      <c r="T993" s="173"/>
      <c r="AT993" s="167" t="s">
        <v>131</v>
      </c>
      <c r="AU993" s="167" t="s">
        <v>82</v>
      </c>
      <c r="AV993" s="14" t="s">
        <v>82</v>
      </c>
      <c r="AW993" s="14" t="s">
        <v>29</v>
      </c>
      <c r="AX993" s="14" t="s">
        <v>73</v>
      </c>
      <c r="AY993" s="167" t="s">
        <v>122</v>
      </c>
    </row>
    <row r="994" spans="1:65" s="15" customFormat="1">
      <c r="B994" s="174"/>
      <c r="D994" s="159" t="s">
        <v>131</v>
      </c>
      <c r="E994" s="175" t="s">
        <v>1</v>
      </c>
      <c r="F994" s="176" t="s">
        <v>139</v>
      </c>
      <c r="H994" s="177">
        <v>2</v>
      </c>
      <c r="I994" s="178"/>
      <c r="L994" s="174"/>
      <c r="M994" s="179"/>
      <c r="N994" s="180"/>
      <c r="O994" s="180"/>
      <c r="P994" s="180"/>
      <c r="Q994" s="180"/>
      <c r="R994" s="180"/>
      <c r="S994" s="180"/>
      <c r="T994" s="181"/>
      <c r="AT994" s="175" t="s">
        <v>131</v>
      </c>
      <c r="AU994" s="175" t="s">
        <v>82</v>
      </c>
      <c r="AV994" s="15" t="s">
        <v>129</v>
      </c>
      <c r="AW994" s="15" t="s">
        <v>29</v>
      </c>
      <c r="AX994" s="15" t="s">
        <v>30</v>
      </c>
      <c r="AY994" s="175" t="s">
        <v>122</v>
      </c>
    </row>
    <row r="995" spans="1:65" s="2" customFormat="1" ht="16.5" customHeight="1">
      <c r="A995" s="33"/>
      <c r="B995" s="144"/>
      <c r="C995" s="182" t="s">
        <v>1367</v>
      </c>
      <c r="D995" s="182" t="s">
        <v>333</v>
      </c>
      <c r="E995" s="183" t="s">
        <v>1368</v>
      </c>
      <c r="F995" s="184" t="s">
        <v>1369</v>
      </c>
      <c r="G995" s="185" t="s">
        <v>573</v>
      </c>
      <c r="H995" s="186">
        <v>2.02</v>
      </c>
      <c r="I995" s="187"/>
      <c r="J995" s="188">
        <f>ROUND(I995*H995,2)</f>
        <v>0</v>
      </c>
      <c r="K995" s="184" t="s">
        <v>1</v>
      </c>
      <c r="L995" s="189"/>
      <c r="M995" s="190" t="s">
        <v>1</v>
      </c>
      <c r="N995" s="191" t="s">
        <v>38</v>
      </c>
      <c r="O995" s="59"/>
      <c r="P995" s="154">
        <f>O995*H995</f>
        <v>0</v>
      </c>
      <c r="Q995" s="154">
        <v>8.5000000000000006E-2</v>
      </c>
      <c r="R995" s="154">
        <f>Q995*H995</f>
        <v>0.17170000000000002</v>
      </c>
      <c r="S995" s="154">
        <v>0</v>
      </c>
      <c r="T995" s="155">
        <f>S995*H995</f>
        <v>0</v>
      </c>
      <c r="U995" s="33"/>
      <c r="V995" s="33"/>
      <c r="W995" s="33"/>
      <c r="X995" s="33"/>
      <c r="Y995" s="33"/>
      <c r="Z995" s="33"/>
      <c r="AA995" s="33"/>
      <c r="AB995" s="33"/>
      <c r="AC995" s="33"/>
      <c r="AD995" s="33"/>
      <c r="AE995" s="33"/>
      <c r="AR995" s="156" t="s">
        <v>170</v>
      </c>
      <c r="AT995" s="156" t="s">
        <v>333</v>
      </c>
      <c r="AU995" s="156" t="s">
        <v>82</v>
      </c>
      <c r="AY995" s="18" t="s">
        <v>122</v>
      </c>
      <c r="BE995" s="157">
        <f>IF(N995="základní",J995,0)</f>
        <v>0</v>
      </c>
      <c r="BF995" s="157">
        <f>IF(N995="snížená",J995,0)</f>
        <v>0</v>
      </c>
      <c r="BG995" s="157">
        <f>IF(N995="zákl. přenesená",J995,0)</f>
        <v>0</v>
      </c>
      <c r="BH995" s="157">
        <f>IF(N995="sníž. přenesená",J995,0)</f>
        <v>0</v>
      </c>
      <c r="BI995" s="157">
        <f>IF(N995="nulová",J995,0)</f>
        <v>0</v>
      </c>
      <c r="BJ995" s="18" t="s">
        <v>30</v>
      </c>
      <c r="BK995" s="157">
        <f>ROUND(I995*H995,2)</f>
        <v>0</v>
      </c>
      <c r="BL995" s="18" t="s">
        <v>129</v>
      </c>
      <c r="BM995" s="156" t="s">
        <v>1370</v>
      </c>
    </row>
    <row r="996" spans="1:65" s="13" customFormat="1">
      <c r="B996" s="158"/>
      <c r="D996" s="159" t="s">
        <v>131</v>
      </c>
      <c r="E996" s="160" t="s">
        <v>1</v>
      </c>
      <c r="F996" s="161" t="s">
        <v>701</v>
      </c>
      <c r="H996" s="160" t="s">
        <v>1</v>
      </c>
      <c r="I996" s="162"/>
      <c r="L996" s="158"/>
      <c r="M996" s="163"/>
      <c r="N996" s="164"/>
      <c r="O996" s="164"/>
      <c r="P996" s="164"/>
      <c r="Q996" s="164"/>
      <c r="R996" s="164"/>
      <c r="S996" s="164"/>
      <c r="T996" s="165"/>
      <c r="AT996" s="160" t="s">
        <v>131</v>
      </c>
      <c r="AU996" s="160" t="s">
        <v>82</v>
      </c>
      <c r="AV996" s="13" t="s">
        <v>30</v>
      </c>
      <c r="AW996" s="13" t="s">
        <v>29</v>
      </c>
      <c r="AX996" s="13" t="s">
        <v>73</v>
      </c>
      <c r="AY996" s="160" t="s">
        <v>122</v>
      </c>
    </row>
    <row r="997" spans="1:65" s="13" customFormat="1">
      <c r="B997" s="158"/>
      <c r="D997" s="159" t="s">
        <v>131</v>
      </c>
      <c r="E997" s="160" t="s">
        <v>1</v>
      </c>
      <c r="F997" s="161" t="s">
        <v>1252</v>
      </c>
      <c r="H997" s="160" t="s">
        <v>1</v>
      </c>
      <c r="I997" s="162"/>
      <c r="L997" s="158"/>
      <c r="M997" s="163"/>
      <c r="N997" s="164"/>
      <c r="O997" s="164"/>
      <c r="P997" s="164"/>
      <c r="Q997" s="164"/>
      <c r="R997" s="164"/>
      <c r="S997" s="164"/>
      <c r="T997" s="165"/>
      <c r="AT997" s="160" t="s">
        <v>131</v>
      </c>
      <c r="AU997" s="160" t="s">
        <v>82</v>
      </c>
      <c r="AV997" s="13" t="s">
        <v>30</v>
      </c>
      <c r="AW997" s="13" t="s">
        <v>29</v>
      </c>
      <c r="AX997" s="13" t="s">
        <v>73</v>
      </c>
      <c r="AY997" s="160" t="s">
        <v>122</v>
      </c>
    </row>
    <row r="998" spans="1:65" s="14" customFormat="1">
      <c r="B998" s="166"/>
      <c r="D998" s="159" t="s">
        <v>131</v>
      </c>
      <c r="E998" s="167" t="s">
        <v>1</v>
      </c>
      <c r="F998" s="168" t="s">
        <v>1218</v>
      </c>
      <c r="H998" s="169">
        <v>1.01</v>
      </c>
      <c r="I998" s="170"/>
      <c r="L998" s="166"/>
      <c r="M998" s="171"/>
      <c r="N998" s="172"/>
      <c r="O998" s="172"/>
      <c r="P998" s="172"/>
      <c r="Q998" s="172"/>
      <c r="R998" s="172"/>
      <c r="S998" s="172"/>
      <c r="T998" s="173"/>
      <c r="AT998" s="167" t="s">
        <v>131</v>
      </c>
      <c r="AU998" s="167" t="s">
        <v>82</v>
      </c>
      <c r="AV998" s="14" t="s">
        <v>82</v>
      </c>
      <c r="AW998" s="14" t="s">
        <v>29</v>
      </c>
      <c r="AX998" s="14" t="s">
        <v>73</v>
      </c>
      <c r="AY998" s="167" t="s">
        <v>122</v>
      </c>
    </row>
    <row r="999" spans="1:65" s="13" customFormat="1">
      <c r="B999" s="158"/>
      <c r="D999" s="159" t="s">
        <v>131</v>
      </c>
      <c r="E999" s="160" t="s">
        <v>1</v>
      </c>
      <c r="F999" s="161" t="s">
        <v>1366</v>
      </c>
      <c r="H999" s="160" t="s">
        <v>1</v>
      </c>
      <c r="I999" s="162"/>
      <c r="L999" s="158"/>
      <c r="M999" s="163"/>
      <c r="N999" s="164"/>
      <c r="O999" s="164"/>
      <c r="P999" s="164"/>
      <c r="Q999" s="164"/>
      <c r="R999" s="164"/>
      <c r="S999" s="164"/>
      <c r="T999" s="165"/>
      <c r="AT999" s="160" t="s">
        <v>131</v>
      </c>
      <c r="AU999" s="160" t="s">
        <v>82</v>
      </c>
      <c r="AV999" s="13" t="s">
        <v>30</v>
      </c>
      <c r="AW999" s="13" t="s">
        <v>29</v>
      </c>
      <c r="AX999" s="13" t="s">
        <v>73</v>
      </c>
      <c r="AY999" s="160" t="s">
        <v>122</v>
      </c>
    </row>
    <row r="1000" spans="1:65" s="13" customFormat="1">
      <c r="B1000" s="158"/>
      <c r="D1000" s="159" t="s">
        <v>131</v>
      </c>
      <c r="E1000" s="160" t="s">
        <v>1</v>
      </c>
      <c r="F1000" s="161" t="s">
        <v>1252</v>
      </c>
      <c r="H1000" s="160" t="s">
        <v>1</v>
      </c>
      <c r="I1000" s="162"/>
      <c r="L1000" s="158"/>
      <c r="M1000" s="163"/>
      <c r="N1000" s="164"/>
      <c r="O1000" s="164"/>
      <c r="P1000" s="164"/>
      <c r="Q1000" s="164"/>
      <c r="R1000" s="164"/>
      <c r="S1000" s="164"/>
      <c r="T1000" s="165"/>
      <c r="AT1000" s="160" t="s">
        <v>131</v>
      </c>
      <c r="AU1000" s="160" t="s">
        <v>82</v>
      </c>
      <c r="AV1000" s="13" t="s">
        <v>30</v>
      </c>
      <c r="AW1000" s="13" t="s">
        <v>29</v>
      </c>
      <c r="AX1000" s="13" t="s">
        <v>73</v>
      </c>
      <c r="AY1000" s="160" t="s">
        <v>122</v>
      </c>
    </row>
    <row r="1001" spans="1:65" s="14" customFormat="1">
      <c r="B1001" s="166"/>
      <c r="D1001" s="159" t="s">
        <v>131</v>
      </c>
      <c r="E1001" s="167" t="s">
        <v>1</v>
      </c>
      <c r="F1001" s="168" t="s">
        <v>1218</v>
      </c>
      <c r="H1001" s="169">
        <v>1.01</v>
      </c>
      <c r="I1001" s="170"/>
      <c r="L1001" s="166"/>
      <c r="M1001" s="171"/>
      <c r="N1001" s="172"/>
      <c r="O1001" s="172"/>
      <c r="P1001" s="172"/>
      <c r="Q1001" s="172"/>
      <c r="R1001" s="172"/>
      <c r="S1001" s="172"/>
      <c r="T1001" s="173"/>
      <c r="AT1001" s="167" t="s">
        <v>131</v>
      </c>
      <c r="AU1001" s="167" t="s">
        <v>82</v>
      </c>
      <c r="AV1001" s="14" t="s">
        <v>82</v>
      </c>
      <c r="AW1001" s="14" t="s">
        <v>29</v>
      </c>
      <c r="AX1001" s="14" t="s">
        <v>73</v>
      </c>
      <c r="AY1001" s="167" t="s">
        <v>122</v>
      </c>
    </row>
    <row r="1002" spans="1:65" s="15" customFormat="1">
      <c r="B1002" s="174"/>
      <c r="D1002" s="159" t="s">
        <v>131</v>
      </c>
      <c r="E1002" s="175" t="s">
        <v>1</v>
      </c>
      <c r="F1002" s="176" t="s">
        <v>139</v>
      </c>
      <c r="H1002" s="177">
        <v>2.02</v>
      </c>
      <c r="I1002" s="178"/>
      <c r="L1002" s="174"/>
      <c r="M1002" s="179"/>
      <c r="N1002" s="180"/>
      <c r="O1002" s="180"/>
      <c r="P1002" s="180"/>
      <c r="Q1002" s="180"/>
      <c r="R1002" s="180"/>
      <c r="S1002" s="180"/>
      <c r="T1002" s="181"/>
      <c r="AT1002" s="175" t="s">
        <v>131</v>
      </c>
      <c r="AU1002" s="175" t="s">
        <v>82</v>
      </c>
      <c r="AV1002" s="15" t="s">
        <v>129</v>
      </c>
      <c r="AW1002" s="15" t="s">
        <v>29</v>
      </c>
      <c r="AX1002" s="15" t="s">
        <v>30</v>
      </c>
      <c r="AY1002" s="175" t="s">
        <v>122</v>
      </c>
    </row>
    <row r="1003" spans="1:65" s="2" customFormat="1" ht="16.5" customHeight="1">
      <c r="A1003" s="33"/>
      <c r="B1003" s="144"/>
      <c r="C1003" s="145" t="s">
        <v>1371</v>
      </c>
      <c r="D1003" s="145" t="s">
        <v>124</v>
      </c>
      <c r="E1003" s="146" t="s">
        <v>1372</v>
      </c>
      <c r="F1003" s="147" t="s">
        <v>1373</v>
      </c>
      <c r="G1003" s="148" t="s">
        <v>573</v>
      </c>
      <c r="H1003" s="149">
        <v>3</v>
      </c>
      <c r="I1003" s="150"/>
      <c r="J1003" s="151">
        <f>ROUND(I1003*H1003,2)</f>
        <v>0</v>
      </c>
      <c r="K1003" s="147" t="s">
        <v>128</v>
      </c>
      <c r="L1003" s="34"/>
      <c r="M1003" s="152" t="s">
        <v>1</v>
      </c>
      <c r="N1003" s="153" t="s">
        <v>38</v>
      </c>
      <c r="O1003" s="59"/>
      <c r="P1003" s="154">
        <f>O1003*H1003</f>
        <v>0</v>
      </c>
      <c r="Q1003" s="154">
        <v>1.652E-2</v>
      </c>
      <c r="R1003" s="154">
        <f>Q1003*H1003</f>
        <v>4.956E-2</v>
      </c>
      <c r="S1003" s="154">
        <v>0</v>
      </c>
      <c r="T1003" s="155">
        <f>S1003*H1003</f>
        <v>0</v>
      </c>
      <c r="U1003" s="33"/>
      <c r="V1003" s="33"/>
      <c r="W1003" s="33"/>
      <c r="X1003" s="33"/>
      <c r="Y1003" s="33"/>
      <c r="Z1003" s="33"/>
      <c r="AA1003" s="33"/>
      <c r="AB1003" s="33"/>
      <c r="AC1003" s="33"/>
      <c r="AD1003" s="33"/>
      <c r="AE1003" s="33"/>
      <c r="AR1003" s="156" t="s">
        <v>129</v>
      </c>
      <c r="AT1003" s="156" t="s">
        <v>124</v>
      </c>
      <c r="AU1003" s="156" t="s">
        <v>82</v>
      </c>
      <c r="AY1003" s="18" t="s">
        <v>122</v>
      </c>
      <c r="BE1003" s="157">
        <f>IF(N1003="základní",J1003,0)</f>
        <v>0</v>
      </c>
      <c r="BF1003" s="157">
        <f>IF(N1003="snížená",J1003,0)</f>
        <v>0</v>
      </c>
      <c r="BG1003" s="157">
        <f>IF(N1003="zákl. přenesená",J1003,0)</f>
        <v>0</v>
      </c>
      <c r="BH1003" s="157">
        <f>IF(N1003="sníž. přenesená",J1003,0)</f>
        <v>0</v>
      </c>
      <c r="BI1003" s="157">
        <f>IF(N1003="nulová",J1003,0)</f>
        <v>0</v>
      </c>
      <c r="BJ1003" s="18" t="s">
        <v>30</v>
      </c>
      <c r="BK1003" s="157">
        <f>ROUND(I1003*H1003,2)</f>
        <v>0</v>
      </c>
      <c r="BL1003" s="18" t="s">
        <v>129</v>
      </c>
      <c r="BM1003" s="156" t="s">
        <v>1374</v>
      </c>
    </row>
    <row r="1004" spans="1:65" s="13" customFormat="1">
      <c r="B1004" s="158"/>
      <c r="D1004" s="159" t="s">
        <v>131</v>
      </c>
      <c r="E1004" s="160" t="s">
        <v>1</v>
      </c>
      <c r="F1004" s="161" t="s">
        <v>701</v>
      </c>
      <c r="H1004" s="160" t="s">
        <v>1</v>
      </c>
      <c r="I1004" s="162"/>
      <c r="L1004" s="158"/>
      <c r="M1004" s="163"/>
      <c r="N1004" s="164"/>
      <c r="O1004" s="164"/>
      <c r="P1004" s="164"/>
      <c r="Q1004" s="164"/>
      <c r="R1004" s="164"/>
      <c r="S1004" s="164"/>
      <c r="T1004" s="165"/>
      <c r="AT1004" s="160" t="s">
        <v>131</v>
      </c>
      <c r="AU1004" s="160" t="s">
        <v>82</v>
      </c>
      <c r="AV1004" s="13" t="s">
        <v>30</v>
      </c>
      <c r="AW1004" s="13" t="s">
        <v>29</v>
      </c>
      <c r="AX1004" s="13" t="s">
        <v>73</v>
      </c>
      <c r="AY1004" s="160" t="s">
        <v>122</v>
      </c>
    </row>
    <row r="1005" spans="1:65" s="14" customFormat="1">
      <c r="B1005" s="166"/>
      <c r="D1005" s="159" t="s">
        <v>131</v>
      </c>
      <c r="E1005" s="167" t="s">
        <v>1</v>
      </c>
      <c r="F1005" s="168" t="s">
        <v>1375</v>
      </c>
      <c r="H1005" s="169">
        <v>3</v>
      </c>
      <c r="I1005" s="170"/>
      <c r="L1005" s="166"/>
      <c r="M1005" s="171"/>
      <c r="N1005" s="172"/>
      <c r="O1005" s="172"/>
      <c r="P1005" s="172"/>
      <c r="Q1005" s="172"/>
      <c r="R1005" s="172"/>
      <c r="S1005" s="172"/>
      <c r="T1005" s="173"/>
      <c r="AT1005" s="167" t="s">
        <v>131</v>
      </c>
      <c r="AU1005" s="167" t="s">
        <v>82</v>
      </c>
      <c r="AV1005" s="14" t="s">
        <v>82</v>
      </c>
      <c r="AW1005" s="14" t="s">
        <v>29</v>
      </c>
      <c r="AX1005" s="14" t="s">
        <v>73</v>
      </c>
      <c r="AY1005" s="167" t="s">
        <v>122</v>
      </c>
    </row>
    <row r="1006" spans="1:65" s="15" customFormat="1">
      <c r="B1006" s="174"/>
      <c r="D1006" s="159" t="s">
        <v>131</v>
      </c>
      <c r="E1006" s="175" t="s">
        <v>1</v>
      </c>
      <c r="F1006" s="176" t="s">
        <v>139</v>
      </c>
      <c r="H1006" s="177">
        <v>3</v>
      </c>
      <c r="I1006" s="178"/>
      <c r="L1006" s="174"/>
      <c r="M1006" s="179"/>
      <c r="N1006" s="180"/>
      <c r="O1006" s="180"/>
      <c r="P1006" s="180"/>
      <c r="Q1006" s="180"/>
      <c r="R1006" s="180"/>
      <c r="S1006" s="180"/>
      <c r="T1006" s="181"/>
      <c r="AT1006" s="175" t="s">
        <v>131</v>
      </c>
      <c r="AU1006" s="175" t="s">
        <v>82</v>
      </c>
      <c r="AV1006" s="15" t="s">
        <v>129</v>
      </c>
      <c r="AW1006" s="15" t="s">
        <v>29</v>
      </c>
      <c r="AX1006" s="15" t="s">
        <v>30</v>
      </c>
      <c r="AY1006" s="175" t="s">
        <v>122</v>
      </c>
    </row>
    <row r="1007" spans="1:65" s="2" customFormat="1" ht="16.5" customHeight="1">
      <c r="A1007" s="33"/>
      <c r="B1007" s="144"/>
      <c r="C1007" s="182" t="s">
        <v>1376</v>
      </c>
      <c r="D1007" s="182" t="s">
        <v>333</v>
      </c>
      <c r="E1007" s="183" t="s">
        <v>1377</v>
      </c>
      <c r="F1007" s="184" t="s">
        <v>1378</v>
      </c>
      <c r="G1007" s="185" t="s">
        <v>573</v>
      </c>
      <c r="H1007" s="186">
        <v>1.01</v>
      </c>
      <c r="I1007" s="187"/>
      <c r="J1007" s="188">
        <f>ROUND(I1007*H1007,2)</f>
        <v>0</v>
      </c>
      <c r="K1007" s="184" t="s">
        <v>1</v>
      </c>
      <c r="L1007" s="189"/>
      <c r="M1007" s="190" t="s">
        <v>1</v>
      </c>
      <c r="N1007" s="191" t="s">
        <v>38</v>
      </c>
      <c r="O1007" s="59"/>
      <c r="P1007" s="154">
        <f>O1007*H1007</f>
        <v>0</v>
      </c>
      <c r="Q1007" s="154">
        <v>0.16900000000000001</v>
      </c>
      <c r="R1007" s="154">
        <f>Q1007*H1007</f>
        <v>0.17069000000000001</v>
      </c>
      <c r="S1007" s="154">
        <v>0</v>
      </c>
      <c r="T1007" s="155">
        <f>S1007*H1007</f>
        <v>0</v>
      </c>
      <c r="U1007" s="33"/>
      <c r="V1007" s="33"/>
      <c r="W1007" s="33"/>
      <c r="X1007" s="33"/>
      <c r="Y1007" s="33"/>
      <c r="Z1007" s="33"/>
      <c r="AA1007" s="33"/>
      <c r="AB1007" s="33"/>
      <c r="AC1007" s="33"/>
      <c r="AD1007" s="33"/>
      <c r="AE1007" s="33"/>
      <c r="AR1007" s="156" t="s">
        <v>170</v>
      </c>
      <c r="AT1007" s="156" t="s">
        <v>333</v>
      </c>
      <c r="AU1007" s="156" t="s">
        <v>82</v>
      </c>
      <c r="AY1007" s="18" t="s">
        <v>122</v>
      </c>
      <c r="BE1007" s="157">
        <f>IF(N1007="základní",J1007,0)</f>
        <v>0</v>
      </c>
      <c r="BF1007" s="157">
        <f>IF(N1007="snížená",J1007,0)</f>
        <v>0</v>
      </c>
      <c r="BG1007" s="157">
        <f>IF(N1007="zákl. přenesená",J1007,0)</f>
        <v>0</v>
      </c>
      <c r="BH1007" s="157">
        <f>IF(N1007="sníž. přenesená",J1007,0)</f>
        <v>0</v>
      </c>
      <c r="BI1007" s="157">
        <f>IF(N1007="nulová",J1007,0)</f>
        <v>0</v>
      </c>
      <c r="BJ1007" s="18" t="s">
        <v>30</v>
      </c>
      <c r="BK1007" s="157">
        <f>ROUND(I1007*H1007,2)</f>
        <v>0</v>
      </c>
      <c r="BL1007" s="18" t="s">
        <v>129</v>
      </c>
      <c r="BM1007" s="156" t="s">
        <v>1379</v>
      </c>
    </row>
    <row r="1008" spans="1:65" s="13" customFormat="1">
      <c r="B1008" s="158"/>
      <c r="D1008" s="159" t="s">
        <v>131</v>
      </c>
      <c r="E1008" s="160" t="s">
        <v>1</v>
      </c>
      <c r="F1008" s="161" t="s">
        <v>701</v>
      </c>
      <c r="H1008" s="160" t="s">
        <v>1</v>
      </c>
      <c r="I1008" s="162"/>
      <c r="L1008" s="158"/>
      <c r="M1008" s="163"/>
      <c r="N1008" s="164"/>
      <c r="O1008" s="164"/>
      <c r="P1008" s="164"/>
      <c r="Q1008" s="164"/>
      <c r="R1008" s="164"/>
      <c r="S1008" s="164"/>
      <c r="T1008" s="165"/>
      <c r="AT1008" s="160" t="s">
        <v>131</v>
      </c>
      <c r="AU1008" s="160" t="s">
        <v>82</v>
      </c>
      <c r="AV1008" s="13" t="s">
        <v>30</v>
      </c>
      <c r="AW1008" s="13" t="s">
        <v>29</v>
      </c>
      <c r="AX1008" s="13" t="s">
        <v>73</v>
      </c>
      <c r="AY1008" s="160" t="s">
        <v>122</v>
      </c>
    </row>
    <row r="1009" spans="1:65" s="14" customFormat="1">
      <c r="B1009" s="166"/>
      <c r="D1009" s="159" t="s">
        <v>131</v>
      </c>
      <c r="E1009" s="167" t="s">
        <v>1</v>
      </c>
      <c r="F1009" s="168" t="s">
        <v>1218</v>
      </c>
      <c r="H1009" s="169">
        <v>1.01</v>
      </c>
      <c r="I1009" s="170"/>
      <c r="L1009" s="166"/>
      <c r="M1009" s="171"/>
      <c r="N1009" s="172"/>
      <c r="O1009" s="172"/>
      <c r="P1009" s="172"/>
      <c r="Q1009" s="172"/>
      <c r="R1009" s="172"/>
      <c r="S1009" s="172"/>
      <c r="T1009" s="173"/>
      <c r="AT1009" s="167" t="s">
        <v>131</v>
      </c>
      <c r="AU1009" s="167" t="s">
        <v>82</v>
      </c>
      <c r="AV1009" s="14" t="s">
        <v>82</v>
      </c>
      <c r="AW1009" s="14" t="s">
        <v>29</v>
      </c>
      <c r="AX1009" s="14" t="s">
        <v>73</v>
      </c>
      <c r="AY1009" s="167" t="s">
        <v>122</v>
      </c>
    </row>
    <row r="1010" spans="1:65" s="15" customFormat="1">
      <c r="B1010" s="174"/>
      <c r="D1010" s="159" t="s">
        <v>131</v>
      </c>
      <c r="E1010" s="175" t="s">
        <v>1</v>
      </c>
      <c r="F1010" s="176" t="s">
        <v>139</v>
      </c>
      <c r="H1010" s="177">
        <v>1.01</v>
      </c>
      <c r="I1010" s="178"/>
      <c r="L1010" s="174"/>
      <c r="M1010" s="179"/>
      <c r="N1010" s="180"/>
      <c r="O1010" s="180"/>
      <c r="P1010" s="180"/>
      <c r="Q1010" s="180"/>
      <c r="R1010" s="180"/>
      <c r="S1010" s="180"/>
      <c r="T1010" s="181"/>
      <c r="AT1010" s="175" t="s">
        <v>131</v>
      </c>
      <c r="AU1010" s="175" t="s">
        <v>82</v>
      </c>
      <c r="AV1010" s="15" t="s">
        <v>129</v>
      </c>
      <c r="AW1010" s="15" t="s">
        <v>29</v>
      </c>
      <c r="AX1010" s="15" t="s">
        <v>30</v>
      </c>
      <c r="AY1010" s="175" t="s">
        <v>122</v>
      </c>
    </row>
    <row r="1011" spans="1:65" s="2" customFormat="1" ht="16.5" customHeight="1">
      <c r="A1011" s="33"/>
      <c r="B1011" s="144"/>
      <c r="C1011" s="182" t="s">
        <v>1380</v>
      </c>
      <c r="D1011" s="182" t="s">
        <v>333</v>
      </c>
      <c r="E1011" s="183" t="s">
        <v>1381</v>
      </c>
      <c r="F1011" s="184" t="s">
        <v>1382</v>
      </c>
      <c r="G1011" s="185" t="s">
        <v>573</v>
      </c>
      <c r="H1011" s="186">
        <v>2.02</v>
      </c>
      <c r="I1011" s="187"/>
      <c r="J1011" s="188">
        <f>ROUND(I1011*H1011,2)</f>
        <v>0</v>
      </c>
      <c r="K1011" s="184" t="s">
        <v>1</v>
      </c>
      <c r="L1011" s="189"/>
      <c r="M1011" s="190" t="s">
        <v>1</v>
      </c>
      <c r="N1011" s="191" t="s">
        <v>38</v>
      </c>
      <c r="O1011" s="59"/>
      <c r="P1011" s="154">
        <f>O1011*H1011</f>
        <v>0</v>
      </c>
      <c r="Q1011" s="154">
        <v>0.17699999999999999</v>
      </c>
      <c r="R1011" s="154">
        <f>Q1011*H1011</f>
        <v>0.35753999999999997</v>
      </c>
      <c r="S1011" s="154">
        <v>0</v>
      </c>
      <c r="T1011" s="155">
        <f>S1011*H1011</f>
        <v>0</v>
      </c>
      <c r="U1011" s="33"/>
      <c r="V1011" s="33"/>
      <c r="W1011" s="33"/>
      <c r="X1011" s="33"/>
      <c r="Y1011" s="33"/>
      <c r="Z1011" s="33"/>
      <c r="AA1011" s="33"/>
      <c r="AB1011" s="33"/>
      <c r="AC1011" s="33"/>
      <c r="AD1011" s="33"/>
      <c r="AE1011" s="33"/>
      <c r="AR1011" s="156" t="s">
        <v>170</v>
      </c>
      <c r="AT1011" s="156" t="s">
        <v>333</v>
      </c>
      <c r="AU1011" s="156" t="s">
        <v>82</v>
      </c>
      <c r="AY1011" s="18" t="s">
        <v>122</v>
      </c>
      <c r="BE1011" s="157">
        <f>IF(N1011="základní",J1011,0)</f>
        <v>0</v>
      </c>
      <c r="BF1011" s="157">
        <f>IF(N1011="snížená",J1011,0)</f>
        <v>0</v>
      </c>
      <c r="BG1011" s="157">
        <f>IF(N1011="zákl. přenesená",J1011,0)</f>
        <v>0</v>
      </c>
      <c r="BH1011" s="157">
        <f>IF(N1011="sníž. přenesená",J1011,0)</f>
        <v>0</v>
      </c>
      <c r="BI1011" s="157">
        <f>IF(N1011="nulová",J1011,0)</f>
        <v>0</v>
      </c>
      <c r="BJ1011" s="18" t="s">
        <v>30</v>
      </c>
      <c r="BK1011" s="157">
        <f>ROUND(I1011*H1011,2)</f>
        <v>0</v>
      </c>
      <c r="BL1011" s="18" t="s">
        <v>129</v>
      </c>
      <c r="BM1011" s="156" t="s">
        <v>1383</v>
      </c>
    </row>
    <row r="1012" spans="1:65" s="13" customFormat="1">
      <c r="B1012" s="158"/>
      <c r="D1012" s="159" t="s">
        <v>131</v>
      </c>
      <c r="E1012" s="160" t="s">
        <v>1</v>
      </c>
      <c r="F1012" s="161" t="s">
        <v>701</v>
      </c>
      <c r="H1012" s="160" t="s">
        <v>1</v>
      </c>
      <c r="I1012" s="162"/>
      <c r="L1012" s="158"/>
      <c r="M1012" s="163"/>
      <c r="N1012" s="164"/>
      <c r="O1012" s="164"/>
      <c r="P1012" s="164"/>
      <c r="Q1012" s="164"/>
      <c r="R1012" s="164"/>
      <c r="S1012" s="164"/>
      <c r="T1012" s="165"/>
      <c r="AT1012" s="160" t="s">
        <v>131</v>
      </c>
      <c r="AU1012" s="160" t="s">
        <v>82</v>
      </c>
      <c r="AV1012" s="13" t="s">
        <v>30</v>
      </c>
      <c r="AW1012" s="13" t="s">
        <v>29</v>
      </c>
      <c r="AX1012" s="13" t="s">
        <v>73</v>
      </c>
      <c r="AY1012" s="160" t="s">
        <v>122</v>
      </c>
    </row>
    <row r="1013" spans="1:65" s="14" customFormat="1">
      <c r="B1013" s="166"/>
      <c r="D1013" s="159" t="s">
        <v>131</v>
      </c>
      <c r="E1013" s="167" t="s">
        <v>1</v>
      </c>
      <c r="F1013" s="168" t="s">
        <v>1217</v>
      </c>
      <c r="H1013" s="169">
        <v>2.02</v>
      </c>
      <c r="I1013" s="170"/>
      <c r="L1013" s="166"/>
      <c r="M1013" s="171"/>
      <c r="N1013" s="172"/>
      <c r="O1013" s="172"/>
      <c r="P1013" s="172"/>
      <c r="Q1013" s="172"/>
      <c r="R1013" s="172"/>
      <c r="S1013" s="172"/>
      <c r="T1013" s="173"/>
      <c r="AT1013" s="167" t="s">
        <v>131</v>
      </c>
      <c r="AU1013" s="167" t="s">
        <v>82</v>
      </c>
      <c r="AV1013" s="14" t="s">
        <v>82</v>
      </c>
      <c r="AW1013" s="14" t="s">
        <v>29</v>
      </c>
      <c r="AX1013" s="14" t="s">
        <v>73</v>
      </c>
      <c r="AY1013" s="167" t="s">
        <v>122</v>
      </c>
    </row>
    <row r="1014" spans="1:65" s="15" customFormat="1">
      <c r="B1014" s="174"/>
      <c r="D1014" s="159" t="s">
        <v>131</v>
      </c>
      <c r="E1014" s="175" t="s">
        <v>1</v>
      </c>
      <c r="F1014" s="176" t="s">
        <v>139</v>
      </c>
      <c r="H1014" s="177">
        <v>2.02</v>
      </c>
      <c r="I1014" s="178"/>
      <c r="L1014" s="174"/>
      <c r="M1014" s="179"/>
      <c r="N1014" s="180"/>
      <c r="O1014" s="180"/>
      <c r="P1014" s="180"/>
      <c r="Q1014" s="180"/>
      <c r="R1014" s="180"/>
      <c r="S1014" s="180"/>
      <c r="T1014" s="181"/>
      <c r="AT1014" s="175" t="s">
        <v>131</v>
      </c>
      <c r="AU1014" s="175" t="s">
        <v>82</v>
      </c>
      <c r="AV1014" s="15" t="s">
        <v>129</v>
      </c>
      <c r="AW1014" s="15" t="s">
        <v>29</v>
      </c>
      <c r="AX1014" s="15" t="s">
        <v>30</v>
      </c>
      <c r="AY1014" s="175" t="s">
        <v>122</v>
      </c>
    </row>
    <row r="1015" spans="1:65" s="2" customFormat="1" ht="16.5" customHeight="1">
      <c r="A1015" s="33"/>
      <c r="B1015" s="144"/>
      <c r="C1015" s="145" t="s">
        <v>1384</v>
      </c>
      <c r="D1015" s="145" t="s">
        <v>124</v>
      </c>
      <c r="E1015" s="146" t="s">
        <v>1385</v>
      </c>
      <c r="F1015" s="147" t="s">
        <v>1386</v>
      </c>
      <c r="G1015" s="148" t="s">
        <v>573</v>
      </c>
      <c r="H1015" s="149">
        <v>1</v>
      </c>
      <c r="I1015" s="150"/>
      <c r="J1015" s="151">
        <f>ROUND(I1015*H1015,2)</f>
        <v>0</v>
      </c>
      <c r="K1015" s="147" t="s">
        <v>1</v>
      </c>
      <c r="L1015" s="34"/>
      <c r="M1015" s="152" t="s">
        <v>1</v>
      </c>
      <c r="N1015" s="153" t="s">
        <v>38</v>
      </c>
      <c r="O1015" s="59"/>
      <c r="P1015" s="154">
        <f>O1015*H1015</f>
        <v>0</v>
      </c>
      <c r="Q1015" s="154">
        <v>0.20100000000000001</v>
      </c>
      <c r="R1015" s="154">
        <f>Q1015*H1015</f>
        <v>0.20100000000000001</v>
      </c>
      <c r="S1015" s="154">
        <v>0</v>
      </c>
      <c r="T1015" s="155">
        <f>S1015*H1015</f>
        <v>0</v>
      </c>
      <c r="U1015" s="33"/>
      <c r="V1015" s="33"/>
      <c r="W1015" s="33"/>
      <c r="X1015" s="33"/>
      <c r="Y1015" s="33"/>
      <c r="Z1015" s="33"/>
      <c r="AA1015" s="33"/>
      <c r="AB1015" s="33"/>
      <c r="AC1015" s="33"/>
      <c r="AD1015" s="33"/>
      <c r="AE1015" s="33"/>
      <c r="AR1015" s="156" t="s">
        <v>129</v>
      </c>
      <c r="AT1015" s="156" t="s">
        <v>124</v>
      </c>
      <c r="AU1015" s="156" t="s">
        <v>82</v>
      </c>
      <c r="AY1015" s="18" t="s">
        <v>122</v>
      </c>
      <c r="BE1015" s="157">
        <f>IF(N1015="základní",J1015,0)</f>
        <v>0</v>
      </c>
      <c r="BF1015" s="157">
        <f>IF(N1015="snížená",J1015,0)</f>
        <v>0</v>
      </c>
      <c r="BG1015" s="157">
        <f>IF(N1015="zákl. přenesená",J1015,0)</f>
        <v>0</v>
      </c>
      <c r="BH1015" s="157">
        <f>IF(N1015="sníž. přenesená",J1015,0)</f>
        <v>0</v>
      </c>
      <c r="BI1015" s="157">
        <f>IF(N1015="nulová",J1015,0)</f>
        <v>0</v>
      </c>
      <c r="BJ1015" s="18" t="s">
        <v>30</v>
      </c>
      <c r="BK1015" s="157">
        <f>ROUND(I1015*H1015,2)</f>
        <v>0</v>
      </c>
      <c r="BL1015" s="18" t="s">
        <v>129</v>
      </c>
      <c r="BM1015" s="156" t="s">
        <v>1387</v>
      </c>
    </row>
    <row r="1016" spans="1:65" s="13" customFormat="1">
      <c r="B1016" s="158"/>
      <c r="D1016" s="159" t="s">
        <v>131</v>
      </c>
      <c r="E1016" s="160" t="s">
        <v>1</v>
      </c>
      <c r="F1016" s="161" t="s">
        <v>1119</v>
      </c>
      <c r="H1016" s="160" t="s">
        <v>1</v>
      </c>
      <c r="I1016" s="162"/>
      <c r="L1016" s="158"/>
      <c r="M1016" s="163"/>
      <c r="N1016" s="164"/>
      <c r="O1016" s="164"/>
      <c r="P1016" s="164"/>
      <c r="Q1016" s="164"/>
      <c r="R1016" s="164"/>
      <c r="S1016" s="164"/>
      <c r="T1016" s="165"/>
      <c r="AT1016" s="160" t="s">
        <v>131</v>
      </c>
      <c r="AU1016" s="160" t="s">
        <v>82</v>
      </c>
      <c r="AV1016" s="13" t="s">
        <v>30</v>
      </c>
      <c r="AW1016" s="13" t="s">
        <v>29</v>
      </c>
      <c r="AX1016" s="13" t="s">
        <v>73</v>
      </c>
      <c r="AY1016" s="160" t="s">
        <v>122</v>
      </c>
    </row>
    <row r="1017" spans="1:65" s="14" customFormat="1">
      <c r="B1017" s="166"/>
      <c r="D1017" s="159" t="s">
        <v>131</v>
      </c>
      <c r="E1017" s="167" t="s">
        <v>1</v>
      </c>
      <c r="F1017" s="168" t="s">
        <v>30</v>
      </c>
      <c r="H1017" s="169">
        <v>1</v>
      </c>
      <c r="I1017" s="170"/>
      <c r="L1017" s="166"/>
      <c r="M1017" s="171"/>
      <c r="N1017" s="172"/>
      <c r="O1017" s="172"/>
      <c r="P1017" s="172"/>
      <c r="Q1017" s="172"/>
      <c r="R1017" s="172"/>
      <c r="S1017" s="172"/>
      <c r="T1017" s="173"/>
      <c r="AT1017" s="167" t="s">
        <v>131</v>
      </c>
      <c r="AU1017" s="167" t="s">
        <v>82</v>
      </c>
      <c r="AV1017" s="14" t="s">
        <v>82</v>
      </c>
      <c r="AW1017" s="14" t="s">
        <v>29</v>
      </c>
      <c r="AX1017" s="14" t="s">
        <v>30</v>
      </c>
      <c r="AY1017" s="167" t="s">
        <v>122</v>
      </c>
    </row>
    <row r="1018" spans="1:65" s="2" customFormat="1" ht="16.5" customHeight="1">
      <c r="A1018" s="33"/>
      <c r="B1018" s="144"/>
      <c r="C1018" s="145" t="s">
        <v>745</v>
      </c>
      <c r="D1018" s="145" t="s">
        <v>124</v>
      </c>
      <c r="E1018" s="146" t="s">
        <v>1388</v>
      </c>
      <c r="F1018" s="147" t="s">
        <v>1389</v>
      </c>
      <c r="G1018" s="148" t="s">
        <v>573</v>
      </c>
      <c r="H1018" s="149">
        <v>2</v>
      </c>
      <c r="I1018" s="150"/>
      <c r="J1018" s="151">
        <f>ROUND(I1018*H1018,2)</f>
        <v>0</v>
      </c>
      <c r="K1018" s="147" t="s">
        <v>128</v>
      </c>
      <c r="L1018" s="34"/>
      <c r="M1018" s="152" t="s">
        <v>1</v>
      </c>
      <c r="N1018" s="153" t="s">
        <v>38</v>
      </c>
      <c r="O1018" s="59"/>
      <c r="P1018" s="154">
        <f>O1018*H1018</f>
        <v>0</v>
      </c>
      <c r="Q1018" s="154">
        <v>1.6449999999999999E-2</v>
      </c>
      <c r="R1018" s="154">
        <f>Q1018*H1018</f>
        <v>3.2899999999999999E-2</v>
      </c>
      <c r="S1018" s="154">
        <v>0</v>
      </c>
      <c r="T1018" s="155">
        <f>S1018*H1018</f>
        <v>0</v>
      </c>
      <c r="U1018" s="33"/>
      <c r="V1018" s="33"/>
      <c r="W1018" s="33"/>
      <c r="X1018" s="33"/>
      <c r="Y1018" s="33"/>
      <c r="Z1018" s="33"/>
      <c r="AA1018" s="33"/>
      <c r="AB1018" s="33"/>
      <c r="AC1018" s="33"/>
      <c r="AD1018" s="33"/>
      <c r="AE1018" s="33"/>
      <c r="AR1018" s="156" t="s">
        <v>129</v>
      </c>
      <c r="AT1018" s="156" t="s">
        <v>124</v>
      </c>
      <c r="AU1018" s="156" t="s">
        <v>82</v>
      </c>
      <c r="AY1018" s="18" t="s">
        <v>122</v>
      </c>
      <c r="BE1018" s="157">
        <f>IF(N1018="základní",J1018,0)</f>
        <v>0</v>
      </c>
      <c r="BF1018" s="157">
        <f>IF(N1018="snížená",J1018,0)</f>
        <v>0</v>
      </c>
      <c r="BG1018" s="157">
        <f>IF(N1018="zákl. přenesená",J1018,0)</f>
        <v>0</v>
      </c>
      <c r="BH1018" s="157">
        <f>IF(N1018="sníž. přenesená",J1018,0)</f>
        <v>0</v>
      </c>
      <c r="BI1018" s="157">
        <f>IF(N1018="nulová",J1018,0)</f>
        <v>0</v>
      </c>
      <c r="BJ1018" s="18" t="s">
        <v>30</v>
      </c>
      <c r="BK1018" s="157">
        <f>ROUND(I1018*H1018,2)</f>
        <v>0</v>
      </c>
      <c r="BL1018" s="18" t="s">
        <v>129</v>
      </c>
      <c r="BM1018" s="156" t="s">
        <v>1390</v>
      </c>
    </row>
    <row r="1019" spans="1:65" s="13" customFormat="1">
      <c r="B1019" s="158"/>
      <c r="D1019" s="159" t="s">
        <v>131</v>
      </c>
      <c r="E1019" s="160" t="s">
        <v>1</v>
      </c>
      <c r="F1019" s="161" t="s">
        <v>942</v>
      </c>
      <c r="H1019" s="160" t="s">
        <v>1</v>
      </c>
      <c r="I1019" s="162"/>
      <c r="L1019" s="158"/>
      <c r="M1019" s="163"/>
      <c r="N1019" s="164"/>
      <c r="O1019" s="164"/>
      <c r="P1019" s="164"/>
      <c r="Q1019" s="164"/>
      <c r="R1019" s="164"/>
      <c r="S1019" s="164"/>
      <c r="T1019" s="165"/>
      <c r="AT1019" s="160" t="s">
        <v>131</v>
      </c>
      <c r="AU1019" s="160" t="s">
        <v>82</v>
      </c>
      <c r="AV1019" s="13" t="s">
        <v>30</v>
      </c>
      <c r="AW1019" s="13" t="s">
        <v>29</v>
      </c>
      <c r="AX1019" s="13" t="s">
        <v>73</v>
      </c>
      <c r="AY1019" s="160" t="s">
        <v>122</v>
      </c>
    </row>
    <row r="1020" spans="1:65" s="14" customFormat="1">
      <c r="B1020" s="166"/>
      <c r="D1020" s="159" t="s">
        <v>131</v>
      </c>
      <c r="E1020" s="167" t="s">
        <v>1</v>
      </c>
      <c r="F1020" s="168" t="s">
        <v>82</v>
      </c>
      <c r="H1020" s="169">
        <v>2</v>
      </c>
      <c r="I1020" s="170"/>
      <c r="L1020" s="166"/>
      <c r="M1020" s="171"/>
      <c r="N1020" s="172"/>
      <c r="O1020" s="172"/>
      <c r="P1020" s="172"/>
      <c r="Q1020" s="172"/>
      <c r="R1020" s="172"/>
      <c r="S1020" s="172"/>
      <c r="T1020" s="173"/>
      <c r="AT1020" s="167" t="s">
        <v>131</v>
      </c>
      <c r="AU1020" s="167" t="s">
        <v>82</v>
      </c>
      <c r="AV1020" s="14" t="s">
        <v>82</v>
      </c>
      <c r="AW1020" s="14" t="s">
        <v>29</v>
      </c>
      <c r="AX1020" s="14" t="s">
        <v>30</v>
      </c>
      <c r="AY1020" s="167" t="s">
        <v>122</v>
      </c>
    </row>
    <row r="1021" spans="1:65" s="2" customFormat="1" ht="16.5" customHeight="1">
      <c r="A1021" s="33"/>
      <c r="B1021" s="144"/>
      <c r="C1021" s="182" t="s">
        <v>1391</v>
      </c>
      <c r="D1021" s="182" t="s">
        <v>333</v>
      </c>
      <c r="E1021" s="183" t="s">
        <v>1392</v>
      </c>
      <c r="F1021" s="184" t="s">
        <v>1393</v>
      </c>
      <c r="G1021" s="185" t="s">
        <v>573</v>
      </c>
      <c r="H1021" s="186">
        <v>2.02</v>
      </c>
      <c r="I1021" s="187"/>
      <c r="J1021" s="188">
        <f>ROUND(I1021*H1021,2)</f>
        <v>0</v>
      </c>
      <c r="K1021" s="184" t="s">
        <v>1</v>
      </c>
      <c r="L1021" s="189"/>
      <c r="M1021" s="190" t="s">
        <v>1</v>
      </c>
      <c r="N1021" s="191" t="s">
        <v>38</v>
      </c>
      <c r="O1021" s="59"/>
      <c r="P1021" s="154">
        <f>O1021*H1021</f>
        <v>0</v>
      </c>
      <c r="Q1021" s="154">
        <v>9.2299999999999993E-2</v>
      </c>
      <c r="R1021" s="154">
        <f>Q1021*H1021</f>
        <v>0.186446</v>
      </c>
      <c r="S1021" s="154">
        <v>0</v>
      </c>
      <c r="T1021" s="155">
        <f>S1021*H1021</f>
        <v>0</v>
      </c>
      <c r="U1021" s="33"/>
      <c r="V1021" s="33"/>
      <c r="W1021" s="33"/>
      <c r="X1021" s="33"/>
      <c r="Y1021" s="33"/>
      <c r="Z1021" s="33"/>
      <c r="AA1021" s="33"/>
      <c r="AB1021" s="33"/>
      <c r="AC1021" s="33"/>
      <c r="AD1021" s="33"/>
      <c r="AE1021" s="33"/>
      <c r="AR1021" s="156" t="s">
        <v>170</v>
      </c>
      <c r="AT1021" s="156" t="s">
        <v>333</v>
      </c>
      <c r="AU1021" s="156" t="s">
        <v>82</v>
      </c>
      <c r="AY1021" s="18" t="s">
        <v>122</v>
      </c>
      <c r="BE1021" s="157">
        <f>IF(N1021="základní",J1021,0)</f>
        <v>0</v>
      </c>
      <c r="BF1021" s="157">
        <f>IF(N1021="snížená",J1021,0)</f>
        <v>0</v>
      </c>
      <c r="BG1021" s="157">
        <f>IF(N1021="zákl. přenesená",J1021,0)</f>
        <v>0</v>
      </c>
      <c r="BH1021" s="157">
        <f>IF(N1021="sníž. přenesená",J1021,0)</f>
        <v>0</v>
      </c>
      <c r="BI1021" s="157">
        <f>IF(N1021="nulová",J1021,0)</f>
        <v>0</v>
      </c>
      <c r="BJ1021" s="18" t="s">
        <v>30</v>
      </c>
      <c r="BK1021" s="157">
        <f>ROUND(I1021*H1021,2)</f>
        <v>0</v>
      </c>
      <c r="BL1021" s="18" t="s">
        <v>129</v>
      </c>
      <c r="BM1021" s="156" t="s">
        <v>1394</v>
      </c>
    </row>
    <row r="1022" spans="1:65" s="13" customFormat="1">
      <c r="B1022" s="158"/>
      <c r="D1022" s="159" t="s">
        <v>131</v>
      </c>
      <c r="E1022" s="160" t="s">
        <v>1</v>
      </c>
      <c r="F1022" s="161" t="s">
        <v>942</v>
      </c>
      <c r="H1022" s="160" t="s">
        <v>1</v>
      </c>
      <c r="I1022" s="162"/>
      <c r="L1022" s="158"/>
      <c r="M1022" s="163"/>
      <c r="N1022" s="164"/>
      <c r="O1022" s="164"/>
      <c r="P1022" s="164"/>
      <c r="Q1022" s="164"/>
      <c r="R1022" s="164"/>
      <c r="S1022" s="164"/>
      <c r="T1022" s="165"/>
      <c r="AT1022" s="160" t="s">
        <v>131</v>
      </c>
      <c r="AU1022" s="160" t="s">
        <v>82</v>
      </c>
      <c r="AV1022" s="13" t="s">
        <v>30</v>
      </c>
      <c r="AW1022" s="13" t="s">
        <v>29</v>
      </c>
      <c r="AX1022" s="13" t="s">
        <v>73</v>
      </c>
      <c r="AY1022" s="160" t="s">
        <v>122</v>
      </c>
    </row>
    <row r="1023" spans="1:65" s="13" customFormat="1">
      <c r="B1023" s="158"/>
      <c r="D1023" s="159" t="s">
        <v>131</v>
      </c>
      <c r="E1023" s="160" t="s">
        <v>1</v>
      </c>
      <c r="F1023" s="161" t="s">
        <v>1252</v>
      </c>
      <c r="H1023" s="160" t="s">
        <v>1</v>
      </c>
      <c r="I1023" s="162"/>
      <c r="L1023" s="158"/>
      <c r="M1023" s="163"/>
      <c r="N1023" s="164"/>
      <c r="O1023" s="164"/>
      <c r="P1023" s="164"/>
      <c r="Q1023" s="164"/>
      <c r="R1023" s="164"/>
      <c r="S1023" s="164"/>
      <c r="T1023" s="165"/>
      <c r="AT1023" s="160" t="s">
        <v>131</v>
      </c>
      <c r="AU1023" s="160" t="s">
        <v>82</v>
      </c>
      <c r="AV1023" s="13" t="s">
        <v>30</v>
      </c>
      <c r="AW1023" s="13" t="s">
        <v>29</v>
      </c>
      <c r="AX1023" s="13" t="s">
        <v>73</v>
      </c>
      <c r="AY1023" s="160" t="s">
        <v>122</v>
      </c>
    </row>
    <row r="1024" spans="1:65" s="14" customFormat="1">
      <c r="B1024" s="166"/>
      <c r="D1024" s="159" t="s">
        <v>131</v>
      </c>
      <c r="E1024" s="167" t="s">
        <v>1</v>
      </c>
      <c r="F1024" s="168" t="s">
        <v>1217</v>
      </c>
      <c r="H1024" s="169">
        <v>2.02</v>
      </c>
      <c r="I1024" s="170"/>
      <c r="L1024" s="166"/>
      <c r="M1024" s="171"/>
      <c r="N1024" s="172"/>
      <c r="O1024" s="172"/>
      <c r="P1024" s="172"/>
      <c r="Q1024" s="172"/>
      <c r="R1024" s="172"/>
      <c r="S1024" s="172"/>
      <c r="T1024" s="173"/>
      <c r="AT1024" s="167" t="s">
        <v>131</v>
      </c>
      <c r="AU1024" s="167" t="s">
        <v>82</v>
      </c>
      <c r="AV1024" s="14" t="s">
        <v>82</v>
      </c>
      <c r="AW1024" s="14" t="s">
        <v>29</v>
      </c>
      <c r="AX1024" s="14" t="s">
        <v>73</v>
      </c>
      <c r="AY1024" s="167" t="s">
        <v>122</v>
      </c>
    </row>
    <row r="1025" spans="1:65" s="15" customFormat="1">
      <c r="B1025" s="174"/>
      <c r="D1025" s="159" t="s">
        <v>131</v>
      </c>
      <c r="E1025" s="175" t="s">
        <v>1</v>
      </c>
      <c r="F1025" s="176" t="s">
        <v>139</v>
      </c>
      <c r="H1025" s="177">
        <v>2.02</v>
      </c>
      <c r="I1025" s="178"/>
      <c r="L1025" s="174"/>
      <c r="M1025" s="179"/>
      <c r="N1025" s="180"/>
      <c r="O1025" s="180"/>
      <c r="P1025" s="180"/>
      <c r="Q1025" s="180"/>
      <c r="R1025" s="180"/>
      <c r="S1025" s="180"/>
      <c r="T1025" s="181"/>
      <c r="AT1025" s="175" t="s">
        <v>131</v>
      </c>
      <c r="AU1025" s="175" t="s">
        <v>82</v>
      </c>
      <c r="AV1025" s="15" t="s">
        <v>129</v>
      </c>
      <c r="AW1025" s="15" t="s">
        <v>29</v>
      </c>
      <c r="AX1025" s="15" t="s">
        <v>30</v>
      </c>
      <c r="AY1025" s="175" t="s">
        <v>122</v>
      </c>
    </row>
    <row r="1026" spans="1:65" s="2" customFormat="1" ht="16.5" customHeight="1">
      <c r="A1026" s="33"/>
      <c r="B1026" s="144"/>
      <c r="C1026" s="145" t="s">
        <v>1395</v>
      </c>
      <c r="D1026" s="145" t="s">
        <v>124</v>
      </c>
      <c r="E1026" s="146" t="s">
        <v>1396</v>
      </c>
      <c r="F1026" s="147" t="s">
        <v>1397</v>
      </c>
      <c r="G1026" s="148" t="s">
        <v>573</v>
      </c>
      <c r="H1026" s="149">
        <v>3</v>
      </c>
      <c r="I1026" s="150"/>
      <c r="J1026" s="151">
        <f>ROUND(I1026*H1026,2)</f>
        <v>0</v>
      </c>
      <c r="K1026" s="147" t="s">
        <v>128</v>
      </c>
      <c r="L1026" s="34"/>
      <c r="M1026" s="152" t="s">
        <v>1</v>
      </c>
      <c r="N1026" s="153" t="s">
        <v>38</v>
      </c>
      <c r="O1026" s="59"/>
      <c r="P1026" s="154">
        <f>O1026*H1026</f>
        <v>0</v>
      </c>
      <c r="Q1026" s="154">
        <v>2.3449999999999999E-2</v>
      </c>
      <c r="R1026" s="154">
        <f>Q1026*H1026</f>
        <v>7.0349999999999996E-2</v>
      </c>
      <c r="S1026" s="154">
        <v>0</v>
      </c>
      <c r="T1026" s="155">
        <f>S1026*H1026</f>
        <v>0</v>
      </c>
      <c r="U1026" s="33"/>
      <c r="V1026" s="33"/>
      <c r="W1026" s="33"/>
      <c r="X1026" s="33"/>
      <c r="Y1026" s="33"/>
      <c r="Z1026" s="33"/>
      <c r="AA1026" s="33"/>
      <c r="AB1026" s="33"/>
      <c r="AC1026" s="33"/>
      <c r="AD1026" s="33"/>
      <c r="AE1026" s="33"/>
      <c r="AR1026" s="156" t="s">
        <v>129</v>
      </c>
      <c r="AT1026" s="156" t="s">
        <v>124</v>
      </c>
      <c r="AU1026" s="156" t="s">
        <v>82</v>
      </c>
      <c r="AY1026" s="18" t="s">
        <v>122</v>
      </c>
      <c r="BE1026" s="157">
        <f>IF(N1026="základní",J1026,0)</f>
        <v>0</v>
      </c>
      <c r="BF1026" s="157">
        <f>IF(N1026="snížená",J1026,0)</f>
        <v>0</v>
      </c>
      <c r="BG1026" s="157">
        <f>IF(N1026="zákl. přenesená",J1026,0)</f>
        <v>0</v>
      </c>
      <c r="BH1026" s="157">
        <f>IF(N1026="sníž. přenesená",J1026,0)</f>
        <v>0</v>
      </c>
      <c r="BI1026" s="157">
        <f>IF(N1026="nulová",J1026,0)</f>
        <v>0</v>
      </c>
      <c r="BJ1026" s="18" t="s">
        <v>30</v>
      </c>
      <c r="BK1026" s="157">
        <f>ROUND(I1026*H1026,2)</f>
        <v>0</v>
      </c>
      <c r="BL1026" s="18" t="s">
        <v>129</v>
      </c>
      <c r="BM1026" s="156" t="s">
        <v>1398</v>
      </c>
    </row>
    <row r="1027" spans="1:65" s="13" customFormat="1">
      <c r="B1027" s="158"/>
      <c r="D1027" s="159" t="s">
        <v>131</v>
      </c>
      <c r="E1027" s="160" t="s">
        <v>1</v>
      </c>
      <c r="F1027" s="161" t="s">
        <v>942</v>
      </c>
      <c r="H1027" s="160" t="s">
        <v>1</v>
      </c>
      <c r="I1027" s="162"/>
      <c r="L1027" s="158"/>
      <c r="M1027" s="163"/>
      <c r="N1027" s="164"/>
      <c r="O1027" s="164"/>
      <c r="P1027" s="164"/>
      <c r="Q1027" s="164"/>
      <c r="R1027" s="164"/>
      <c r="S1027" s="164"/>
      <c r="T1027" s="165"/>
      <c r="AT1027" s="160" t="s">
        <v>131</v>
      </c>
      <c r="AU1027" s="160" t="s">
        <v>82</v>
      </c>
      <c r="AV1027" s="13" t="s">
        <v>30</v>
      </c>
      <c r="AW1027" s="13" t="s">
        <v>29</v>
      </c>
      <c r="AX1027" s="13" t="s">
        <v>73</v>
      </c>
      <c r="AY1027" s="160" t="s">
        <v>122</v>
      </c>
    </row>
    <row r="1028" spans="1:65" s="14" customFormat="1">
      <c r="B1028" s="166"/>
      <c r="D1028" s="159" t="s">
        <v>131</v>
      </c>
      <c r="E1028" s="167" t="s">
        <v>1</v>
      </c>
      <c r="F1028" s="168" t="s">
        <v>1399</v>
      </c>
      <c r="H1028" s="169">
        <v>3</v>
      </c>
      <c r="I1028" s="170"/>
      <c r="L1028" s="166"/>
      <c r="M1028" s="171"/>
      <c r="N1028" s="172"/>
      <c r="O1028" s="172"/>
      <c r="P1028" s="172"/>
      <c r="Q1028" s="172"/>
      <c r="R1028" s="172"/>
      <c r="S1028" s="172"/>
      <c r="T1028" s="173"/>
      <c r="AT1028" s="167" t="s">
        <v>131</v>
      </c>
      <c r="AU1028" s="167" t="s">
        <v>82</v>
      </c>
      <c r="AV1028" s="14" t="s">
        <v>82</v>
      </c>
      <c r="AW1028" s="14" t="s">
        <v>29</v>
      </c>
      <c r="AX1028" s="14" t="s">
        <v>73</v>
      </c>
      <c r="AY1028" s="167" t="s">
        <v>122</v>
      </c>
    </row>
    <row r="1029" spans="1:65" s="15" customFormat="1">
      <c r="B1029" s="174"/>
      <c r="D1029" s="159" t="s">
        <v>131</v>
      </c>
      <c r="E1029" s="175" t="s">
        <v>1</v>
      </c>
      <c r="F1029" s="176" t="s">
        <v>139</v>
      </c>
      <c r="H1029" s="177">
        <v>3</v>
      </c>
      <c r="I1029" s="178"/>
      <c r="L1029" s="174"/>
      <c r="M1029" s="179"/>
      <c r="N1029" s="180"/>
      <c r="O1029" s="180"/>
      <c r="P1029" s="180"/>
      <c r="Q1029" s="180"/>
      <c r="R1029" s="180"/>
      <c r="S1029" s="180"/>
      <c r="T1029" s="181"/>
      <c r="AT1029" s="175" t="s">
        <v>131</v>
      </c>
      <c r="AU1029" s="175" t="s">
        <v>82</v>
      </c>
      <c r="AV1029" s="15" t="s">
        <v>129</v>
      </c>
      <c r="AW1029" s="15" t="s">
        <v>29</v>
      </c>
      <c r="AX1029" s="15" t="s">
        <v>30</v>
      </c>
      <c r="AY1029" s="175" t="s">
        <v>122</v>
      </c>
    </row>
    <row r="1030" spans="1:65" s="2" customFormat="1" ht="16.5" customHeight="1">
      <c r="A1030" s="33"/>
      <c r="B1030" s="144"/>
      <c r="C1030" s="182" t="s">
        <v>1400</v>
      </c>
      <c r="D1030" s="182" t="s">
        <v>333</v>
      </c>
      <c r="E1030" s="183" t="s">
        <v>1401</v>
      </c>
      <c r="F1030" s="184" t="s">
        <v>1402</v>
      </c>
      <c r="G1030" s="185" t="s">
        <v>573</v>
      </c>
      <c r="H1030" s="186">
        <v>2.02</v>
      </c>
      <c r="I1030" s="187"/>
      <c r="J1030" s="188">
        <f>ROUND(I1030*H1030,2)</f>
        <v>0</v>
      </c>
      <c r="K1030" s="184" t="s">
        <v>1</v>
      </c>
      <c r="L1030" s="189"/>
      <c r="M1030" s="190" t="s">
        <v>1</v>
      </c>
      <c r="N1030" s="191" t="s">
        <v>38</v>
      </c>
      <c r="O1030" s="59"/>
      <c r="P1030" s="154">
        <f>O1030*H1030</f>
        <v>0</v>
      </c>
      <c r="Q1030" s="154">
        <v>0.21299999999999999</v>
      </c>
      <c r="R1030" s="154">
        <f>Q1030*H1030</f>
        <v>0.43025999999999998</v>
      </c>
      <c r="S1030" s="154">
        <v>0</v>
      </c>
      <c r="T1030" s="155">
        <f>S1030*H1030</f>
        <v>0</v>
      </c>
      <c r="U1030" s="33"/>
      <c r="V1030" s="33"/>
      <c r="W1030" s="33"/>
      <c r="X1030" s="33"/>
      <c r="Y1030" s="33"/>
      <c r="Z1030" s="33"/>
      <c r="AA1030" s="33"/>
      <c r="AB1030" s="33"/>
      <c r="AC1030" s="33"/>
      <c r="AD1030" s="33"/>
      <c r="AE1030" s="33"/>
      <c r="AR1030" s="156" t="s">
        <v>170</v>
      </c>
      <c r="AT1030" s="156" t="s">
        <v>333</v>
      </c>
      <c r="AU1030" s="156" t="s">
        <v>82</v>
      </c>
      <c r="AY1030" s="18" t="s">
        <v>122</v>
      </c>
      <c r="BE1030" s="157">
        <f>IF(N1030="základní",J1030,0)</f>
        <v>0</v>
      </c>
      <c r="BF1030" s="157">
        <f>IF(N1030="snížená",J1030,0)</f>
        <v>0</v>
      </c>
      <c r="BG1030" s="157">
        <f>IF(N1030="zákl. přenesená",J1030,0)</f>
        <v>0</v>
      </c>
      <c r="BH1030" s="157">
        <f>IF(N1030="sníž. přenesená",J1030,0)</f>
        <v>0</v>
      </c>
      <c r="BI1030" s="157">
        <f>IF(N1030="nulová",J1030,0)</f>
        <v>0</v>
      </c>
      <c r="BJ1030" s="18" t="s">
        <v>30</v>
      </c>
      <c r="BK1030" s="157">
        <f>ROUND(I1030*H1030,2)</f>
        <v>0</v>
      </c>
      <c r="BL1030" s="18" t="s">
        <v>129</v>
      </c>
      <c r="BM1030" s="156" t="s">
        <v>1403</v>
      </c>
    </row>
    <row r="1031" spans="1:65" s="13" customFormat="1">
      <c r="B1031" s="158"/>
      <c r="D1031" s="159" t="s">
        <v>131</v>
      </c>
      <c r="E1031" s="160" t="s">
        <v>1</v>
      </c>
      <c r="F1031" s="161" t="s">
        <v>942</v>
      </c>
      <c r="H1031" s="160" t="s">
        <v>1</v>
      </c>
      <c r="I1031" s="162"/>
      <c r="L1031" s="158"/>
      <c r="M1031" s="163"/>
      <c r="N1031" s="164"/>
      <c r="O1031" s="164"/>
      <c r="P1031" s="164"/>
      <c r="Q1031" s="164"/>
      <c r="R1031" s="164"/>
      <c r="S1031" s="164"/>
      <c r="T1031" s="165"/>
      <c r="AT1031" s="160" t="s">
        <v>131</v>
      </c>
      <c r="AU1031" s="160" t="s">
        <v>82</v>
      </c>
      <c r="AV1031" s="13" t="s">
        <v>30</v>
      </c>
      <c r="AW1031" s="13" t="s">
        <v>29</v>
      </c>
      <c r="AX1031" s="13" t="s">
        <v>73</v>
      </c>
      <c r="AY1031" s="160" t="s">
        <v>122</v>
      </c>
    </row>
    <row r="1032" spans="1:65" s="14" customFormat="1">
      <c r="B1032" s="166"/>
      <c r="D1032" s="159" t="s">
        <v>131</v>
      </c>
      <c r="E1032" s="167" t="s">
        <v>1</v>
      </c>
      <c r="F1032" s="168" t="s">
        <v>1217</v>
      </c>
      <c r="H1032" s="169">
        <v>2.02</v>
      </c>
      <c r="I1032" s="170"/>
      <c r="L1032" s="166"/>
      <c r="M1032" s="171"/>
      <c r="N1032" s="172"/>
      <c r="O1032" s="172"/>
      <c r="P1032" s="172"/>
      <c r="Q1032" s="172"/>
      <c r="R1032" s="172"/>
      <c r="S1032" s="172"/>
      <c r="T1032" s="173"/>
      <c r="AT1032" s="167" t="s">
        <v>131</v>
      </c>
      <c r="AU1032" s="167" t="s">
        <v>82</v>
      </c>
      <c r="AV1032" s="14" t="s">
        <v>82</v>
      </c>
      <c r="AW1032" s="14" t="s">
        <v>29</v>
      </c>
      <c r="AX1032" s="14" t="s">
        <v>73</v>
      </c>
      <c r="AY1032" s="167" t="s">
        <v>122</v>
      </c>
    </row>
    <row r="1033" spans="1:65" s="15" customFormat="1">
      <c r="B1033" s="174"/>
      <c r="D1033" s="159" t="s">
        <v>131</v>
      </c>
      <c r="E1033" s="175" t="s">
        <v>1</v>
      </c>
      <c r="F1033" s="176" t="s">
        <v>139</v>
      </c>
      <c r="H1033" s="177">
        <v>2.02</v>
      </c>
      <c r="I1033" s="178"/>
      <c r="L1033" s="174"/>
      <c r="M1033" s="179"/>
      <c r="N1033" s="180"/>
      <c r="O1033" s="180"/>
      <c r="P1033" s="180"/>
      <c r="Q1033" s="180"/>
      <c r="R1033" s="180"/>
      <c r="S1033" s="180"/>
      <c r="T1033" s="181"/>
      <c r="AT1033" s="175" t="s">
        <v>131</v>
      </c>
      <c r="AU1033" s="175" t="s">
        <v>82</v>
      </c>
      <c r="AV1033" s="15" t="s">
        <v>129</v>
      </c>
      <c r="AW1033" s="15" t="s">
        <v>29</v>
      </c>
      <c r="AX1033" s="15" t="s">
        <v>30</v>
      </c>
      <c r="AY1033" s="175" t="s">
        <v>122</v>
      </c>
    </row>
    <row r="1034" spans="1:65" s="2" customFormat="1" ht="16.5" customHeight="1">
      <c r="A1034" s="33"/>
      <c r="B1034" s="144"/>
      <c r="C1034" s="182" t="s">
        <v>1404</v>
      </c>
      <c r="D1034" s="182" t="s">
        <v>333</v>
      </c>
      <c r="E1034" s="183" t="s">
        <v>1405</v>
      </c>
      <c r="F1034" s="184" t="s">
        <v>1406</v>
      </c>
      <c r="G1034" s="185" t="s">
        <v>573</v>
      </c>
      <c r="H1034" s="186">
        <v>1.01</v>
      </c>
      <c r="I1034" s="187"/>
      <c r="J1034" s="188">
        <f>ROUND(I1034*H1034,2)</f>
        <v>0</v>
      </c>
      <c r="K1034" s="184" t="s">
        <v>1</v>
      </c>
      <c r="L1034" s="189"/>
      <c r="M1034" s="190" t="s">
        <v>1</v>
      </c>
      <c r="N1034" s="191" t="s">
        <v>38</v>
      </c>
      <c r="O1034" s="59"/>
      <c r="P1034" s="154">
        <f>O1034*H1034</f>
        <v>0</v>
      </c>
      <c r="Q1034" s="154">
        <v>0.27800000000000002</v>
      </c>
      <c r="R1034" s="154">
        <f>Q1034*H1034</f>
        <v>0.28078000000000003</v>
      </c>
      <c r="S1034" s="154">
        <v>0</v>
      </c>
      <c r="T1034" s="155">
        <f>S1034*H1034</f>
        <v>0</v>
      </c>
      <c r="U1034" s="33"/>
      <c r="V1034" s="33"/>
      <c r="W1034" s="33"/>
      <c r="X1034" s="33"/>
      <c r="Y1034" s="33"/>
      <c r="Z1034" s="33"/>
      <c r="AA1034" s="33"/>
      <c r="AB1034" s="33"/>
      <c r="AC1034" s="33"/>
      <c r="AD1034" s="33"/>
      <c r="AE1034" s="33"/>
      <c r="AR1034" s="156" t="s">
        <v>170</v>
      </c>
      <c r="AT1034" s="156" t="s">
        <v>333</v>
      </c>
      <c r="AU1034" s="156" t="s">
        <v>82</v>
      </c>
      <c r="AY1034" s="18" t="s">
        <v>122</v>
      </c>
      <c r="BE1034" s="157">
        <f>IF(N1034="základní",J1034,0)</f>
        <v>0</v>
      </c>
      <c r="BF1034" s="157">
        <f>IF(N1034="snížená",J1034,0)</f>
        <v>0</v>
      </c>
      <c r="BG1034" s="157">
        <f>IF(N1034="zákl. přenesená",J1034,0)</f>
        <v>0</v>
      </c>
      <c r="BH1034" s="157">
        <f>IF(N1034="sníž. přenesená",J1034,0)</f>
        <v>0</v>
      </c>
      <c r="BI1034" s="157">
        <f>IF(N1034="nulová",J1034,0)</f>
        <v>0</v>
      </c>
      <c r="BJ1034" s="18" t="s">
        <v>30</v>
      </c>
      <c r="BK1034" s="157">
        <f>ROUND(I1034*H1034,2)</f>
        <v>0</v>
      </c>
      <c r="BL1034" s="18" t="s">
        <v>129</v>
      </c>
      <c r="BM1034" s="156" t="s">
        <v>1407</v>
      </c>
    </row>
    <row r="1035" spans="1:65" s="13" customFormat="1">
      <c r="B1035" s="158"/>
      <c r="D1035" s="159" t="s">
        <v>131</v>
      </c>
      <c r="E1035" s="160" t="s">
        <v>1</v>
      </c>
      <c r="F1035" s="161" t="s">
        <v>942</v>
      </c>
      <c r="H1035" s="160" t="s">
        <v>1</v>
      </c>
      <c r="I1035" s="162"/>
      <c r="L1035" s="158"/>
      <c r="M1035" s="163"/>
      <c r="N1035" s="164"/>
      <c r="O1035" s="164"/>
      <c r="P1035" s="164"/>
      <c r="Q1035" s="164"/>
      <c r="R1035" s="164"/>
      <c r="S1035" s="164"/>
      <c r="T1035" s="165"/>
      <c r="AT1035" s="160" t="s">
        <v>131</v>
      </c>
      <c r="AU1035" s="160" t="s">
        <v>82</v>
      </c>
      <c r="AV1035" s="13" t="s">
        <v>30</v>
      </c>
      <c r="AW1035" s="13" t="s">
        <v>29</v>
      </c>
      <c r="AX1035" s="13" t="s">
        <v>73</v>
      </c>
      <c r="AY1035" s="160" t="s">
        <v>122</v>
      </c>
    </row>
    <row r="1036" spans="1:65" s="14" customFormat="1">
      <c r="B1036" s="166"/>
      <c r="D1036" s="159" t="s">
        <v>131</v>
      </c>
      <c r="E1036" s="167" t="s">
        <v>1</v>
      </c>
      <c r="F1036" s="168" t="s">
        <v>1218</v>
      </c>
      <c r="H1036" s="169">
        <v>1.01</v>
      </c>
      <c r="I1036" s="170"/>
      <c r="L1036" s="166"/>
      <c r="M1036" s="171"/>
      <c r="N1036" s="172"/>
      <c r="O1036" s="172"/>
      <c r="P1036" s="172"/>
      <c r="Q1036" s="172"/>
      <c r="R1036" s="172"/>
      <c r="S1036" s="172"/>
      <c r="T1036" s="173"/>
      <c r="AT1036" s="167" t="s">
        <v>131</v>
      </c>
      <c r="AU1036" s="167" t="s">
        <v>82</v>
      </c>
      <c r="AV1036" s="14" t="s">
        <v>82</v>
      </c>
      <c r="AW1036" s="14" t="s">
        <v>29</v>
      </c>
      <c r="AX1036" s="14" t="s">
        <v>73</v>
      </c>
      <c r="AY1036" s="167" t="s">
        <v>122</v>
      </c>
    </row>
    <row r="1037" spans="1:65" s="15" customFormat="1">
      <c r="B1037" s="174"/>
      <c r="D1037" s="159" t="s">
        <v>131</v>
      </c>
      <c r="E1037" s="175" t="s">
        <v>1</v>
      </c>
      <c r="F1037" s="176" t="s">
        <v>139</v>
      </c>
      <c r="H1037" s="177">
        <v>1.01</v>
      </c>
      <c r="I1037" s="178"/>
      <c r="L1037" s="174"/>
      <c r="M1037" s="179"/>
      <c r="N1037" s="180"/>
      <c r="O1037" s="180"/>
      <c r="P1037" s="180"/>
      <c r="Q1037" s="180"/>
      <c r="R1037" s="180"/>
      <c r="S1037" s="180"/>
      <c r="T1037" s="181"/>
      <c r="AT1037" s="175" t="s">
        <v>131</v>
      </c>
      <c r="AU1037" s="175" t="s">
        <v>82</v>
      </c>
      <c r="AV1037" s="15" t="s">
        <v>129</v>
      </c>
      <c r="AW1037" s="15" t="s">
        <v>29</v>
      </c>
      <c r="AX1037" s="15" t="s">
        <v>30</v>
      </c>
      <c r="AY1037" s="175" t="s">
        <v>122</v>
      </c>
    </row>
    <row r="1038" spans="1:65" s="2" customFormat="1" ht="16.5" customHeight="1">
      <c r="A1038" s="33"/>
      <c r="B1038" s="144"/>
      <c r="C1038" s="145" t="s">
        <v>1408</v>
      </c>
      <c r="D1038" s="145" t="s">
        <v>124</v>
      </c>
      <c r="E1038" s="146" t="s">
        <v>1409</v>
      </c>
      <c r="F1038" s="147" t="s">
        <v>1410</v>
      </c>
      <c r="G1038" s="148" t="s">
        <v>573</v>
      </c>
      <c r="H1038" s="149">
        <v>2</v>
      </c>
      <c r="I1038" s="150"/>
      <c r="J1038" s="151">
        <f>ROUND(I1038*H1038,2)</f>
        <v>0</v>
      </c>
      <c r="K1038" s="147" t="s">
        <v>1</v>
      </c>
      <c r="L1038" s="34"/>
      <c r="M1038" s="152" t="s">
        <v>1</v>
      </c>
      <c r="N1038" s="153" t="s">
        <v>38</v>
      </c>
      <c r="O1038" s="59"/>
      <c r="P1038" s="154">
        <f>O1038*H1038</f>
        <v>0</v>
      </c>
      <c r="Q1038" s="154">
        <v>0.20100000000000001</v>
      </c>
      <c r="R1038" s="154">
        <f>Q1038*H1038</f>
        <v>0.40200000000000002</v>
      </c>
      <c r="S1038" s="154">
        <v>0</v>
      </c>
      <c r="T1038" s="155">
        <f>S1038*H1038</f>
        <v>0</v>
      </c>
      <c r="U1038" s="33"/>
      <c r="V1038" s="33"/>
      <c r="W1038" s="33"/>
      <c r="X1038" s="33"/>
      <c r="Y1038" s="33"/>
      <c r="Z1038" s="33"/>
      <c r="AA1038" s="33"/>
      <c r="AB1038" s="33"/>
      <c r="AC1038" s="33"/>
      <c r="AD1038" s="33"/>
      <c r="AE1038" s="33"/>
      <c r="AR1038" s="156" t="s">
        <v>129</v>
      </c>
      <c r="AT1038" s="156" t="s">
        <v>124</v>
      </c>
      <c r="AU1038" s="156" t="s">
        <v>82</v>
      </c>
      <c r="AY1038" s="18" t="s">
        <v>122</v>
      </c>
      <c r="BE1038" s="157">
        <f>IF(N1038="základní",J1038,0)</f>
        <v>0</v>
      </c>
      <c r="BF1038" s="157">
        <f>IF(N1038="snížená",J1038,0)</f>
        <v>0</v>
      </c>
      <c r="BG1038" s="157">
        <f>IF(N1038="zákl. přenesená",J1038,0)</f>
        <v>0</v>
      </c>
      <c r="BH1038" s="157">
        <f>IF(N1038="sníž. přenesená",J1038,0)</f>
        <v>0</v>
      </c>
      <c r="BI1038" s="157">
        <f>IF(N1038="nulová",J1038,0)</f>
        <v>0</v>
      </c>
      <c r="BJ1038" s="18" t="s">
        <v>30</v>
      </c>
      <c r="BK1038" s="157">
        <f>ROUND(I1038*H1038,2)</f>
        <v>0</v>
      </c>
      <c r="BL1038" s="18" t="s">
        <v>129</v>
      </c>
      <c r="BM1038" s="156" t="s">
        <v>1411</v>
      </c>
    </row>
    <row r="1039" spans="1:65" s="13" customFormat="1">
      <c r="B1039" s="158"/>
      <c r="D1039" s="159" t="s">
        <v>131</v>
      </c>
      <c r="E1039" s="160" t="s">
        <v>1</v>
      </c>
      <c r="F1039" s="161" t="s">
        <v>942</v>
      </c>
      <c r="H1039" s="160" t="s">
        <v>1</v>
      </c>
      <c r="I1039" s="162"/>
      <c r="L1039" s="158"/>
      <c r="M1039" s="163"/>
      <c r="N1039" s="164"/>
      <c r="O1039" s="164"/>
      <c r="P1039" s="164"/>
      <c r="Q1039" s="164"/>
      <c r="R1039" s="164"/>
      <c r="S1039" s="164"/>
      <c r="T1039" s="165"/>
      <c r="AT1039" s="160" t="s">
        <v>131</v>
      </c>
      <c r="AU1039" s="160" t="s">
        <v>82</v>
      </c>
      <c r="AV1039" s="13" t="s">
        <v>30</v>
      </c>
      <c r="AW1039" s="13" t="s">
        <v>29</v>
      </c>
      <c r="AX1039" s="13" t="s">
        <v>73</v>
      </c>
      <c r="AY1039" s="160" t="s">
        <v>122</v>
      </c>
    </row>
    <row r="1040" spans="1:65" s="14" customFormat="1">
      <c r="B1040" s="166"/>
      <c r="D1040" s="159" t="s">
        <v>131</v>
      </c>
      <c r="E1040" s="167" t="s">
        <v>1</v>
      </c>
      <c r="F1040" s="168" t="s">
        <v>82</v>
      </c>
      <c r="H1040" s="169">
        <v>2</v>
      </c>
      <c r="I1040" s="170"/>
      <c r="L1040" s="166"/>
      <c r="M1040" s="171"/>
      <c r="N1040" s="172"/>
      <c r="O1040" s="172"/>
      <c r="P1040" s="172"/>
      <c r="Q1040" s="172"/>
      <c r="R1040" s="172"/>
      <c r="S1040" s="172"/>
      <c r="T1040" s="173"/>
      <c r="AT1040" s="167" t="s">
        <v>131</v>
      </c>
      <c r="AU1040" s="167" t="s">
        <v>82</v>
      </c>
      <c r="AV1040" s="14" t="s">
        <v>82</v>
      </c>
      <c r="AW1040" s="14" t="s">
        <v>29</v>
      </c>
      <c r="AX1040" s="14" t="s">
        <v>30</v>
      </c>
      <c r="AY1040" s="167" t="s">
        <v>122</v>
      </c>
    </row>
    <row r="1041" spans="1:65" s="2" customFormat="1" ht="16.5" customHeight="1">
      <c r="A1041" s="33"/>
      <c r="B1041" s="144"/>
      <c r="C1041" s="145" t="s">
        <v>1412</v>
      </c>
      <c r="D1041" s="145" t="s">
        <v>124</v>
      </c>
      <c r="E1041" s="146" t="s">
        <v>1413</v>
      </c>
      <c r="F1041" s="147" t="s">
        <v>1414</v>
      </c>
      <c r="G1041" s="148" t="s">
        <v>573</v>
      </c>
      <c r="H1041" s="149">
        <v>5</v>
      </c>
      <c r="I1041" s="150"/>
      <c r="J1041" s="151">
        <f>ROUND(I1041*H1041,2)</f>
        <v>0</v>
      </c>
      <c r="K1041" s="147" t="s">
        <v>128</v>
      </c>
      <c r="L1041" s="34"/>
      <c r="M1041" s="152" t="s">
        <v>1</v>
      </c>
      <c r="N1041" s="153" t="s">
        <v>38</v>
      </c>
      <c r="O1041" s="59"/>
      <c r="P1041" s="154">
        <f>O1041*H1041</f>
        <v>0</v>
      </c>
      <c r="Q1041" s="154">
        <v>1.6199999999999999E-3</v>
      </c>
      <c r="R1041" s="154">
        <f>Q1041*H1041</f>
        <v>8.0999999999999996E-3</v>
      </c>
      <c r="S1041" s="154">
        <v>0</v>
      </c>
      <c r="T1041" s="155">
        <f>S1041*H1041</f>
        <v>0</v>
      </c>
      <c r="U1041" s="33"/>
      <c r="V1041" s="33"/>
      <c r="W1041" s="33"/>
      <c r="X1041" s="33"/>
      <c r="Y1041" s="33"/>
      <c r="Z1041" s="33"/>
      <c r="AA1041" s="33"/>
      <c r="AB1041" s="33"/>
      <c r="AC1041" s="33"/>
      <c r="AD1041" s="33"/>
      <c r="AE1041" s="33"/>
      <c r="AR1041" s="156" t="s">
        <v>129</v>
      </c>
      <c r="AT1041" s="156" t="s">
        <v>124</v>
      </c>
      <c r="AU1041" s="156" t="s">
        <v>82</v>
      </c>
      <c r="AY1041" s="18" t="s">
        <v>122</v>
      </c>
      <c r="BE1041" s="157">
        <f>IF(N1041="základní",J1041,0)</f>
        <v>0</v>
      </c>
      <c r="BF1041" s="157">
        <f>IF(N1041="snížená",J1041,0)</f>
        <v>0</v>
      </c>
      <c r="BG1041" s="157">
        <f>IF(N1041="zákl. přenesená",J1041,0)</f>
        <v>0</v>
      </c>
      <c r="BH1041" s="157">
        <f>IF(N1041="sníž. přenesená",J1041,0)</f>
        <v>0</v>
      </c>
      <c r="BI1041" s="157">
        <f>IF(N1041="nulová",J1041,0)</f>
        <v>0</v>
      </c>
      <c r="BJ1041" s="18" t="s">
        <v>30</v>
      </c>
      <c r="BK1041" s="157">
        <f>ROUND(I1041*H1041,2)</f>
        <v>0</v>
      </c>
      <c r="BL1041" s="18" t="s">
        <v>129</v>
      </c>
      <c r="BM1041" s="156" t="s">
        <v>1415</v>
      </c>
    </row>
    <row r="1042" spans="1:65" s="13" customFormat="1">
      <c r="B1042" s="158"/>
      <c r="D1042" s="159" t="s">
        <v>131</v>
      </c>
      <c r="E1042" s="160" t="s">
        <v>1</v>
      </c>
      <c r="F1042" s="161" t="s">
        <v>701</v>
      </c>
      <c r="H1042" s="160" t="s">
        <v>1</v>
      </c>
      <c r="I1042" s="162"/>
      <c r="L1042" s="158"/>
      <c r="M1042" s="163"/>
      <c r="N1042" s="164"/>
      <c r="O1042" s="164"/>
      <c r="P1042" s="164"/>
      <c r="Q1042" s="164"/>
      <c r="R1042" s="164"/>
      <c r="S1042" s="164"/>
      <c r="T1042" s="165"/>
      <c r="AT1042" s="160" t="s">
        <v>131</v>
      </c>
      <c r="AU1042" s="160" t="s">
        <v>82</v>
      </c>
      <c r="AV1042" s="13" t="s">
        <v>30</v>
      </c>
      <c r="AW1042" s="13" t="s">
        <v>29</v>
      </c>
      <c r="AX1042" s="13" t="s">
        <v>73</v>
      </c>
      <c r="AY1042" s="160" t="s">
        <v>122</v>
      </c>
    </row>
    <row r="1043" spans="1:65" s="14" customFormat="1">
      <c r="B1043" s="166"/>
      <c r="D1043" s="159" t="s">
        <v>131</v>
      </c>
      <c r="E1043" s="167" t="s">
        <v>1</v>
      </c>
      <c r="F1043" s="168" t="s">
        <v>82</v>
      </c>
      <c r="H1043" s="169">
        <v>2</v>
      </c>
      <c r="I1043" s="170"/>
      <c r="L1043" s="166"/>
      <c r="M1043" s="171"/>
      <c r="N1043" s="172"/>
      <c r="O1043" s="172"/>
      <c r="P1043" s="172"/>
      <c r="Q1043" s="172"/>
      <c r="R1043" s="172"/>
      <c r="S1043" s="172"/>
      <c r="T1043" s="173"/>
      <c r="AT1043" s="167" t="s">
        <v>131</v>
      </c>
      <c r="AU1043" s="167" t="s">
        <v>82</v>
      </c>
      <c r="AV1043" s="14" t="s">
        <v>82</v>
      </c>
      <c r="AW1043" s="14" t="s">
        <v>29</v>
      </c>
      <c r="AX1043" s="14" t="s">
        <v>73</v>
      </c>
      <c r="AY1043" s="167" t="s">
        <v>122</v>
      </c>
    </row>
    <row r="1044" spans="1:65" s="13" customFormat="1">
      <c r="B1044" s="158"/>
      <c r="D1044" s="159" t="s">
        <v>131</v>
      </c>
      <c r="E1044" s="160" t="s">
        <v>1</v>
      </c>
      <c r="F1044" s="161" t="s">
        <v>938</v>
      </c>
      <c r="H1044" s="160" t="s">
        <v>1</v>
      </c>
      <c r="I1044" s="162"/>
      <c r="L1044" s="158"/>
      <c r="M1044" s="163"/>
      <c r="N1044" s="164"/>
      <c r="O1044" s="164"/>
      <c r="P1044" s="164"/>
      <c r="Q1044" s="164"/>
      <c r="R1044" s="164"/>
      <c r="S1044" s="164"/>
      <c r="T1044" s="165"/>
      <c r="AT1044" s="160" t="s">
        <v>131</v>
      </c>
      <c r="AU1044" s="160" t="s">
        <v>82</v>
      </c>
      <c r="AV1044" s="13" t="s">
        <v>30</v>
      </c>
      <c r="AW1044" s="13" t="s">
        <v>29</v>
      </c>
      <c r="AX1044" s="13" t="s">
        <v>73</v>
      </c>
      <c r="AY1044" s="160" t="s">
        <v>122</v>
      </c>
    </row>
    <row r="1045" spans="1:65" s="14" customFormat="1">
      <c r="B1045" s="166"/>
      <c r="D1045" s="159" t="s">
        <v>131</v>
      </c>
      <c r="E1045" s="167" t="s">
        <v>1</v>
      </c>
      <c r="F1045" s="168" t="s">
        <v>30</v>
      </c>
      <c r="H1045" s="169">
        <v>1</v>
      </c>
      <c r="I1045" s="170"/>
      <c r="L1045" s="166"/>
      <c r="M1045" s="171"/>
      <c r="N1045" s="172"/>
      <c r="O1045" s="172"/>
      <c r="P1045" s="172"/>
      <c r="Q1045" s="172"/>
      <c r="R1045" s="172"/>
      <c r="S1045" s="172"/>
      <c r="T1045" s="173"/>
      <c r="AT1045" s="167" t="s">
        <v>131</v>
      </c>
      <c r="AU1045" s="167" t="s">
        <v>82</v>
      </c>
      <c r="AV1045" s="14" t="s">
        <v>82</v>
      </c>
      <c r="AW1045" s="14" t="s">
        <v>29</v>
      </c>
      <c r="AX1045" s="14" t="s">
        <v>73</v>
      </c>
      <c r="AY1045" s="167" t="s">
        <v>122</v>
      </c>
    </row>
    <row r="1046" spans="1:65" s="13" customFormat="1">
      <c r="B1046" s="158"/>
      <c r="D1046" s="159" t="s">
        <v>131</v>
      </c>
      <c r="E1046" s="160" t="s">
        <v>1</v>
      </c>
      <c r="F1046" s="161" t="s">
        <v>942</v>
      </c>
      <c r="H1046" s="160" t="s">
        <v>1</v>
      </c>
      <c r="I1046" s="162"/>
      <c r="L1046" s="158"/>
      <c r="M1046" s="163"/>
      <c r="N1046" s="164"/>
      <c r="O1046" s="164"/>
      <c r="P1046" s="164"/>
      <c r="Q1046" s="164"/>
      <c r="R1046" s="164"/>
      <c r="S1046" s="164"/>
      <c r="T1046" s="165"/>
      <c r="AT1046" s="160" t="s">
        <v>131</v>
      </c>
      <c r="AU1046" s="160" t="s">
        <v>82</v>
      </c>
      <c r="AV1046" s="13" t="s">
        <v>30</v>
      </c>
      <c r="AW1046" s="13" t="s">
        <v>29</v>
      </c>
      <c r="AX1046" s="13" t="s">
        <v>73</v>
      </c>
      <c r="AY1046" s="160" t="s">
        <v>122</v>
      </c>
    </row>
    <row r="1047" spans="1:65" s="14" customFormat="1">
      <c r="B1047" s="166"/>
      <c r="D1047" s="159" t="s">
        <v>131</v>
      </c>
      <c r="E1047" s="167" t="s">
        <v>1</v>
      </c>
      <c r="F1047" s="168" t="s">
        <v>82</v>
      </c>
      <c r="H1047" s="169">
        <v>2</v>
      </c>
      <c r="I1047" s="170"/>
      <c r="L1047" s="166"/>
      <c r="M1047" s="171"/>
      <c r="N1047" s="172"/>
      <c r="O1047" s="172"/>
      <c r="P1047" s="172"/>
      <c r="Q1047" s="172"/>
      <c r="R1047" s="172"/>
      <c r="S1047" s="172"/>
      <c r="T1047" s="173"/>
      <c r="AT1047" s="167" t="s">
        <v>131</v>
      </c>
      <c r="AU1047" s="167" t="s">
        <v>82</v>
      </c>
      <c r="AV1047" s="14" t="s">
        <v>82</v>
      </c>
      <c r="AW1047" s="14" t="s">
        <v>29</v>
      </c>
      <c r="AX1047" s="14" t="s">
        <v>73</v>
      </c>
      <c r="AY1047" s="167" t="s">
        <v>122</v>
      </c>
    </row>
    <row r="1048" spans="1:65" s="15" customFormat="1">
      <c r="B1048" s="174"/>
      <c r="D1048" s="159" t="s">
        <v>131</v>
      </c>
      <c r="E1048" s="175" t="s">
        <v>1</v>
      </c>
      <c r="F1048" s="176" t="s">
        <v>139</v>
      </c>
      <c r="H1048" s="177">
        <v>5</v>
      </c>
      <c r="I1048" s="178"/>
      <c r="L1048" s="174"/>
      <c r="M1048" s="179"/>
      <c r="N1048" s="180"/>
      <c r="O1048" s="180"/>
      <c r="P1048" s="180"/>
      <c r="Q1048" s="180"/>
      <c r="R1048" s="180"/>
      <c r="S1048" s="180"/>
      <c r="T1048" s="181"/>
      <c r="AT1048" s="175" t="s">
        <v>131</v>
      </c>
      <c r="AU1048" s="175" t="s">
        <v>82</v>
      </c>
      <c r="AV1048" s="15" t="s">
        <v>129</v>
      </c>
      <c r="AW1048" s="15" t="s">
        <v>29</v>
      </c>
      <c r="AX1048" s="15" t="s">
        <v>30</v>
      </c>
      <c r="AY1048" s="175" t="s">
        <v>122</v>
      </c>
    </row>
    <row r="1049" spans="1:65" s="2" customFormat="1" ht="16.5" customHeight="1">
      <c r="A1049" s="33"/>
      <c r="B1049" s="144"/>
      <c r="C1049" s="182" t="s">
        <v>1416</v>
      </c>
      <c r="D1049" s="182" t="s">
        <v>333</v>
      </c>
      <c r="E1049" s="183" t="s">
        <v>1417</v>
      </c>
      <c r="F1049" s="184" t="s">
        <v>1418</v>
      </c>
      <c r="G1049" s="185" t="s">
        <v>573</v>
      </c>
      <c r="H1049" s="186">
        <v>5.05</v>
      </c>
      <c r="I1049" s="187"/>
      <c r="J1049" s="188">
        <f>ROUND(I1049*H1049,2)</f>
        <v>0</v>
      </c>
      <c r="K1049" s="184" t="s">
        <v>128</v>
      </c>
      <c r="L1049" s="189"/>
      <c r="M1049" s="190" t="s">
        <v>1</v>
      </c>
      <c r="N1049" s="191" t="s">
        <v>38</v>
      </c>
      <c r="O1049" s="59"/>
      <c r="P1049" s="154">
        <f>O1049*H1049</f>
        <v>0</v>
      </c>
      <c r="Q1049" s="154">
        <v>1.7999999999999999E-2</v>
      </c>
      <c r="R1049" s="154">
        <f>Q1049*H1049</f>
        <v>9.0899999999999995E-2</v>
      </c>
      <c r="S1049" s="154">
        <v>0</v>
      </c>
      <c r="T1049" s="155">
        <f>S1049*H1049</f>
        <v>0</v>
      </c>
      <c r="U1049" s="33"/>
      <c r="V1049" s="33"/>
      <c r="W1049" s="33"/>
      <c r="X1049" s="33"/>
      <c r="Y1049" s="33"/>
      <c r="Z1049" s="33"/>
      <c r="AA1049" s="33"/>
      <c r="AB1049" s="33"/>
      <c r="AC1049" s="33"/>
      <c r="AD1049" s="33"/>
      <c r="AE1049" s="33"/>
      <c r="AR1049" s="156" t="s">
        <v>170</v>
      </c>
      <c r="AT1049" s="156" t="s">
        <v>333</v>
      </c>
      <c r="AU1049" s="156" t="s">
        <v>82</v>
      </c>
      <c r="AY1049" s="18" t="s">
        <v>122</v>
      </c>
      <c r="BE1049" s="157">
        <f>IF(N1049="základní",J1049,0)</f>
        <v>0</v>
      </c>
      <c r="BF1049" s="157">
        <f>IF(N1049="snížená",J1049,0)</f>
        <v>0</v>
      </c>
      <c r="BG1049" s="157">
        <f>IF(N1049="zákl. přenesená",J1049,0)</f>
        <v>0</v>
      </c>
      <c r="BH1049" s="157">
        <f>IF(N1049="sníž. přenesená",J1049,0)</f>
        <v>0</v>
      </c>
      <c r="BI1049" s="157">
        <f>IF(N1049="nulová",J1049,0)</f>
        <v>0</v>
      </c>
      <c r="BJ1049" s="18" t="s">
        <v>30</v>
      </c>
      <c r="BK1049" s="157">
        <f>ROUND(I1049*H1049,2)</f>
        <v>0</v>
      </c>
      <c r="BL1049" s="18" t="s">
        <v>129</v>
      </c>
      <c r="BM1049" s="156" t="s">
        <v>1419</v>
      </c>
    </row>
    <row r="1050" spans="1:65" s="13" customFormat="1">
      <c r="B1050" s="158"/>
      <c r="D1050" s="159" t="s">
        <v>131</v>
      </c>
      <c r="E1050" s="160" t="s">
        <v>1</v>
      </c>
      <c r="F1050" s="161" t="s">
        <v>701</v>
      </c>
      <c r="H1050" s="160" t="s">
        <v>1</v>
      </c>
      <c r="I1050" s="162"/>
      <c r="L1050" s="158"/>
      <c r="M1050" s="163"/>
      <c r="N1050" s="164"/>
      <c r="O1050" s="164"/>
      <c r="P1050" s="164"/>
      <c r="Q1050" s="164"/>
      <c r="R1050" s="164"/>
      <c r="S1050" s="164"/>
      <c r="T1050" s="165"/>
      <c r="AT1050" s="160" t="s">
        <v>131</v>
      </c>
      <c r="AU1050" s="160" t="s">
        <v>82</v>
      </c>
      <c r="AV1050" s="13" t="s">
        <v>30</v>
      </c>
      <c r="AW1050" s="13" t="s">
        <v>29</v>
      </c>
      <c r="AX1050" s="13" t="s">
        <v>73</v>
      </c>
      <c r="AY1050" s="160" t="s">
        <v>122</v>
      </c>
    </row>
    <row r="1051" spans="1:65" s="14" customFormat="1">
      <c r="B1051" s="166"/>
      <c r="D1051" s="159" t="s">
        <v>131</v>
      </c>
      <c r="E1051" s="167" t="s">
        <v>1</v>
      </c>
      <c r="F1051" s="168" t="s">
        <v>1217</v>
      </c>
      <c r="H1051" s="169">
        <v>2.02</v>
      </c>
      <c r="I1051" s="170"/>
      <c r="L1051" s="166"/>
      <c r="M1051" s="171"/>
      <c r="N1051" s="172"/>
      <c r="O1051" s="172"/>
      <c r="P1051" s="172"/>
      <c r="Q1051" s="172"/>
      <c r="R1051" s="172"/>
      <c r="S1051" s="172"/>
      <c r="T1051" s="173"/>
      <c r="AT1051" s="167" t="s">
        <v>131</v>
      </c>
      <c r="AU1051" s="167" t="s">
        <v>82</v>
      </c>
      <c r="AV1051" s="14" t="s">
        <v>82</v>
      </c>
      <c r="AW1051" s="14" t="s">
        <v>29</v>
      </c>
      <c r="AX1051" s="14" t="s">
        <v>73</v>
      </c>
      <c r="AY1051" s="167" t="s">
        <v>122</v>
      </c>
    </row>
    <row r="1052" spans="1:65" s="13" customFormat="1">
      <c r="B1052" s="158"/>
      <c r="D1052" s="159" t="s">
        <v>131</v>
      </c>
      <c r="E1052" s="160" t="s">
        <v>1</v>
      </c>
      <c r="F1052" s="161" t="s">
        <v>938</v>
      </c>
      <c r="H1052" s="160" t="s">
        <v>1</v>
      </c>
      <c r="I1052" s="162"/>
      <c r="L1052" s="158"/>
      <c r="M1052" s="163"/>
      <c r="N1052" s="164"/>
      <c r="O1052" s="164"/>
      <c r="P1052" s="164"/>
      <c r="Q1052" s="164"/>
      <c r="R1052" s="164"/>
      <c r="S1052" s="164"/>
      <c r="T1052" s="165"/>
      <c r="AT1052" s="160" t="s">
        <v>131</v>
      </c>
      <c r="AU1052" s="160" t="s">
        <v>82</v>
      </c>
      <c r="AV1052" s="13" t="s">
        <v>30</v>
      </c>
      <c r="AW1052" s="13" t="s">
        <v>29</v>
      </c>
      <c r="AX1052" s="13" t="s">
        <v>73</v>
      </c>
      <c r="AY1052" s="160" t="s">
        <v>122</v>
      </c>
    </row>
    <row r="1053" spans="1:65" s="14" customFormat="1">
      <c r="B1053" s="166"/>
      <c r="D1053" s="159" t="s">
        <v>131</v>
      </c>
      <c r="E1053" s="167" t="s">
        <v>1</v>
      </c>
      <c r="F1053" s="168" t="s">
        <v>1218</v>
      </c>
      <c r="H1053" s="169">
        <v>1.01</v>
      </c>
      <c r="I1053" s="170"/>
      <c r="L1053" s="166"/>
      <c r="M1053" s="171"/>
      <c r="N1053" s="172"/>
      <c r="O1053" s="172"/>
      <c r="P1053" s="172"/>
      <c r="Q1053" s="172"/>
      <c r="R1053" s="172"/>
      <c r="S1053" s="172"/>
      <c r="T1053" s="173"/>
      <c r="AT1053" s="167" t="s">
        <v>131</v>
      </c>
      <c r="AU1053" s="167" t="s">
        <v>82</v>
      </c>
      <c r="AV1053" s="14" t="s">
        <v>82</v>
      </c>
      <c r="AW1053" s="14" t="s">
        <v>29</v>
      </c>
      <c r="AX1053" s="14" t="s">
        <v>73</v>
      </c>
      <c r="AY1053" s="167" t="s">
        <v>122</v>
      </c>
    </row>
    <row r="1054" spans="1:65" s="13" customFormat="1">
      <c r="B1054" s="158"/>
      <c r="D1054" s="159" t="s">
        <v>131</v>
      </c>
      <c r="E1054" s="160" t="s">
        <v>1</v>
      </c>
      <c r="F1054" s="161" t="s">
        <v>942</v>
      </c>
      <c r="H1054" s="160" t="s">
        <v>1</v>
      </c>
      <c r="I1054" s="162"/>
      <c r="L1054" s="158"/>
      <c r="M1054" s="163"/>
      <c r="N1054" s="164"/>
      <c r="O1054" s="164"/>
      <c r="P1054" s="164"/>
      <c r="Q1054" s="164"/>
      <c r="R1054" s="164"/>
      <c r="S1054" s="164"/>
      <c r="T1054" s="165"/>
      <c r="AT1054" s="160" t="s">
        <v>131</v>
      </c>
      <c r="AU1054" s="160" t="s">
        <v>82</v>
      </c>
      <c r="AV1054" s="13" t="s">
        <v>30</v>
      </c>
      <c r="AW1054" s="13" t="s">
        <v>29</v>
      </c>
      <c r="AX1054" s="13" t="s">
        <v>73</v>
      </c>
      <c r="AY1054" s="160" t="s">
        <v>122</v>
      </c>
    </row>
    <row r="1055" spans="1:65" s="14" customFormat="1">
      <c r="B1055" s="166"/>
      <c r="D1055" s="159" t="s">
        <v>131</v>
      </c>
      <c r="E1055" s="167" t="s">
        <v>1</v>
      </c>
      <c r="F1055" s="168" t="s">
        <v>1217</v>
      </c>
      <c r="H1055" s="169">
        <v>2.02</v>
      </c>
      <c r="I1055" s="170"/>
      <c r="L1055" s="166"/>
      <c r="M1055" s="171"/>
      <c r="N1055" s="172"/>
      <c r="O1055" s="172"/>
      <c r="P1055" s="172"/>
      <c r="Q1055" s="172"/>
      <c r="R1055" s="172"/>
      <c r="S1055" s="172"/>
      <c r="T1055" s="173"/>
      <c r="AT1055" s="167" t="s">
        <v>131</v>
      </c>
      <c r="AU1055" s="167" t="s">
        <v>82</v>
      </c>
      <c r="AV1055" s="14" t="s">
        <v>82</v>
      </c>
      <c r="AW1055" s="14" t="s">
        <v>29</v>
      </c>
      <c r="AX1055" s="14" t="s">
        <v>73</v>
      </c>
      <c r="AY1055" s="167" t="s">
        <v>122</v>
      </c>
    </row>
    <row r="1056" spans="1:65" s="15" customFormat="1">
      <c r="B1056" s="174"/>
      <c r="D1056" s="159" t="s">
        <v>131</v>
      </c>
      <c r="E1056" s="175" t="s">
        <v>1</v>
      </c>
      <c r="F1056" s="176" t="s">
        <v>139</v>
      </c>
      <c r="H1056" s="177">
        <v>5.05</v>
      </c>
      <c r="I1056" s="178"/>
      <c r="L1056" s="174"/>
      <c r="M1056" s="179"/>
      <c r="N1056" s="180"/>
      <c r="O1056" s="180"/>
      <c r="P1056" s="180"/>
      <c r="Q1056" s="180"/>
      <c r="R1056" s="180"/>
      <c r="S1056" s="180"/>
      <c r="T1056" s="181"/>
      <c r="AT1056" s="175" t="s">
        <v>131</v>
      </c>
      <c r="AU1056" s="175" t="s">
        <v>82</v>
      </c>
      <c r="AV1056" s="15" t="s">
        <v>129</v>
      </c>
      <c r="AW1056" s="15" t="s">
        <v>29</v>
      </c>
      <c r="AX1056" s="15" t="s">
        <v>30</v>
      </c>
      <c r="AY1056" s="175" t="s">
        <v>122</v>
      </c>
    </row>
    <row r="1057" spans="1:65" s="2" customFormat="1" ht="16.5" customHeight="1">
      <c r="A1057" s="33"/>
      <c r="B1057" s="144"/>
      <c r="C1057" s="182" t="s">
        <v>1420</v>
      </c>
      <c r="D1057" s="182" t="s">
        <v>333</v>
      </c>
      <c r="E1057" s="183" t="s">
        <v>1421</v>
      </c>
      <c r="F1057" s="184" t="s">
        <v>1422</v>
      </c>
      <c r="G1057" s="185" t="s">
        <v>573</v>
      </c>
      <c r="H1057" s="186">
        <v>5.05</v>
      </c>
      <c r="I1057" s="187"/>
      <c r="J1057" s="188">
        <f>ROUND(I1057*H1057,2)</f>
        <v>0</v>
      </c>
      <c r="K1057" s="184" t="s">
        <v>1</v>
      </c>
      <c r="L1057" s="189"/>
      <c r="M1057" s="190" t="s">
        <v>1</v>
      </c>
      <c r="N1057" s="191" t="s">
        <v>38</v>
      </c>
      <c r="O1057" s="59"/>
      <c r="P1057" s="154">
        <f>O1057*H1057</f>
        <v>0</v>
      </c>
      <c r="Q1057" s="154">
        <v>3.5000000000000001E-3</v>
      </c>
      <c r="R1057" s="154">
        <f>Q1057*H1057</f>
        <v>1.7675E-2</v>
      </c>
      <c r="S1057" s="154">
        <v>0</v>
      </c>
      <c r="T1057" s="155">
        <f>S1057*H1057</f>
        <v>0</v>
      </c>
      <c r="U1057" s="33"/>
      <c r="V1057" s="33"/>
      <c r="W1057" s="33"/>
      <c r="X1057" s="33"/>
      <c r="Y1057" s="33"/>
      <c r="Z1057" s="33"/>
      <c r="AA1057" s="33"/>
      <c r="AB1057" s="33"/>
      <c r="AC1057" s="33"/>
      <c r="AD1057" s="33"/>
      <c r="AE1057" s="33"/>
      <c r="AR1057" s="156" t="s">
        <v>170</v>
      </c>
      <c r="AT1057" s="156" t="s">
        <v>333</v>
      </c>
      <c r="AU1057" s="156" t="s">
        <v>82</v>
      </c>
      <c r="AY1057" s="18" t="s">
        <v>122</v>
      </c>
      <c r="BE1057" s="157">
        <f>IF(N1057="základní",J1057,0)</f>
        <v>0</v>
      </c>
      <c r="BF1057" s="157">
        <f>IF(N1057="snížená",J1057,0)</f>
        <v>0</v>
      </c>
      <c r="BG1057" s="157">
        <f>IF(N1057="zákl. přenesená",J1057,0)</f>
        <v>0</v>
      </c>
      <c r="BH1057" s="157">
        <f>IF(N1057="sníž. přenesená",J1057,0)</f>
        <v>0</v>
      </c>
      <c r="BI1057" s="157">
        <f>IF(N1057="nulová",J1057,0)</f>
        <v>0</v>
      </c>
      <c r="BJ1057" s="18" t="s">
        <v>30</v>
      </c>
      <c r="BK1057" s="157">
        <f>ROUND(I1057*H1057,2)</f>
        <v>0</v>
      </c>
      <c r="BL1057" s="18" t="s">
        <v>129</v>
      </c>
      <c r="BM1057" s="156" t="s">
        <v>1423</v>
      </c>
    </row>
    <row r="1058" spans="1:65" s="13" customFormat="1">
      <c r="B1058" s="158"/>
      <c r="D1058" s="159" t="s">
        <v>131</v>
      </c>
      <c r="E1058" s="160" t="s">
        <v>1</v>
      </c>
      <c r="F1058" s="161" t="s">
        <v>701</v>
      </c>
      <c r="H1058" s="160" t="s">
        <v>1</v>
      </c>
      <c r="I1058" s="162"/>
      <c r="L1058" s="158"/>
      <c r="M1058" s="163"/>
      <c r="N1058" s="164"/>
      <c r="O1058" s="164"/>
      <c r="P1058" s="164"/>
      <c r="Q1058" s="164"/>
      <c r="R1058" s="164"/>
      <c r="S1058" s="164"/>
      <c r="T1058" s="165"/>
      <c r="AT1058" s="160" t="s">
        <v>131</v>
      </c>
      <c r="AU1058" s="160" t="s">
        <v>82</v>
      </c>
      <c r="AV1058" s="13" t="s">
        <v>30</v>
      </c>
      <c r="AW1058" s="13" t="s">
        <v>29</v>
      </c>
      <c r="AX1058" s="13" t="s">
        <v>73</v>
      </c>
      <c r="AY1058" s="160" t="s">
        <v>122</v>
      </c>
    </row>
    <row r="1059" spans="1:65" s="14" customFormat="1">
      <c r="B1059" s="166"/>
      <c r="D1059" s="159" t="s">
        <v>131</v>
      </c>
      <c r="E1059" s="167" t="s">
        <v>1</v>
      </c>
      <c r="F1059" s="168" t="s">
        <v>1217</v>
      </c>
      <c r="H1059" s="169">
        <v>2.02</v>
      </c>
      <c r="I1059" s="170"/>
      <c r="L1059" s="166"/>
      <c r="M1059" s="171"/>
      <c r="N1059" s="172"/>
      <c r="O1059" s="172"/>
      <c r="P1059" s="172"/>
      <c r="Q1059" s="172"/>
      <c r="R1059" s="172"/>
      <c r="S1059" s="172"/>
      <c r="T1059" s="173"/>
      <c r="AT1059" s="167" t="s">
        <v>131</v>
      </c>
      <c r="AU1059" s="167" t="s">
        <v>82</v>
      </c>
      <c r="AV1059" s="14" t="s">
        <v>82</v>
      </c>
      <c r="AW1059" s="14" t="s">
        <v>29</v>
      </c>
      <c r="AX1059" s="14" t="s">
        <v>73</v>
      </c>
      <c r="AY1059" s="167" t="s">
        <v>122</v>
      </c>
    </row>
    <row r="1060" spans="1:65" s="13" customFormat="1">
      <c r="B1060" s="158"/>
      <c r="D1060" s="159" t="s">
        <v>131</v>
      </c>
      <c r="E1060" s="160" t="s">
        <v>1</v>
      </c>
      <c r="F1060" s="161" t="s">
        <v>938</v>
      </c>
      <c r="H1060" s="160" t="s">
        <v>1</v>
      </c>
      <c r="I1060" s="162"/>
      <c r="L1060" s="158"/>
      <c r="M1060" s="163"/>
      <c r="N1060" s="164"/>
      <c r="O1060" s="164"/>
      <c r="P1060" s="164"/>
      <c r="Q1060" s="164"/>
      <c r="R1060" s="164"/>
      <c r="S1060" s="164"/>
      <c r="T1060" s="165"/>
      <c r="AT1060" s="160" t="s">
        <v>131</v>
      </c>
      <c r="AU1060" s="160" t="s">
        <v>82</v>
      </c>
      <c r="AV1060" s="13" t="s">
        <v>30</v>
      </c>
      <c r="AW1060" s="13" t="s">
        <v>29</v>
      </c>
      <c r="AX1060" s="13" t="s">
        <v>73</v>
      </c>
      <c r="AY1060" s="160" t="s">
        <v>122</v>
      </c>
    </row>
    <row r="1061" spans="1:65" s="14" customFormat="1">
      <c r="B1061" s="166"/>
      <c r="D1061" s="159" t="s">
        <v>131</v>
      </c>
      <c r="E1061" s="167" t="s">
        <v>1</v>
      </c>
      <c r="F1061" s="168" t="s">
        <v>1218</v>
      </c>
      <c r="H1061" s="169">
        <v>1.01</v>
      </c>
      <c r="I1061" s="170"/>
      <c r="L1061" s="166"/>
      <c r="M1061" s="171"/>
      <c r="N1061" s="172"/>
      <c r="O1061" s="172"/>
      <c r="P1061" s="172"/>
      <c r="Q1061" s="172"/>
      <c r="R1061" s="172"/>
      <c r="S1061" s="172"/>
      <c r="T1061" s="173"/>
      <c r="AT1061" s="167" t="s">
        <v>131</v>
      </c>
      <c r="AU1061" s="167" t="s">
        <v>82</v>
      </c>
      <c r="AV1061" s="14" t="s">
        <v>82</v>
      </c>
      <c r="AW1061" s="14" t="s">
        <v>29</v>
      </c>
      <c r="AX1061" s="14" t="s">
        <v>73</v>
      </c>
      <c r="AY1061" s="167" t="s">
        <v>122</v>
      </c>
    </row>
    <row r="1062" spans="1:65" s="13" customFormat="1">
      <c r="B1062" s="158"/>
      <c r="D1062" s="159" t="s">
        <v>131</v>
      </c>
      <c r="E1062" s="160" t="s">
        <v>1</v>
      </c>
      <c r="F1062" s="161" t="s">
        <v>942</v>
      </c>
      <c r="H1062" s="160" t="s">
        <v>1</v>
      </c>
      <c r="I1062" s="162"/>
      <c r="L1062" s="158"/>
      <c r="M1062" s="163"/>
      <c r="N1062" s="164"/>
      <c r="O1062" s="164"/>
      <c r="P1062" s="164"/>
      <c r="Q1062" s="164"/>
      <c r="R1062" s="164"/>
      <c r="S1062" s="164"/>
      <c r="T1062" s="165"/>
      <c r="AT1062" s="160" t="s">
        <v>131</v>
      </c>
      <c r="AU1062" s="160" t="s">
        <v>82</v>
      </c>
      <c r="AV1062" s="13" t="s">
        <v>30</v>
      </c>
      <c r="AW1062" s="13" t="s">
        <v>29</v>
      </c>
      <c r="AX1062" s="13" t="s">
        <v>73</v>
      </c>
      <c r="AY1062" s="160" t="s">
        <v>122</v>
      </c>
    </row>
    <row r="1063" spans="1:65" s="14" customFormat="1">
      <c r="B1063" s="166"/>
      <c r="D1063" s="159" t="s">
        <v>131</v>
      </c>
      <c r="E1063" s="167" t="s">
        <v>1</v>
      </c>
      <c r="F1063" s="168" t="s">
        <v>1217</v>
      </c>
      <c r="H1063" s="169">
        <v>2.02</v>
      </c>
      <c r="I1063" s="170"/>
      <c r="L1063" s="166"/>
      <c r="M1063" s="171"/>
      <c r="N1063" s="172"/>
      <c r="O1063" s="172"/>
      <c r="P1063" s="172"/>
      <c r="Q1063" s="172"/>
      <c r="R1063" s="172"/>
      <c r="S1063" s="172"/>
      <c r="T1063" s="173"/>
      <c r="AT1063" s="167" t="s">
        <v>131</v>
      </c>
      <c r="AU1063" s="167" t="s">
        <v>82</v>
      </c>
      <c r="AV1063" s="14" t="s">
        <v>82</v>
      </c>
      <c r="AW1063" s="14" t="s">
        <v>29</v>
      </c>
      <c r="AX1063" s="14" t="s">
        <v>73</v>
      </c>
      <c r="AY1063" s="167" t="s">
        <v>122</v>
      </c>
    </row>
    <row r="1064" spans="1:65" s="15" customFormat="1">
      <c r="B1064" s="174"/>
      <c r="D1064" s="159" t="s">
        <v>131</v>
      </c>
      <c r="E1064" s="175" t="s">
        <v>1</v>
      </c>
      <c r="F1064" s="176" t="s">
        <v>139</v>
      </c>
      <c r="H1064" s="177">
        <v>5.05</v>
      </c>
      <c r="I1064" s="178"/>
      <c r="L1064" s="174"/>
      <c r="M1064" s="179"/>
      <c r="N1064" s="180"/>
      <c r="O1064" s="180"/>
      <c r="P1064" s="180"/>
      <c r="Q1064" s="180"/>
      <c r="R1064" s="180"/>
      <c r="S1064" s="180"/>
      <c r="T1064" s="181"/>
      <c r="AT1064" s="175" t="s">
        <v>131</v>
      </c>
      <c r="AU1064" s="175" t="s">
        <v>82</v>
      </c>
      <c r="AV1064" s="15" t="s">
        <v>129</v>
      </c>
      <c r="AW1064" s="15" t="s">
        <v>29</v>
      </c>
      <c r="AX1064" s="15" t="s">
        <v>30</v>
      </c>
      <c r="AY1064" s="175" t="s">
        <v>122</v>
      </c>
    </row>
    <row r="1065" spans="1:65" s="2" customFormat="1" ht="24.2" customHeight="1">
      <c r="A1065" s="33"/>
      <c r="B1065" s="144"/>
      <c r="C1065" s="145" t="s">
        <v>1424</v>
      </c>
      <c r="D1065" s="145" t="s">
        <v>124</v>
      </c>
      <c r="E1065" s="146" t="s">
        <v>1425</v>
      </c>
      <c r="F1065" s="147" t="s">
        <v>1426</v>
      </c>
      <c r="G1065" s="148" t="s">
        <v>573</v>
      </c>
      <c r="H1065" s="149">
        <v>11</v>
      </c>
      <c r="I1065" s="150"/>
      <c r="J1065" s="151">
        <f>ROUND(I1065*H1065,2)</f>
        <v>0</v>
      </c>
      <c r="K1065" s="147" t="s">
        <v>1</v>
      </c>
      <c r="L1065" s="34"/>
      <c r="M1065" s="152" t="s">
        <v>1</v>
      </c>
      <c r="N1065" s="153" t="s">
        <v>38</v>
      </c>
      <c r="O1065" s="59"/>
      <c r="P1065" s="154">
        <f>O1065*H1065</f>
        <v>0</v>
      </c>
      <c r="Q1065" s="154">
        <v>3.4000000000000002E-4</v>
      </c>
      <c r="R1065" s="154">
        <f>Q1065*H1065</f>
        <v>3.7400000000000003E-3</v>
      </c>
      <c r="S1065" s="154">
        <v>0</v>
      </c>
      <c r="T1065" s="155">
        <f>S1065*H1065</f>
        <v>0</v>
      </c>
      <c r="U1065" s="33"/>
      <c r="V1065" s="33"/>
      <c r="W1065" s="33"/>
      <c r="X1065" s="33"/>
      <c r="Y1065" s="33"/>
      <c r="Z1065" s="33"/>
      <c r="AA1065" s="33"/>
      <c r="AB1065" s="33"/>
      <c r="AC1065" s="33"/>
      <c r="AD1065" s="33"/>
      <c r="AE1065" s="33"/>
      <c r="AR1065" s="156" t="s">
        <v>129</v>
      </c>
      <c r="AT1065" s="156" t="s">
        <v>124</v>
      </c>
      <c r="AU1065" s="156" t="s">
        <v>82</v>
      </c>
      <c r="AY1065" s="18" t="s">
        <v>122</v>
      </c>
      <c r="BE1065" s="157">
        <f>IF(N1065="základní",J1065,0)</f>
        <v>0</v>
      </c>
      <c r="BF1065" s="157">
        <f>IF(N1065="snížená",J1065,0)</f>
        <v>0</v>
      </c>
      <c r="BG1065" s="157">
        <f>IF(N1065="zákl. přenesená",J1065,0)</f>
        <v>0</v>
      </c>
      <c r="BH1065" s="157">
        <f>IF(N1065="sníž. přenesená",J1065,0)</f>
        <v>0</v>
      </c>
      <c r="BI1065" s="157">
        <f>IF(N1065="nulová",J1065,0)</f>
        <v>0</v>
      </c>
      <c r="BJ1065" s="18" t="s">
        <v>30</v>
      </c>
      <c r="BK1065" s="157">
        <f>ROUND(I1065*H1065,2)</f>
        <v>0</v>
      </c>
      <c r="BL1065" s="18" t="s">
        <v>129</v>
      </c>
      <c r="BM1065" s="156" t="s">
        <v>1427</v>
      </c>
    </row>
    <row r="1066" spans="1:65" s="13" customFormat="1">
      <c r="B1066" s="158"/>
      <c r="D1066" s="159" t="s">
        <v>131</v>
      </c>
      <c r="E1066" s="160" t="s">
        <v>1</v>
      </c>
      <c r="F1066" s="161" t="s">
        <v>701</v>
      </c>
      <c r="H1066" s="160" t="s">
        <v>1</v>
      </c>
      <c r="I1066" s="162"/>
      <c r="L1066" s="158"/>
      <c r="M1066" s="163"/>
      <c r="N1066" s="164"/>
      <c r="O1066" s="164"/>
      <c r="P1066" s="164"/>
      <c r="Q1066" s="164"/>
      <c r="R1066" s="164"/>
      <c r="S1066" s="164"/>
      <c r="T1066" s="165"/>
      <c r="AT1066" s="160" t="s">
        <v>131</v>
      </c>
      <c r="AU1066" s="160" t="s">
        <v>82</v>
      </c>
      <c r="AV1066" s="13" t="s">
        <v>30</v>
      </c>
      <c r="AW1066" s="13" t="s">
        <v>29</v>
      </c>
      <c r="AX1066" s="13" t="s">
        <v>73</v>
      </c>
      <c r="AY1066" s="160" t="s">
        <v>122</v>
      </c>
    </row>
    <row r="1067" spans="1:65" s="14" customFormat="1">
      <c r="B1067" s="166"/>
      <c r="D1067" s="159" t="s">
        <v>131</v>
      </c>
      <c r="E1067" s="167" t="s">
        <v>1</v>
      </c>
      <c r="F1067" s="168" t="s">
        <v>82</v>
      </c>
      <c r="H1067" s="169">
        <v>2</v>
      </c>
      <c r="I1067" s="170"/>
      <c r="L1067" s="166"/>
      <c r="M1067" s="171"/>
      <c r="N1067" s="172"/>
      <c r="O1067" s="172"/>
      <c r="P1067" s="172"/>
      <c r="Q1067" s="172"/>
      <c r="R1067" s="172"/>
      <c r="S1067" s="172"/>
      <c r="T1067" s="173"/>
      <c r="AT1067" s="167" t="s">
        <v>131</v>
      </c>
      <c r="AU1067" s="167" t="s">
        <v>82</v>
      </c>
      <c r="AV1067" s="14" t="s">
        <v>82</v>
      </c>
      <c r="AW1067" s="14" t="s">
        <v>29</v>
      </c>
      <c r="AX1067" s="14" t="s">
        <v>73</v>
      </c>
      <c r="AY1067" s="167" t="s">
        <v>122</v>
      </c>
    </row>
    <row r="1068" spans="1:65" s="13" customFormat="1">
      <c r="B1068" s="158"/>
      <c r="D1068" s="159" t="s">
        <v>131</v>
      </c>
      <c r="E1068" s="160" t="s">
        <v>1</v>
      </c>
      <c r="F1068" s="161" t="s">
        <v>714</v>
      </c>
      <c r="H1068" s="160" t="s">
        <v>1</v>
      </c>
      <c r="I1068" s="162"/>
      <c r="L1068" s="158"/>
      <c r="M1068" s="163"/>
      <c r="N1068" s="164"/>
      <c r="O1068" s="164"/>
      <c r="P1068" s="164"/>
      <c r="Q1068" s="164"/>
      <c r="R1068" s="164"/>
      <c r="S1068" s="164"/>
      <c r="T1068" s="165"/>
      <c r="AT1068" s="160" t="s">
        <v>131</v>
      </c>
      <c r="AU1068" s="160" t="s">
        <v>82</v>
      </c>
      <c r="AV1068" s="13" t="s">
        <v>30</v>
      </c>
      <c r="AW1068" s="13" t="s">
        <v>29</v>
      </c>
      <c r="AX1068" s="13" t="s">
        <v>73</v>
      </c>
      <c r="AY1068" s="160" t="s">
        <v>122</v>
      </c>
    </row>
    <row r="1069" spans="1:65" s="14" customFormat="1">
      <c r="B1069" s="166"/>
      <c r="D1069" s="159" t="s">
        <v>131</v>
      </c>
      <c r="E1069" s="167" t="s">
        <v>1</v>
      </c>
      <c r="F1069" s="168" t="s">
        <v>129</v>
      </c>
      <c r="H1069" s="169">
        <v>4</v>
      </c>
      <c r="I1069" s="170"/>
      <c r="L1069" s="166"/>
      <c r="M1069" s="171"/>
      <c r="N1069" s="172"/>
      <c r="O1069" s="172"/>
      <c r="P1069" s="172"/>
      <c r="Q1069" s="172"/>
      <c r="R1069" s="172"/>
      <c r="S1069" s="172"/>
      <c r="T1069" s="173"/>
      <c r="AT1069" s="167" t="s">
        <v>131</v>
      </c>
      <c r="AU1069" s="167" t="s">
        <v>82</v>
      </c>
      <c r="AV1069" s="14" t="s">
        <v>82</v>
      </c>
      <c r="AW1069" s="14" t="s">
        <v>29</v>
      </c>
      <c r="AX1069" s="14" t="s">
        <v>73</v>
      </c>
      <c r="AY1069" s="167" t="s">
        <v>122</v>
      </c>
    </row>
    <row r="1070" spans="1:65" s="13" customFormat="1">
      <c r="B1070" s="158"/>
      <c r="D1070" s="159" t="s">
        <v>131</v>
      </c>
      <c r="E1070" s="160" t="s">
        <v>1</v>
      </c>
      <c r="F1070" s="161" t="s">
        <v>717</v>
      </c>
      <c r="H1070" s="160" t="s">
        <v>1</v>
      </c>
      <c r="I1070" s="162"/>
      <c r="L1070" s="158"/>
      <c r="M1070" s="163"/>
      <c r="N1070" s="164"/>
      <c r="O1070" s="164"/>
      <c r="P1070" s="164"/>
      <c r="Q1070" s="164"/>
      <c r="R1070" s="164"/>
      <c r="S1070" s="164"/>
      <c r="T1070" s="165"/>
      <c r="AT1070" s="160" t="s">
        <v>131</v>
      </c>
      <c r="AU1070" s="160" t="s">
        <v>82</v>
      </c>
      <c r="AV1070" s="13" t="s">
        <v>30</v>
      </c>
      <c r="AW1070" s="13" t="s">
        <v>29</v>
      </c>
      <c r="AX1070" s="13" t="s">
        <v>73</v>
      </c>
      <c r="AY1070" s="160" t="s">
        <v>122</v>
      </c>
    </row>
    <row r="1071" spans="1:65" s="14" customFormat="1">
      <c r="B1071" s="166"/>
      <c r="D1071" s="159" t="s">
        <v>131</v>
      </c>
      <c r="E1071" s="167" t="s">
        <v>1</v>
      </c>
      <c r="F1071" s="168" t="s">
        <v>82</v>
      </c>
      <c r="H1071" s="169">
        <v>2</v>
      </c>
      <c r="I1071" s="170"/>
      <c r="L1071" s="166"/>
      <c r="M1071" s="171"/>
      <c r="N1071" s="172"/>
      <c r="O1071" s="172"/>
      <c r="P1071" s="172"/>
      <c r="Q1071" s="172"/>
      <c r="R1071" s="172"/>
      <c r="S1071" s="172"/>
      <c r="T1071" s="173"/>
      <c r="AT1071" s="167" t="s">
        <v>131</v>
      </c>
      <c r="AU1071" s="167" t="s">
        <v>82</v>
      </c>
      <c r="AV1071" s="14" t="s">
        <v>82</v>
      </c>
      <c r="AW1071" s="14" t="s">
        <v>29</v>
      </c>
      <c r="AX1071" s="14" t="s">
        <v>73</v>
      </c>
      <c r="AY1071" s="167" t="s">
        <v>122</v>
      </c>
    </row>
    <row r="1072" spans="1:65" s="13" customFormat="1">
      <c r="B1072" s="158"/>
      <c r="D1072" s="159" t="s">
        <v>131</v>
      </c>
      <c r="E1072" s="160" t="s">
        <v>1</v>
      </c>
      <c r="F1072" s="161" t="s">
        <v>938</v>
      </c>
      <c r="H1072" s="160" t="s">
        <v>1</v>
      </c>
      <c r="I1072" s="162"/>
      <c r="L1072" s="158"/>
      <c r="M1072" s="163"/>
      <c r="N1072" s="164"/>
      <c r="O1072" s="164"/>
      <c r="P1072" s="164"/>
      <c r="Q1072" s="164"/>
      <c r="R1072" s="164"/>
      <c r="S1072" s="164"/>
      <c r="T1072" s="165"/>
      <c r="AT1072" s="160" t="s">
        <v>131</v>
      </c>
      <c r="AU1072" s="160" t="s">
        <v>82</v>
      </c>
      <c r="AV1072" s="13" t="s">
        <v>30</v>
      </c>
      <c r="AW1072" s="13" t="s">
        <v>29</v>
      </c>
      <c r="AX1072" s="13" t="s">
        <v>73</v>
      </c>
      <c r="AY1072" s="160" t="s">
        <v>122</v>
      </c>
    </row>
    <row r="1073" spans="1:65" s="14" customFormat="1">
      <c r="B1073" s="166"/>
      <c r="D1073" s="159" t="s">
        <v>131</v>
      </c>
      <c r="E1073" s="167" t="s">
        <v>1</v>
      </c>
      <c r="F1073" s="168" t="s">
        <v>30</v>
      </c>
      <c r="H1073" s="169">
        <v>1</v>
      </c>
      <c r="I1073" s="170"/>
      <c r="L1073" s="166"/>
      <c r="M1073" s="171"/>
      <c r="N1073" s="172"/>
      <c r="O1073" s="172"/>
      <c r="P1073" s="172"/>
      <c r="Q1073" s="172"/>
      <c r="R1073" s="172"/>
      <c r="S1073" s="172"/>
      <c r="T1073" s="173"/>
      <c r="AT1073" s="167" t="s">
        <v>131</v>
      </c>
      <c r="AU1073" s="167" t="s">
        <v>82</v>
      </c>
      <c r="AV1073" s="14" t="s">
        <v>82</v>
      </c>
      <c r="AW1073" s="14" t="s">
        <v>29</v>
      </c>
      <c r="AX1073" s="14" t="s">
        <v>73</v>
      </c>
      <c r="AY1073" s="167" t="s">
        <v>122</v>
      </c>
    </row>
    <row r="1074" spans="1:65" s="13" customFormat="1">
      <c r="B1074" s="158"/>
      <c r="D1074" s="159" t="s">
        <v>131</v>
      </c>
      <c r="E1074" s="160" t="s">
        <v>1</v>
      </c>
      <c r="F1074" s="161" t="s">
        <v>942</v>
      </c>
      <c r="H1074" s="160" t="s">
        <v>1</v>
      </c>
      <c r="I1074" s="162"/>
      <c r="L1074" s="158"/>
      <c r="M1074" s="163"/>
      <c r="N1074" s="164"/>
      <c r="O1074" s="164"/>
      <c r="P1074" s="164"/>
      <c r="Q1074" s="164"/>
      <c r="R1074" s="164"/>
      <c r="S1074" s="164"/>
      <c r="T1074" s="165"/>
      <c r="AT1074" s="160" t="s">
        <v>131</v>
      </c>
      <c r="AU1074" s="160" t="s">
        <v>82</v>
      </c>
      <c r="AV1074" s="13" t="s">
        <v>30</v>
      </c>
      <c r="AW1074" s="13" t="s">
        <v>29</v>
      </c>
      <c r="AX1074" s="13" t="s">
        <v>73</v>
      </c>
      <c r="AY1074" s="160" t="s">
        <v>122</v>
      </c>
    </row>
    <row r="1075" spans="1:65" s="14" customFormat="1">
      <c r="B1075" s="166"/>
      <c r="D1075" s="159" t="s">
        <v>131</v>
      </c>
      <c r="E1075" s="167" t="s">
        <v>1</v>
      </c>
      <c r="F1075" s="168" t="s">
        <v>82</v>
      </c>
      <c r="H1075" s="169">
        <v>2</v>
      </c>
      <c r="I1075" s="170"/>
      <c r="L1075" s="166"/>
      <c r="M1075" s="171"/>
      <c r="N1075" s="172"/>
      <c r="O1075" s="172"/>
      <c r="P1075" s="172"/>
      <c r="Q1075" s="172"/>
      <c r="R1075" s="172"/>
      <c r="S1075" s="172"/>
      <c r="T1075" s="173"/>
      <c r="AT1075" s="167" t="s">
        <v>131</v>
      </c>
      <c r="AU1075" s="167" t="s">
        <v>82</v>
      </c>
      <c r="AV1075" s="14" t="s">
        <v>82</v>
      </c>
      <c r="AW1075" s="14" t="s">
        <v>29</v>
      </c>
      <c r="AX1075" s="14" t="s">
        <v>73</v>
      </c>
      <c r="AY1075" s="167" t="s">
        <v>122</v>
      </c>
    </row>
    <row r="1076" spans="1:65" s="15" customFormat="1">
      <c r="B1076" s="174"/>
      <c r="D1076" s="159" t="s">
        <v>131</v>
      </c>
      <c r="E1076" s="175" t="s">
        <v>1</v>
      </c>
      <c r="F1076" s="176" t="s">
        <v>139</v>
      </c>
      <c r="H1076" s="177">
        <v>11</v>
      </c>
      <c r="I1076" s="178"/>
      <c r="L1076" s="174"/>
      <c r="M1076" s="179"/>
      <c r="N1076" s="180"/>
      <c r="O1076" s="180"/>
      <c r="P1076" s="180"/>
      <c r="Q1076" s="180"/>
      <c r="R1076" s="180"/>
      <c r="S1076" s="180"/>
      <c r="T1076" s="181"/>
      <c r="AT1076" s="175" t="s">
        <v>131</v>
      </c>
      <c r="AU1076" s="175" t="s">
        <v>82</v>
      </c>
      <c r="AV1076" s="15" t="s">
        <v>129</v>
      </c>
      <c r="AW1076" s="15" t="s">
        <v>29</v>
      </c>
      <c r="AX1076" s="15" t="s">
        <v>30</v>
      </c>
      <c r="AY1076" s="175" t="s">
        <v>122</v>
      </c>
    </row>
    <row r="1077" spans="1:65" s="2" customFormat="1" ht="16.5" customHeight="1">
      <c r="A1077" s="33"/>
      <c r="B1077" s="144"/>
      <c r="C1077" s="182" t="s">
        <v>1428</v>
      </c>
      <c r="D1077" s="182" t="s">
        <v>333</v>
      </c>
      <c r="E1077" s="183" t="s">
        <v>1429</v>
      </c>
      <c r="F1077" s="184" t="s">
        <v>1430</v>
      </c>
      <c r="G1077" s="185" t="s">
        <v>573</v>
      </c>
      <c r="H1077" s="186">
        <v>11.11</v>
      </c>
      <c r="I1077" s="187"/>
      <c r="J1077" s="188">
        <f>ROUND(I1077*H1077,2)</f>
        <v>0</v>
      </c>
      <c r="K1077" s="184" t="s">
        <v>1</v>
      </c>
      <c r="L1077" s="189"/>
      <c r="M1077" s="190" t="s">
        <v>1</v>
      </c>
      <c r="N1077" s="191" t="s">
        <v>38</v>
      </c>
      <c r="O1077" s="59"/>
      <c r="P1077" s="154">
        <f>O1077*H1077</f>
        <v>0</v>
      </c>
      <c r="Q1077" s="154">
        <v>0</v>
      </c>
      <c r="R1077" s="154">
        <f>Q1077*H1077</f>
        <v>0</v>
      </c>
      <c r="S1077" s="154">
        <v>0</v>
      </c>
      <c r="T1077" s="155">
        <f>S1077*H1077</f>
        <v>0</v>
      </c>
      <c r="U1077" s="33"/>
      <c r="V1077" s="33"/>
      <c r="W1077" s="33"/>
      <c r="X1077" s="33"/>
      <c r="Y1077" s="33"/>
      <c r="Z1077" s="33"/>
      <c r="AA1077" s="33"/>
      <c r="AB1077" s="33"/>
      <c r="AC1077" s="33"/>
      <c r="AD1077" s="33"/>
      <c r="AE1077" s="33"/>
      <c r="AR1077" s="156" t="s">
        <v>170</v>
      </c>
      <c r="AT1077" s="156" t="s">
        <v>333</v>
      </c>
      <c r="AU1077" s="156" t="s">
        <v>82</v>
      </c>
      <c r="AY1077" s="18" t="s">
        <v>122</v>
      </c>
      <c r="BE1077" s="157">
        <f>IF(N1077="základní",J1077,0)</f>
        <v>0</v>
      </c>
      <c r="BF1077" s="157">
        <f>IF(N1077="snížená",J1077,0)</f>
        <v>0</v>
      </c>
      <c r="BG1077" s="157">
        <f>IF(N1077="zákl. přenesená",J1077,0)</f>
        <v>0</v>
      </c>
      <c r="BH1077" s="157">
        <f>IF(N1077="sníž. přenesená",J1077,0)</f>
        <v>0</v>
      </c>
      <c r="BI1077" s="157">
        <f>IF(N1077="nulová",J1077,0)</f>
        <v>0</v>
      </c>
      <c r="BJ1077" s="18" t="s">
        <v>30</v>
      </c>
      <c r="BK1077" s="157">
        <f>ROUND(I1077*H1077,2)</f>
        <v>0</v>
      </c>
      <c r="BL1077" s="18" t="s">
        <v>129</v>
      </c>
      <c r="BM1077" s="156" t="s">
        <v>1431</v>
      </c>
    </row>
    <row r="1078" spans="1:65" s="13" customFormat="1">
      <c r="B1078" s="158"/>
      <c r="D1078" s="159" t="s">
        <v>131</v>
      </c>
      <c r="E1078" s="160" t="s">
        <v>1</v>
      </c>
      <c r="F1078" s="161" t="s">
        <v>701</v>
      </c>
      <c r="H1078" s="160" t="s">
        <v>1</v>
      </c>
      <c r="I1078" s="162"/>
      <c r="L1078" s="158"/>
      <c r="M1078" s="163"/>
      <c r="N1078" s="164"/>
      <c r="O1078" s="164"/>
      <c r="P1078" s="164"/>
      <c r="Q1078" s="164"/>
      <c r="R1078" s="164"/>
      <c r="S1078" s="164"/>
      <c r="T1078" s="165"/>
      <c r="AT1078" s="160" t="s">
        <v>131</v>
      </c>
      <c r="AU1078" s="160" t="s">
        <v>82</v>
      </c>
      <c r="AV1078" s="13" t="s">
        <v>30</v>
      </c>
      <c r="AW1078" s="13" t="s">
        <v>29</v>
      </c>
      <c r="AX1078" s="13" t="s">
        <v>73</v>
      </c>
      <c r="AY1078" s="160" t="s">
        <v>122</v>
      </c>
    </row>
    <row r="1079" spans="1:65" s="14" customFormat="1">
      <c r="B1079" s="166"/>
      <c r="D1079" s="159" t="s">
        <v>131</v>
      </c>
      <c r="E1079" s="167" t="s">
        <v>1</v>
      </c>
      <c r="F1079" s="168" t="s">
        <v>1217</v>
      </c>
      <c r="H1079" s="169">
        <v>2.02</v>
      </c>
      <c r="I1079" s="170"/>
      <c r="L1079" s="166"/>
      <c r="M1079" s="171"/>
      <c r="N1079" s="172"/>
      <c r="O1079" s="172"/>
      <c r="P1079" s="172"/>
      <c r="Q1079" s="172"/>
      <c r="R1079" s="172"/>
      <c r="S1079" s="172"/>
      <c r="T1079" s="173"/>
      <c r="AT1079" s="167" t="s">
        <v>131</v>
      </c>
      <c r="AU1079" s="167" t="s">
        <v>82</v>
      </c>
      <c r="AV1079" s="14" t="s">
        <v>82</v>
      </c>
      <c r="AW1079" s="14" t="s">
        <v>29</v>
      </c>
      <c r="AX1079" s="14" t="s">
        <v>73</v>
      </c>
      <c r="AY1079" s="167" t="s">
        <v>122</v>
      </c>
    </row>
    <row r="1080" spans="1:65" s="13" customFormat="1">
      <c r="B1080" s="158"/>
      <c r="D1080" s="159" t="s">
        <v>131</v>
      </c>
      <c r="E1080" s="160" t="s">
        <v>1</v>
      </c>
      <c r="F1080" s="161" t="s">
        <v>714</v>
      </c>
      <c r="H1080" s="160" t="s">
        <v>1</v>
      </c>
      <c r="I1080" s="162"/>
      <c r="L1080" s="158"/>
      <c r="M1080" s="163"/>
      <c r="N1080" s="164"/>
      <c r="O1080" s="164"/>
      <c r="P1080" s="164"/>
      <c r="Q1080" s="164"/>
      <c r="R1080" s="164"/>
      <c r="S1080" s="164"/>
      <c r="T1080" s="165"/>
      <c r="AT1080" s="160" t="s">
        <v>131</v>
      </c>
      <c r="AU1080" s="160" t="s">
        <v>82</v>
      </c>
      <c r="AV1080" s="13" t="s">
        <v>30</v>
      </c>
      <c r="AW1080" s="13" t="s">
        <v>29</v>
      </c>
      <c r="AX1080" s="13" t="s">
        <v>73</v>
      </c>
      <c r="AY1080" s="160" t="s">
        <v>122</v>
      </c>
    </row>
    <row r="1081" spans="1:65" s="14" customFormat="1">
      <c r="B1081" s="166"/>
      <c r="D1081" s="159" t="s">
        <v>131</v>
      </c>
      <c r="E1081" s="167" t="s">
        <v>1</v>
      </c>
      <c r="F1081" s="168" t="s">
        <v>1204</v>
      </c>
      <c r="H1081" s="169">
        <v>4.04</v>
      </c>
      <c r="I1081" s="170"/>
      <c r="L1081" s="166"/>
      <c r="M1081" s="171"/>
      <c r="N1081" s="172"/>
      <c r="O1081" s="172"/>
      <c r="P1081" s="172"/>
      <c r="Q1081" s="172"/>
      <c r="R1081" s="172"/>
      <c r="S1081" s="172"/>
      <c r="T1081" s="173"/>
      <c r="AT1081" s="167" t="s">
        <v>131</v>
      </c>
      <c r="AU1081" s="167" t="s">
        <v>82</v>
      </c>
      <c r="AV1081" s="14" t="s">
        <v>82</v>
      </c>
      <c r="AW1081" s="14" t="s">
        <v>29</v>
      </c>
      <c r="AX1081" s="14" t="s">
        <v>73</v>
      </c>
      <c r="AY1081" s="167" t="s">
        <v>122</v>
      </c>
    </row>
    <row r="1082" spans="1:65" s="13" customFormat="1">
      <c r="B1082" s="158"/>
      <c r="D1082" s="159" t="s">
        <v>131</v>
      </c>
      <c r="E1082" s="160" t="s">
        <v>1</v>
      </c>
      <c r="F1082" s="161" t="s">
        <v>717</v>
      </c>
      <c r="H1082" s="160" t="s">
        <v>1</v>
      </c>
      <c r="I1082" s="162"/>
      <c r="L1082" s="158"/>
      <c r="M1082" s="163"/>
      <c r="N1082" s="164"/>
      <c r="O1082" s="164"/>
      <c r="P1082" s="164"/>
      <c r="Q1082" s="164"/>
      <c r="R1082" s="164"/>
      <c r="S1082" s="164"/>
      <c r="T1082" s="165"/>
      <c r="AT1082" s="160" t="s">
        <v>131</v>
      </c>
      <c r="AU1082" s="160" t="s">
        <v>82</v>
      </c>
      <c r="AV1082" s="13" t="s">
        <v>30</v>
      </c>
      <c r="AW1082" s="13" t="s">
        <v>29</v>
      </c>
      <c r="AX1082" s="13" t="s">
        <v>73</v>
      </c>
      <c r="AY1082" s="160" t="s">
        <v>122</v>
      </c>
    </row>
    <row r="1083" spans="1:65" s="14" customFormat="1">
      <c r="B1083" s="166"/>
      <c r="D1083" s="159" t="s">
        <v>131</v>
      </c>
      <c r="E1083" s="167" t="s">
        <v>1</v>
      </c>
      <c r="F1083" s="168" t="s">
        <v>1217</v>
      </c>
      <c r="H1083" s="169">
        <v>2.02</v>
      </c>
      <c r="I1083" s="170"/>
      <c r="L1083" s="166"/>
      <c r="M1083" s="171"/>
      <c r="N1083" s="172"/>
      <c r="O1083" s="172"/>
      <c r="P1083" s="172"/>
      <c r="Q1083" s="172"/>
      <c r="R1083" s="172"/>
      <c r="S1083" s="172"/>
      <c r="T1083" s="173"/>
      <c r="AT1083" s="167" t="s">
        <v>131</v>
      </c>
      <c r="AU1083" s="167" t="s">
        <v>82</v>
      </c>
      <c r="AV1083" s="14" t="s">
        <v>82</v>
      </c>
      <c r="AW1083" s="14" t="s">
        <v>29</v>
      </c>
      <c r="AX1083" s="14" t="s">
        <v>73</v>
      </c>
      <c r="AY1083" s="167" t="s">
        <v>122</v>
      </c>
    </row>
    <row r="1084" spans="1:65" s="13" customFormat="1">
      <c r="B1084" s="158"/>
      <c r="D1084" s="159" t="s">
        <v>131</v>
      </c>
      <c r="E1084" s="160" t="s">
        <v>1</v>
      </c>
      <c r="F1084" s="161" t="s">
        <v>938</v>
      </c>
      <c r="H1084" s="160" t="s">
        <v>1</v>
      </c>
      <c r="I1084" s="162"/>
      <c r="L1084" s="158"/>
      <c r="M1084" s="163"/>
      <c r="N1084" s="164"/>
      <c r="O1084" s="164"/>
      <c r="P1084" s="164"/>
      <c r="Q1084" s="164"/>
      <c r="R1084" s="164"/>
      <c r="S1084" s="164"/>
      <c r="T1084" s="165"/>
      <c r="AT1084" s="160" t="s">
        <v>131</v>
      </c>
      <c r="AU1084" s="160" t="s">
        <v>82</v>
      </c>
      <c r="AV1084" s="13" t="s">
        <v>30</v>
      </c>
      <c r="AW1084" s="13" t="s">
        <v>29</v>
      </c>
      <c r="AX1084" s="13" t="s">
        <v>73</v>
      </c>
      <c r="AY1084" s="160" t="s">
        <v>122</v>
      </c>
    </row>
    <row r="1085" spans="1:65" s="14" customFormat="1">
      <c r="B1085" s="166"/>
      <c r="D1085" s="159" t="s">
        <v>131</v>
      </c>
      <c r="E1085" s="167" t="s">
        <v>1</v>
      </c>
      <c r="F1085" s="168" t="s">
        <v>1218</v>
      </c>
      <c r="H1085" s="169">
        <v>1.01</v>
      </c>
      <c r="I1085" s="170"/>
      <c r="L1085" s="166"/>
      <c r="M1085" s="171"/>
      <c r="N1085" s="172"/>
      <c r="O1085" s="172"/>
      <c r="P1085" s="172"/>
      <c r="Q1085" s="172"/>
      <c r="R1085" s="172"/>
      <c r="S1085" s="172"/>
      <c r="T1085" s="173"/>
      <c r="AT1085" s="167" t="s">
        <v>131</v>
      </c>
      <c r="AU1085" s="167" t="s">
        <v>82</v>
      </c>
      <c r="AV1085" s="14" t="s">
        <v>82</v>
      </c>
      <c r="AW1085" s="14" t="s">
        <v>29</v>
      </c>
      <c r="AX1085" s="14" t="s">
        <v>73</v>
      </c>
      <c r="AY1085" s="167" t="s">
        <v>122</v>
      </c>
    </row>
    <row r="1086" spans="1:65" s="13" customFormat="1">
      <c r="B1086" s="158"/>
      <c r="D1086" s="159" t="s">
        <v>131</v>
      </c>
      <c r="E1086" s="160" t="s">
        <v>1</v>
      </c>
      <c r="F1086" s="161" t="s">
        <v>942</v>
      </c>
      <c r="H1086" s="160" t="s">
        <v>1</v>
      </c>
      <c r="I1086" s="162"/>
      <c r="L1086" s="158"/>
      <c r="M1086" s="163"/>
      <c r="N1086" s="164"/>
      <c r="O1086" s="164"/>
      <c r="P1086" s="164"/>
      <c r="Q1086" s="164"/>
      <c r="R1086" s="164"/>
      <c r="S1086" s="164"/>
      <c r="T1086" s="165"/>
      <c r="AT1086" s="160" t="s">
        <v>131</v>
      </c>
      <c r="AU1086" s="160" t="s">
        <v>82</v>
      </c>
      <c r="AV1086" s="13" t="s">
        <v>30</v>
      </c>
      <c r="AW1086" s="13" t="s">
        <v>29</v>
      </c>
      <c r="AX1086" s="13" t="s">
        <v>73</v>
      </c>
      <c r="AY1086" s="160" t="s">
        <v>122</v>
      </c>
    </row>
    <row r="1087" spans="1:65" s="14" customFormat="1">
      <c r="B1087" s="166"/>
      <c r="D1087" s="159" t="s">
        <v>131</v>
      </c>
      <c r="E1087" s="167" t="s">
        <v>1</v>
      </c>
      <c r="F1087" s="168" t="s">
        <v>1217</v>
      </c>
      <c r="H1087" s="169">
        <v>2.02</v>
      </c>
      <c r="I1087" s="170"/>
      <c r="L1087" s="166"/>
      <c r="M1087" s="171"/>
      <c r="N1087" s="172"/>
      <c r="O1087" s="172"/>
      <c r="P1087" s="172"/>
      <c r="Q1087" s="172"/>
      <c r="R1087" s="172"/>
      <c r="S1087" s="172"/>
      <c r="T1087" s="173"/>
      <c r="AT1087" s="167" t="s">
        <v>131</v>
      </c>
      <c r="AU1087" s="167" t="s">
        <v>82</v>
      </c>
      <c r="AV1087" s="14" t="s">
        <v>82</v>
      </c>
      <c r="AW1087" s="14" t="s">
        <v>29</v>
      </c>
      <c r="AX1087" s="14" t="s">
        <v>73</v>
      </c>
      <c r="AY1087" s="167" t="s">
        <v>122</v>
      </c>
    </row>
    <row r="1088" spans="1:65" s="15" customFormat="1">
      <c r="B1088" s="174"/>
      <c r="D1088" s="159" t="s">
        <v>131</v>
      </c>
      <c r="E1088" s="175" t="s">
        <v>1</v>
      </c>
      <c r="F1088" s="176" t="s">
        <v>139</v>
      </c>
      <c r="H1088" s="177">
        <v>11.11</v>
      </c>
      <c r="I1088" s="178"/>
      <c r="L1088" s="174"/>
      <c r="M1088" s="179"/>
      <c r="N1088" s="180"/>
      <c r="O1088" s="180"/>
      <c r="P1088" s="180"/>
      <c r="Q1088" s="180"/>
      <c r="R1088" s="180"/>
      <c r="S1088" s="180"/>
      <c r="T1088" s="181"/>
      <c r="AT1088" s="175" t="s">
        <v>131</v>
      </c>
      <c r="AU1088" s="175" t="s">
        <v>82</v>
      </c>
      <c r="AV1088" s="15" t="s">
        <v>129</v>
      </c>
      <c r="AW1088" s="15" t="s">
        <v>29</v>
      </c>
      <c r="AX1088" s="15" t="s">
        <v>30</v>
      </c>
      <c r="AY1088" s="175" t="s">
        <v>122</v>
      </c>
    </row>
    <row r="1089" spans="1:65" s="2" customFormat="1" ht="16.5" customHeight="1">
      <c r="A1089" s="33"/>
      <c r="B1089" s="144"/>
      <c r="C1089" s="182" t="s">
        <v>1432</v>
      </c>
      <c r="D1089" s="182" t="s">
        <v>333</v>
      </c>
      <c r="E1089" s="183" t="s">
        <v>1433</v>
      </c>
      <c r="F1089" s="184" t="s">
        <v>1434</v>
      </c>
      <c r="G1089" s="185" t="s">
        <v>573</v>
      </c>
      <c r="H1089" s="186">
        <v>11.11</v>
      </c>
      <c r="I1089" s="187"/>
      <c r="J1089" s="188">
        <f>ROUND(I1089*H1089,2)</f>
        <v>0</v>
      </c>
      <c r="K1089" s="184" t="s">
        <v>128</v>
      </c>
      <c r="L1089" s="189"/>
      <c r="M1089" s="190" t="s">
        <v>1</v>
      </c>
      <c r="N1089" s="191" t="s">
        <v>38</v>
      </c>
      <c r="O1089" s="59"/>
      <c r="P1089" s="154">
        <f>O1089*H1089</f>
        <v>0</v>
      </c>
      <c r="Q1089" s="154">
        <v>4.2999999999999997E-2</v>
      </c>
      <c r="R1089" s="154">
        <f>Q1089*H1089</f>
        <v>0.47772999999999993</v>
      </c>
      <c r="S1089" s="154">
        <v>0</v>
      </c>
      <c r="T1089" s="155">
        <f>S1089*H1089</f>
        <v>0</v>
      </c>
      <c r="U1089" s="33"/>
      <c r="V1089" s="33"/>
      <c r="W1089" s="33"/>
      <c r="X1089" s="33"/>
      <c r="Y1089" s="33"/>
      <c r="Z1089" s="33"/>
      <c r="AA1089" s="33"/>
      <c r="AB1089" s="33"/>
      <c r="AC1089" s="33"/>
      <c r="AD1089" s="33"/>
      <c r="AE1089" s="33"/>
      <c r="AR1089" s="156" t="s">
        <v>170</v>
      </c>
      <c r="AT1089" s="156" t="s">
        <v>333</v>
      </c>
      <c r="AU1089" s="156" t="s">
        <v>82</v>
      </c>
      <c r="AY1089" s="18" t="s">
        <v>122</v>
      </c>
      <c r="BE1089" s="157">
        <f>IF(N1089="základní",J1089,0)</f>
        <v>0</v>
      </c>
      <c r="BF1089" s="157">
        <f>IF(N1089="snížená",J1089,0)</f>
        <v>0</v>
      </c>
      <c r="BG1089" s="157">
        <f>IF(N1089="zákl. přenesená",J1089,0)</f>
        <v>0</v>
      </c>
      <c r="BH1089" s="157">
        <f>IF(N1089="sníž. přenesená",J1089,0)</f>
        <v>0</v>
      </c>
      <c r="BI1089" s="157">
        <f>IF(N1089="nulová",J1089,0)</f>
        <v>0</v>
      </c>
      <c r="BJ1089" s="18" t="s">
        <v>30</v>
      </c>
      <c r="BK1089" s="157">
        <f>ROUND(I1089*H1089,2)</f>
        <v>0</v>
      </c>
      <c r="BL1089" s="18" t="s">
        <v>129</v>
      </c>
      <c r="BM1089" s="156" t="s">
        <v>1435</v>
      </c>
    </row>
    <row r="1090" spans="1:65" s="13" customFormat="1">
      <c r="B1090" s="158"/>
      <c r="D1090" s="159" t="s">
        <v>131</v>
      </c>
      <c r="E1090" s="160" t="s">
        <v>1</v>
      </c>
      <c r="F1090" s="161" t="s">
        <v>701</v>
      </c>
      <c r="H1090" s="160" t="s">
        <v>1</v>
      </c>
      <c r="I1090" s="162"/>
      <c r="L1090" s="158"/>
      <c r="M1090" s="163"/>
      <c r="N1090" s="164"/>
      <c r="O1090" s="164"/>
      <c r="P1090" s="164"/>
      <c r="Q1090" s="164"/>
      <c r="R1090" s="164"/>
      <c r="S1090" s="164"/>
      <c r="T1090" s="165"/>
      <c r="AT1090" s="160" t="s">
        <v>131</v>
      </c>
      <c r="AU1090" s="160" t="s">
        <v>82</v>
      </c>
      <c r="AV1090" s="13" t="s">
        <v>30</v>
      </c>
      <c r="AW1090" s="13" t="s">
        <v>29</v>
      </c>
      <c r="AX1090" s="13" t="s">
        <v>73</v>
      </c>
      <c r="AY1090" s="160" t="s">
        <v>122</v>
      </c>
    </row>
    <row r="1091" spans="1:65" s="14" customFormat="1">
      <c r="B1091" s="166"/>
      <c r="D1091" s="159" t="s">
        <v>131</v>
      </c>
      <c r="E1091" s="167" t="s">
        <v>1</v>
      </c>
      <c r="F1091" s="168" t="s">
        <v>1217</v>
      </c>
      <c r="H1091" s="169">
        <v>2.02</v>
      </c>
      <c r="I1091" s="170"/>
      <c r="L1091" s="166"/>
      <c r="M1091" s="171"/>
      <c r="N1091" s="172"/>
      <c r="O1091" s="172"/>
      <c r="P1091" s="172"/>
      <c r="Q1091" s="172"/>
      <c r="R1091" s="172"/>
      <c r="S1091" s="172"/>
      <c r="T1091" s="173"/>
      <c r="AT1091" s="167" t="s">
        <v>131</v>
      </c>
      <c r="AU1091" s="167" t="s">
        <v>82</v>
      </c>
      <c r="AV1091" s="14" t="s">
        <v>82</v>
      </c>
      <c r="AW1091" s="14" t="s">
        <v>29</v>
      </c>
      <c r="AX1091" s="14" t="s">
        <v>73</v>
      </c>
      <c r="AY1091" s="167" t="s">
        <v>122</v>
      </c>
    </row>
    <row r="1092" spans="1:65" s="13" customFormat="1">
      <c r="B1092" s="158"/>
      <c r="D1092" s="159" t="s">
        <v>131</v>
      </c>
      <c r="E1092" s="160" t="s">
        <v>1</v>
      </c>
      <c r="F1092" s="161" t="s">
        <v>714</v>
      </c>
      <c r="H1092" s="160" t="s">
        <v>1</v>
      </c>
      <c r="I1092" s="162"/>
      <c r="L1092" s="158"/>
      <c r="M1092" s="163"/>
      <c r="N1092" s="164"/>
      <c r="O1092" s="164"/>
      <c r="P1092" s="164"/>
      <c r="Q1092" s="164"/>
      <c r="R1092" s="164"/>
      <c r="S1092" s="164"/>
      <c r="T1092" s="165"/>
      <c r="AT1092" s="160" t="s">
        <v>131</v>
      </c>
      <c r="AU1092" s="160" t="s">
        <v>82</v>
      </c>
      <c r="AV1092" s="13" t="s">
        <v>30</v>
      </c>
      <c r="AW1092" s="13" t="s">
        <v>29</v>
      </c>
      <c r="AX1092" s="13" t="s">
        <v>73</v>
      </c>
      <c r="AY1092" s="160" t="s">
        <v>122</v>
      </c>
    </row>
    <row r="1093" spans="1:65" s="14" customFormat="1">
      <c r="B1093" s="166"/>
      <c r="D1093" s="159" t="s">
        <v>131</v>
      </c>
      <c r="E1093" s="167" t="s">
        <v>1</v>
      </c>
      <c r="F1093" s="168" t="s">
        <v>1204</v>
      </c>
      <c r="H1093" s="169">
        <v>4.04</v>
      </c>
      <c r="I1093" s="170"/>
      <c r="L1093" s="166"/>
      <c r="M1093" s="171"/>
      <c r="N1093" s="172"/>
      <c r="O1093" s="172"/>
      <c r="P1093" s="172"/>
      <c r="Q1093" s="172"/>
      <c r="R1093" s="172"/>
      <c r="S1093" s="172"/>
      <c r="T1093" s="173"/>
      <c r="AT1093" s="167" t="s">
        <v>131</v>
      </c>
      <c r="AU1093" s="167" t="s">
        <v>82</v>
      </c>
      <c r="AV1093" s="14" t="s">
        <v>82</v>
      </c>
      <c r="AW1093" s="14" t="s">
        <v>29</v>
      </c>
      <c r="AX1093" s="14" t="s">
        <v>73</v>
      </c>
      <c r="AY1093" s="167" t="s">
        <v>122</v>
      </c>
    </row>
    <row r="1094" spans="1:65" s="13" customFormat="1">
      <c r="B1094" s="158"/>
      <c r="D1094" s="159" t="s">
        <v>131</v>
      </c>
      <c r="E1094" s="160" t="s">
        <v>1</v>
      </c>
      <c r="F1094" s="161" t="s">
        <v>717</v>
      </c>
      <c r="H1094" s="160" t="s">
        <v>1</v>
      </c>
      <c r="I1094" s="162"/>
      <c r="L1094" s="158"/>
      <c r="M1094" s="163"/>
      <c r="N1094" s="164"/>
      <c r="O1094" s="164"/>
      <c r="P1094" s="164"/>
      <c r="Q1094" s="164"/>
      <c r="R1094" s="164"/>
      <c r="S1094" s="164"/>
      <c r="T1094" s="165"/>
      <c r="AT1094" s="160" t="s">
        <v>131</v>
      </c>
      <c r="AU1094" s="160" t="s">
        <v>82</v>
      </c>
      <c r="AV1094" s="13" t="s">
        <v>30</v>
      </c>
      <c r="AW1094" s="13" t="s">
        <v>29</v>
      </c>
      <c r="AX1094" s="13" t="s">
        <v>73</v>
      </c>
      <c r="AY1094" s="160" t="s">
        <v>122</v>
      </c>
    </row>
    <row r="1095" spans="1:65" s="14" customFormat="1">
      <c r="B1095" s="166"/>
      <c r="D1095" s="159" t="s">
        <v>131</v>
      </c>
      <c r="E1095" s="167" t="s">
        <v>1</v>
      </c>
      <c r="F1095" s="168" t="s">
        <v>1217</v>
      </c>
      <c r="H1095" s="169">
        <v>2.02</v>
      </c>
      <c r="I1095" s="170"/>
      <c r="L1095" s="166"/>
      <c r="M1095" s="171"/>
      <c r="N1095" s="172"/>
      <c r="O1095" s="172"/>
      <c r="P1095" s="172"/>
      <c r="Q1095" s="172"/>
      <c r="R1095" s="172"/>
      <c r="S1095" s="172"/>
      <c r="T1095" s="173"/>
      <c r="AT1095" s="167" t="s">
        <v>131</v>
      </c>
      <c r="AU1095" s="167" t="s">
        <v>82</v>
      </c>
      <c r="AV1095" s="14" t="s">
        <v>82</v>
      </c>
      <c r="AW1095" s="14" t="s">
        <v>29</v>
      </c>
      <c r="AX1095" s="14" t="s">
        <v>73</v>
      </c>
      <c r="AY1095" s="167" t="s">
        <v>122</v>
      </c>
    </row>
    <row r="1096" spans="1:65" s="13" customFormat="1">
      <c r="B1096" s="158"/>
      <c r="D1096" s="159" t="s">
        <v>131</v>
      </c>
      <c r="E1096" s="160" t="s">
        <v>1</v>
      </c>
      <c r="F1096" s="161" t="s">
        <v>938</v>
      </c>
      <c r="H1096" s="160" t="s">
        <v>1</v>
      </c>
      <c r="I1096" s="162"/>
      <c r="L1096" s="158"/>
      <c r="M1096" s="163"/>
      <c r="N1096" s="164"/>
      <c r="O1096" s="164"/>
      <c r="P1096" s="164"/>
      <c r="Q1096" s="164"/>
      <c r="R1096" s="164"/>
      <c r="S1096" s="164"/>
      <c r="T1096" s="165"/>
      <c r="AT1096" s="160" t="s">
        <v>131</v>
      </c>
      <c r="AU1096" s="160" t="s">
        <v>82</v>
      </c>
      <c r="AV1096" s="13" t="s">
        <v>30</v>
      </c>
      <c r="AW1096" s="13" t="s">
        <v>29</v>
      </c>
      <c r="AX1096" s="13" t="s">
        <v>73</v>
      </c>
      <c r="AY1096" s="160" t="s">
        <v>122</v>
      </c>
    </row>
    <row r="1097" spans="1:65" s="14" customFormat="1">
      <c r="B1097" s="166"/>
      <c r="D1097" s="159" t="s">
        <v>131</v>
      </c>
      <c r="E1097" s="167" t="s">
        <v>1</v>
      </c>
      <c r="F1097" s="168" t="s">
        <v>1218</v>
      </c>
      <c r="H1097" s="169">
        <v>1.01</v>
      </c>
      <c r="I1097" s="170"/>
      <c r="L1097" s="166"/>
      <c r="M1097" s="171"/>
      <c r="N1097" s="172"/>
      <c r="O1097" s="172"/>
      <c r="P1097" s="172"/>
      <c r="Q1097" s="172"/>
      <c r="R1097" s="172"/>
      <c r="S1097" s="172"/>
      <c r="T1097" s="173"/>
      <c r="AT1097" s="167" t="s">
        <v>131</v>
      </c>
      <c r="AU1097" s="167" t="s">
        <v>82</v>
      </c>
      <c r="AV1097" s="14" t="s">
        <v>82</v>
      </c>
      <c r="AW1097" s="14" t="s">
        <v>29</v>
      </c>
      <c r="AX1097" s="14" t="s">
        <v>73</v>
      </c>
      <c r="AY1097" s="167" t="s">
        <v>122</v>
      </c>
    </row>
    <row r="1098" spans="1:65" s="13" customFormat="1">
      <c r="B1098" s="158"/>
      <c r="D1098" s="159" t="s">
        <v>131</v>
      </c>
      <c r="E1098" s="160" t="s">
        <v>1</v>
      </c>
      <c r="F1098" s="161" t="s">
        <v>942</v>
      </c>
      <c r="H1098" s="160" t="s">
        <v>1</v>
      </c>
      <c r="I1098" s="162"/>
      <c r="L1098" s="158"/>
      <c r="M1098" s="163"/>
      <c r="N1098" s="164"/>
      <c r="O1098" s="164"/>
      <c r="P1098" s="164"/>
      <c r="Q1098" s="164"/>
      <c r="R1098" s="164"/>
      <c r="S1098" s="164"/>
      <c r="T1098" s="165"/>
      <c r="AT1098" s="160" t="s">
        <v>131</v>
      </c>
      <c r="AU1098" s="160" t="s">
        <v>82</v>
      </c>
      <c r="AV1098" s="13" t="s">
        <v>30</v>
      </c>
      <c r="AW1098" s="13" t="s">
        <v>29</v>
      </c>
      <c r="AX1098" s="13" t="s">
        <v>73</v>
      </c>
      <c r="AY1098" s="160" t="s">
        <v>122</v>
      </c>
    </row>
    <row r="1099" spans="1:65" s="14" customFormat="1">
      <c r="B1099" s="166"/>
      <c r="D1099" s="159" t="s">
        <v>131</v>
      </c>
      <c r="E1099" s="167" t="s">
        <v>1</v>
      </c>
      <c r="F1099" s="168" t="s">
        <v>1217</v>
      </c>
      <c r="H1099" s="169">
        <v>2.02</v>
      </c>
      <c r="I1099" s="170"/>
      <c r="L1099" s="166"/>
      <c r="M1099" s="171"/>
      <c r="N1099" s="172"/>
      <c r="O1099" s="172"/>
      <c r="P1099" s="172"/>
      <c r="Q1099" s="172"/>
      <c r="R1099" s="172"/>
      <c r="S1099" s="172"/>
      <c r="T1099" s="173"/>
      <c r="AT1099" s="167" t="s">
        <v>131</v>
      </c>
      <c r="AU1099" s="167" t="s">
        <v>82</v>
      </c>
      <c r="AV1099" s="14" t="s">
        <v>82</v>
      </c>
      <c r="AW1099" s="14" t="s">
        <v>29</v>
      </c>
      <c r="AX1099" s="14" t="s">
        <v>73</v>
      </c>
      <c r="AY1099" s="167" t="s">
        <v>122</v>
      </c>
    </row>
    <row r="1100" spans="1:65" s="15" customFormat="1">
      <c r="B1100" s="174"/>
      <c r="D1100" s="159" t="s">
        <v>131</v>
      </c>
      <c r="E1100" s="175" t="s">
        <v>1</v>
      </c>
      <c r="F1100" s="176" t="s">
        <v>139</v>
      </c>
      <c r="H1100" s="177">
        <v>11.11</v>
      </c>
      <c r="I1100" s="178"/>
      <c r="L1100" s="174"/>
      <c r="M1100" s="179"/>
      <c r="N1100" s="180"/>
      <c r="O1100" s="180"/>
      <c r="P1100" s="180"/>
      <c r="Q1100" s="180"/>
      <c r="R1100" s="180"/>
      <c r="S1100" s="180"/>
      <c r="T1100" s="181"/>
      <c r="AT1100" s="175" t="s">
        <v>131</v>
      </c>
      <c r="AU1100" s="175" t="s">
        <v>82</v>
      </c>
      <c r="AV1100" s="15" t="s">
        <v>129</v>
      </c>
      <c r="AW1100" s="15" t="s">
        <v>29</v>
      </c>
      <c r="AX1100" s="15" t="s">
        <v>30</v>
      </c>
      <c r="AY1100" s="175" t="s">
        <v>122</v>
      </c>
    </row>
    <row r="1101" spans="1:65" s="2" customFormat="1" ht="16.5" customHeight="1">
      <c r="A1101" s="33"/>
      <c r="B1101" s="144"/>
      <c r="C1101" s="145" t="s">
        <v>1436</v>
      </c>
      <c r="D1101" s="145" t="s">
        <v>124</v>
      </c>
      <c r="E1101" s="146" t="s">
        <v>1437</v>
      </c>
      <c r="F1101" s="147" t="s">
        <v>1438</v>
      </c>
      <c r="G1101" s="148" t="s">
        <v>573</v>
      </c>
      <c r="H1101" s="149">
        <v>2</v>
      </c>
      <c r="I1101" s="150"/>
      <c r="J1101" s="151">
        <f>ROUND(I1101*H1101,2)</f>
        <v>0</v>
      </c>
      <c r="K1101" s="147" t="s">
        <v>128</v>
      </c>
      <c r="L1101" s="34"/>
      <c r="M1101" s="152" t="s">
        <v>1</v>
      </c>
      <c r="N1101" s="153" t="s">
        <v>38</v>
      </c>
      <c r="O1101" s="59"/>
      <c r="P1101" s="154">
        <f>O1101*H1101</f>
        <v>0</v>
      </c>
      <c r="Q1101" s="154">
        <v>1.65E-3</v>
      </c>
      <c r="R1101" s="154">
        <f>Q1101*H1101</f>
        <v>3.3E-3</v>
      </c>
      <c r="S1101" s="154">
        <v>0</v>
      </c>
      <c r="T1101" s="155">
        <f>S1101*H1101</f>
        <v>0</v>
      </c>
      <c r="U1101" s="33"/>
      <c r="V1101" s="33"/>
      <c r="W1101" s="33"/>
      <c r="X1101" s="33"/>
      <c r="Y1101" s="33"/>
      <c r="Z1101" s="33"/>
      <c r="AA1101" s="33"/>
      <c r="AB1101" s="33"/>
      <c r="AC1101" s="33"/>
      <c r="AD1101" s="33"/>
      <c r="AE1101" s="33"/>
      <c r="AR1101" s="156" t="s">
        <v>129</v>
      </c>
      <c r="AT1101" s="156" t="s">
        <v>124</v>
      </c>
      <c r="AU1101" s="156" t="s">
        <v>82</v>
      </c>
      <c r="AY1101" s="18" t="s">
        <v>122</v>
      </c>
      <c r="BE1101" s="157">
        <f>IF(N1101="základní",J1101,0)</f>
        <v>0</v>
      </c>
      <c r="BF1101" s="157">
        <f>IF(N1101="snížená",J1101,0)</f>
        <v>0</v>
      </c>
      <c r="BG1101" s="157">
        <f>IF(N1101="zákl. přenesená",J1101,0)</f>
        <v>0</v>
      </c>
      <c r="BH1101" s="157">
        <f>IF(N1101="sníž. přenesená",J1101,0)</f>
        <v>0</v>
      </c>
      <c r="BI1101" s="157">
        <f>IF(N1101="nulová",J1101,0)</f>
        <v>0</v>
      </c>
      <c r="BJ1101" s="18" t="s">
        <v>30</v>
      </c>
      <c r="BK1101" s="157">
        <f>ROUND(I1101*H1101,2)</f>
        <v>0</v>
      </c>
      <c r="BL1101" s="18" t="s">
        <v>129</v>
      </c>
      <c r="BM1101" s="156" t="s">
        <v>1439</v>
      </c>
    </row>
    <row r="1102" spans="1:65" s="13" customFormat="1">
      <c r="B1102" s="158"/>
      <c r="D1102" s="159" t="s">
        <v>131</v>
      </c>
      <c r="E1102" s="160" t="s">
        <v>1</v>
      </c>
      <c r="F1102" s="161" t="s">
        <v>717</v>
      </c>
      <c r="H1102" s="160" t="s">
        <v>1</v>
      </c>
      <c r="I1102" s="162"/>
      <c r="L1102" s="158"/>
      <c r="M1102" s="163"/>
      <c r="N1102" s="164"/>
      <c r="O1102" s="164"/>
      <c r="P1102" s="164"/>
      <c r="Q1102" s="164"/>
      <c r="R1102" s="164"/>
      <c r="S1102" s="164"/>
      <c r="T1102" s="165"/>
      <c r="AT1102" s="160" t="s">
        <v>131</v>
      </c>
      <c r="AU1102" s="160" t="s">
        <v>82</v>
      </c>
      <c r="AV1102" s="13" t="s">
        <v>30</v>
      </c>
      <c r="AW1102" s="13" t="s">
        <v>29</v>
      </c>
      <c r="AX1102" s="13" t="s">
        <v>73</v>
      </c>
      <c r="AY1102" s="160" t="s">
        <v>122</v>
      </c>
    </row>
    <row r="1103" spans="1:65" s="14" customFormat="1">
      <c r="B1103" s="166"/>
      <c r="D1103" s="159" t="s">
        <v>131</v>
      </c>
      <c r="E1103" s="167" t="s">
        <v>1</v>
      </c>
      <c r="F1103" s="168" t="s">
        <v>82</v>
      </c>
      <c r="H1103" s="169">
        <v>2</v>
      </c>
      <c r="I1103" s="170"/>
      <c r="L1103" s="166"/>
      <c r="M1103" s="171"/>
      <c r="N1103" s="172"/>
      <c r="O1103" s="172"/>
      <c r="P1103" s="172"/>
      <c r="Q1103" s="172"/>
      <c r="R1103" s="172"/>
      <c r="S1103" s="172"/>
      <c r="T1103" s="173"/>
      <c r="AT1103" s="167" t="s">
        <v>131</v>
      </c>
      <c r="AU1103" s="167" t="s">
        <v>82</v>
      </c>
      <c r="AV1103" s="14" t="s">
        <v>82</v>
      </c>
      <c r="AW1103" s="14" t="s">
        <v>29</v>
      </c>
      <c r="AX1103" s="14" t="s">
        <v>30</v>
      </c>
      <c r="AY1103" s="167" t="s">
        <v>122</v>
      </c>
    </row>
    <row r="1104" spans="1:65" s="2" customFormat="1" ht="16.5" customHeight="1">
      <c r="A1104" s="33"/>
      <c r="B1104" s="144"/>
      <c r="C1104" s="182" t="s">
        <v>1440</v>
      </c>
      <c r="D1104" s="182" t="s">
        <v>333</v>
      </c>
      <c r="E1104" s="183" t="s">
        <v>1441</v>
      </c>
      <c r="F1104" s="184" t="s">
        <v>1442</v>
      </c>
      <c r="G1104" s="185" t="s">
        <v>573</v>
      </c>
      <c r="H1104" s="186">
        <v>2.02</v>
      </c>
      <c r="I1104" s="187"/>
      <c r="J1104" s="188">
        <f>ROUND(I1104*H1104,2)</f>
        <v>0</v>
      </c>
      <c r="K1104" s="184" t="s">
        <v>128</v>
      </c>
      <c r="L1104" s="189"/>
      <c r="M1104" s="190" t="s">
        <v>1</v>
      </c>
      <c r="N1104" s="191" t="s">
        <v>38</v>
      </c>
      <c r="O1104" s="59"/>
      <c r="P1104" s="154">
        <f>O1104*H1104</f>
        <v>0</v>
      </c>
      <c r="Q1104" s="154">
        <v>2.3E-2</v>
      </c>
      <c r="R1104" s="154">
        <f>Q1104*H1104</f>
        <v>4.6460000000000001E-2</v>
      </c>
      <c r="S1104" s="154">
        <v>0</v>
      </c>
      <c r="T1104" s="155">
        <f>S1104*H1104</f>
        <v>0</v>
      </c>
      <c r="U1104" s="33"/>
      <c r="V1104" s="33"/>
      <c r="W1104" s="33"/>
      <c r="X1104" s="33"/>
      <c r="Y1104" s="33"/>
      <c r="Z1104" s="33"/>
      <c r="AA1104" s="33"/>
      <c r="AB1104" s="33"/>
      <c r="AC1104" s="33"/>
      <c r="AD1104" s="33"/>
      <c r="AE1104" s="33"/>
      <c r="AR1104" s="156" t="s">
        <v>170</v>
      </c>
      <c r="AT1104" s="156" t="s">
        <v>333</v>
      </c>
      <c r="AU1104" s="156" t="s">
        <v>82</v>
      </c>
      <c r="AY1104" s="18" t="s">
        <v>122</v>
      </c>
      <c r="BE1104" s="157">
        <f>IF(N1104="základní",J1104,0)</f>
        <v>0</v>
      </c>
      <c r="BF1104" s="157">
        <f>IF(N1104="snížená",J1104,0)</f>
        <v>0</v>
      </c>
      <c r="BG1104" s="157">
        <f>IF(N1104="zákl. přenesená",J1104,0)</f>
        <v>0</v>
      </c>
      <c r="BH1104" s="157">
        <f>IF(N1104="sníž. přenesená",J1104,0)</f>
        <v>0</v>
      </c>
      <c r="BI1104" s="157">
        <f>IF(N1104="nulová",J1104,0)</f>
        <v>0</v>
      </c>
      <c r="BJ1104" s="18" t="s">
        <v>30</v>
      </c>
      <c r="BK1104" s="157">
        <f>ROUND(I1104*H1104,2)</f>
        <v>0</v>
      </c>
      <c r="BL1104" s="18" t="s">
        <v>129</v>
      </c>
      <c r="BM1104" s="156" t="s">
        <v>1443</v>
      </c>
    </row>
    <row r="1105" spans="1:65" s="13" customFormat="1">
      <c r="B1105" s="158"/>
      <c r="D1105" s="159" t="s">
        <v>131</v>
      </c>
      <c r="E1105" s="160" t="s">
        <v>1</v>
      </c>
      <c r="F1105" s="161" t="s">
        <v>717</v>
      </c>
      <c r="H1105" s="160" t="s">
        <v>1</v>
      </c>
      <c r="I1105" s="162"/>
      <c r="L1105" s="158"/>
      <c r="M1105" s="163"/>
      <c r="N1105" s="164"/>
      <c r="O1105" s="164"/>
      <c r="P1105" s="164"/>
      <c r="Q1105" s="164"/>
      <c r="R1105" s="164"/>
      <c r="S1105" s="164"/>
      <c r="T1105" s="165"/>
      <c r="AT1105" s="160" t="s">
        <v>131</v>
      </c>
      <c r="AU1105" s="160" t="s">
        <v>82</v>
      </c>
      <c r="AV1105" s="13" t="s">
        <v>30</v>
      </c>
      <c r="AW1105" s="13" t="s">
        <v>29</v>
      </c>
      <c r="AX1105" s="13" t="s">
        <v>73</v>
      </c>
      <c r="AY1105" s="160" t="s">
        <v>122</v>
      </c>
    </row>
    <row r="1106" spans="1:65" s="14" customFormat="1">
      <c r="B1106" s="166"/>
      <c r="D1106" s="159" t="s">
        <v>131</v>
      </c>
      <c r="E1106" s="167" t="s">
        <v>1</v>
      </c>
      <c r="F1106" s="168" t="s">
        <v>1217</v>
      </c>
      <c r="H1106" s="169">
        <v>2.02</v>
      </c>
      <c r="I1106" s="170"/>
      <c r="L1106" s="166"/>
      <c r="M1106" s="171"/>
      <c r="N1106" s="172"/>
      <c r="O1106" s="172"/>
      <c r="P1106" s="172"/>
      <c r="Q1106" s="172"/>
      <c r="R1106" s="172"/>
      <c r="S1106" s="172"/>
      <c r="T1106" s="173"/>
      <c r="AT1106" s="167" t="s">
        <v>131</v>
      </c>
      <c r="AU1106" s="167" t="s">
        <v>82</v>
      </c>
      <c r="AV1106" s="14" t="s">
        <v>82</v>
      </c>
      <c r="AW1106" s="14" t="s">
        <v>29</v>
      </c>
      <c r="AX1106" s="14" t="s">
        <v>73</v>
      </c>
      <c r="AY1106" s="167" t="s">
        <v>122</v>
      </c>
    </row>
    <row r="1107" spans="1:65" s="15" customFormat="1">
      <c r="B1107" s="174"/>
      <c r="D1107" s="159" t="s">
        <v>131</v>
      </c>
      <c r="E1107" s="175" t="s">
        <v>1</v>
      </c>
      <c r="F1107" s="176" t="s">
        <v>139</v>
      </c>
      <c r="H1107" s="177">
        <v>2.02</v>
      </c>
      <c r="I1107" s="178"/>
      <c r="L1107" s="174"/>
      <c r="M1107" s="179"/>
      <c r="N1107" s="180"/>
      <c r="O1107" s="180"/>
      <c r="P1107" s="180"/>
      <c r="Q1107" s="180"/>
      <c r="R1107" s="180"/>
      <c r="S1107" s="180"/>
      <c r="T1107" s="181"/>
      <c r="AT1107" s="175" t="s">
        <v>131</v>
      </c>
      <c r="AU1107" s="175" t="s">
        <v>82</v>
      </c>
      <c r="AV1107" s="15" t="s">
        <v>129</v>
      </c>
      <c r="AW1107" s="15" t="s">
        <v>29</v>
      </c>
      <c r="AX1107" s="15" t="s">
        <v>30</v>
      </c>
      <c r="AY1107" s="175" t="s">
        <v>122</v>
      </c>
    </row>
    <row r="1108" spans="1:65" s="2" customFormat="1" ht="16.5" customHeight="1">
      <c r="A1108" s="33"/>
      <c r="B1108" s="144"/>
      <c r="C1108" s="182" t="s">
        <v>1444</v>
      </c>
      <c r="D1108" s="182" t="s">
        <v>333</v>
      </c>
      <c r="E1108" s="183" t="s">
        <v>1445</v>
      </c>
      <c r="F1108" s="184" t="s">
        <v>1446</v>
      </c>
      <c r="G1108" s="185" t="s">
        <v>573</v>
      </c>
      <c r="H1108" s="186">
        <v>2.02</v>
      </c>
      <c r="I1108" s="187"/>
      <c r="J1108" s="188">
        <f>ROUND(I1108*H1108,2)</f>
        <v>0</v>
      </c>
      <c r="K1108" s="184" t="s">
        <v>1</v>
      </c>
      <c r="L1108" s="189"/>
      <c r="M1108" s="190" t="s">
        <v>1</v>
      </c>
      <c r="N1108" s="191" t="s">
        <v>38</v>
      </c>
      <c r="O1108" s="59"/>
      <c r="P1108" s="154">
        <f>O1108*H1108</f>
        <v>0</v>
      </c>
      <c r="Q1108" s="154">
        <v>4.0000000000000001E-3</v>
      </c>
      <c r="R1108" s="154">
        <f>Q1108*H1108</f>
        <v>8.0800000000000004E-3</v>
      </c>
      <c r="S1108" s="154">
        <v>0</v>
      </c>
      <c r="T1108" s="155">
        <f>S1108*H1108</f>
        <v>0</v>
      </c>
      <c r="U1108" s="33"/>
      <c r="V1108" s="33"/>
      <c r="W1108" s="33"/>
      <c r="X1108" s="33"/>
      <c r="Y1108" s="33"/>
      <c r="Z1108" s="33"/>
      <c r="AA1108" s="33"/>
      <c r="AB1108" s="33"/>
      <c r="AC1108" s="33"/>
      <c r="AD1108" s="33"/>
      <c r="AE1108" s="33"/>
      <c r="AR1108" s="156" t="s">
        <v>170</v>
      </c>
      <c r="AT1108" s="156" t="s">
        <v>333</v>
      </c>
      <c r="AU1108" s="156" t="s">
        <v>82</v>
      </c>
      <c r="AY1108" s="18" t="s">
        <v>122</v>
      </c>
      <c r="BE1108" s="157">
        <f>IF(N1108="základní",J1108,0)</f>
        <v>0</v>
      </c>
      <c r="BF1108" s="157">
        <f>IF(N1108="snížená",J1108,0)</f>
        <v>0</v>
      </c>
      <c r="BG1108" s="157">
        <f>IF(N1108="zákl. přenesená",J1108,0)</f>
        <v>0</v>
      </c>
      <c r="BH1108" s="157">
        <f>IF(N1108="sníž. přenesená",J1108,0)</f>
        <v>0</v>
      </c>
      <c r="BI1108" s="157">
        <f>IF(N1108="nulová",J1108,0)</f>
        <v>0</v>
      </c>
      <c r="BJ1108" s="18" t="s">
        <v>30</v>
      </c>
      <c r="BK1108" s="157">
        <f>ROUND(I1108*H1108,2)</f>
        <v>0</v>
      </c>
      <c r="BL1108" s="18" t="s">
        <v>129</v>
      </c>
      <c r="BM1108" s="156" t="s">
        <v>1447</v>
      </c>
    </row>
    <row r="1109" spans="1:65" s="13" customFormat="1">
      <c r="B1109" s="158"/>
      <c r="D1109" s="159" t="s">
        <v>131</v>
      </c>
      <c r="E1109" s="160" t="s">
        <v>1</v>
      </c>
      <c r="F1109" s="161" t="s">
        <v>717</v>
      </c>
      <c r="H1109" s="160" t="s">
        <v>1</v>
      </c>
      <c r="I1109" s="162"/>
      <c r="L1109" s="158"/>
      <c r="M1109" s="163"/>
      <c r="N1109" s="164"/>
      <c r="O1109" s="164"/>
      <c r="P1109" s="164"/>
      <c r="Q1109" s="164"/>
      <c r="R1109" s="164"/>
      <c r="S1109" s="164"/>
      <c r="T1109" s="165"/>
      <c r="AT1109" s="160" t="s">
        <v>131</v>
      </c>
      <c r="AU1109" s="160" t="s">
        <v>82</v>
      </c>
      <c r="AV1109" s="13" t="s">
        <v>30</v>
      </c>
      <c r="AW1109" s="13" t="s">
        <v>29</v>
      </c>
      <c r="AX1109" s="13" t="s">
        <v>73</v>
      </c>
      <c r="AY1109" s="160" t="s">
        <v>122</v>
      </c>
    </row>
    <row r="1110" spans="1:65" s="14" customFormat="1">
      <c r="B1110" s="166"/>
      <c r="D1110" s="159" t="s">
        <v>131</v>
      </c>
      <c r="E1110" s="167" t="s">
        <v>1</v>
      </c>
      <c r="F1110" s="168" t="s">
        <v>1217</v>
      </c>
      <c r="H1110" s="169">
        <v>2.02</v>
      </c>
      <c r="I1110" s="170"/>
      <c r="L1110" s="166"/>
      <c r="M1110" s="171"/>
      <c r="N1110" s="172"/>
      <c r="O1110" s="172"/>
      <c r="P1110" s="172"/>
      <c r="Q1110" s="172"/>
      <c r="R1110" s="172"/>
      <c r="S1110" s="172"/>
      <c r="T1110" s="173"/>
      <c r="AT1110" s="167" t="s">
        <v>131</v>
      </c>
      <c r="AU1110" s="167" t="s">
        <v>82</v>
      </c>
      <c r="AV1110" s="14" t="s">
        <v>82</v>
      </c>
      <c r="AW1110" s="14" t="s">
        <v>29</v>
      </c>
      <c r="AX1110" s="14" t="s">
        <v>73</v>
      </c>
      <c r="AY1110" s="167" t="s">
        <v>122</v>
      </c>
    </row>
    <row r="1111" spans="1:65" s="15" customFormat="1">
      <c r="B1111" s="174"/>
      <c r="D1111" s="159" t="s">
        <v>131</v>
      </c>
      <c r="E1111" s="175" t="s">
        <v>1</v>
      </c>
      <c r="F1111" s="176" t="s">
        <v>139</v>
      </c>
      <c r="H1111" s="177">
        <v>2.02</v>
      </c>
      <c r="I1111" s="178"/>
      <c r="L1111" s="174"/>
      <c r="M1111" s="179"/>
      <c r="N1111" s="180"/>
      <c r="O1111" s="180"/>
      <c r="P1111" s="180"/>
      <c r="Q1111" s="180"/>
      <c r="R1111" s="180"/>
      <c r="S1111" s="180"/>
      <c r="T1111" s="181"/>
      <c r="AT1111" s="175" t="s">
        <v>131</v>
      </c>
      <c r="AU1111" s="175" t="s">
        <v>82</v>
      </c>
      <c r="AV1111" s="15" t="s">
        <v>129</v>
      </c>
      <c r="AW1111" s="15" t="s">
        <v>29</v>
      </c>
      <c r="AX1111" s="15" t="s">
        <v>30</v>
      </c>
      <c r="AY1111" s="175" t="s">
        <v>122</v>
      </c>
    </row>
    <row r="1112" spans="1:65" s="2" customFormat="1" ht="16.5" customHeight="1">
      <c r="A1112" s="33"/>
      <c r="B1112" s="144"/>
      <c r="C1112" s="145" t="s">
        <v>1448</v>
      </c>
      <c r="D1112" s="145" t="s">
        <v>124</v>
      </c>
      <c r="E1112" s="146" t="s">
        <v>1449</v>
      </c>
      <c r="F1112" s="147" t="s">
        <v>1450</v>
      </c>
      <c r="G1112" s="148" t="s">
        <v>573</v>
      </c>
      <c r="H1112" s="149">
        <v>4</v>
      </c>
      <c r="I1112" s="150"/>
      <c r="J1112" s="151">
        <f>ROUND(I1112*H1112,2)</f>
        <v>0</v>
      </c>
      <c r="K1112" s="147" t="s">
        <v>128</v>
      </c>
      <c r="L1112" s="34"/>
      <c r="M1112" s="152" t="s">
        <v>1</v>
      </c>
      <c r="N1112" s="153" t="s">
        <v>38</v>
      </c>
      <c r="O1112" s="59"/>
      <c r="P1112" s="154">
        <f>O1112*H1112</f>
        <v>0</v>
      </c>
      <c r="Q1112" s="154">
        <v>2.81E-3</v>
      </c>
      <c r="R1112" s="154">
        <f>Q1112*H1112</f>
        <v>1.124E-2</v>
      </c>
      <c r="S1112" s="154">
        <v>0</v>
      </c>
      <c r="T1112" s="155">
        <f>S1112*H1112</f>
        <v>0</v>
      </c>
      <c r="U1112" s="33"/>
      <c r="V1112" s="33"/>
      <c r="W1112" s="33"/>
      <c r="X1112" s="33"/>
      <c r="Y1112" s="33"/>
      <c r="Z1112" s="33"/>
      <c r="AA1112" s="33"/>
      <c r="AB1112" s="33"/>
      <c r="AC1112" s="33"/>
      <c r="AD1112" s="33"/>
      <c r="AE1112" s="33"/>
      <c r="AR1112" s="156" t="s">
        <v>129</v>
      </c>
      <c r="AT1112" s="156" t="s">
        <v>124</v>
      </c>
      <c r="AU1112" s="156" t="s">
        <v>82</v>
      </c>
      <c r="AY1112" s="18" t="s">
        <v>122</v>
      </c>
      <c r="BE1112" s="157">
        <f>IF(N1112="základní",J1112,0)</f>
        <v>0</v>
      </c>
      <c r="BF1112" s="157">
        <f>IF(N1112="snížená",J1112,0)</f>
        <v>0</v>
      </c>
      <c r="BG1112" s="157">
        <f>IF(N1112="zákl. přenesená",J1112,0)</f>
        <v>0</v>
      </c>
      <c r="BH1112" s="157">
        <f>IF(N1112="sníž. přenesená",J1112,0)</f>
        <v>0</v>
      </c>
      <c r="BI1112" s="157">
        <f>IF(N1112="nulová",J1112,0)</f>
        <v>0</v>
      </c>
      <c r="BJ1112" s="18" t="s">
        <v>30</v>
      </c>
      <c r="BK1112" s="157">
        <f>ROUND(I1112*H1112,2)</f>
        <v>0</v>
      </c>
      <c r="BL1112" s="18" t="s">
        <v>129</v>
      </c>
      <c r="BM1112" s="156" t="s">
        <v>1451</v>
      </c>
    </row>
    <row r="1113" spans="1:65" s="13" customFormat="1">
      <c r="B1113" s="158"/>
      <c r="D1113" s="159" t="s">
        <v>131</v>
      </c>
      <c r="E1113" s="160" t="s">
        <v>1</v>
      </c>
      <c r="F1113" s="161" t="s">
        <v>714</v>
      </c>
      <c r="H1113" s="160" t="s">
        <v>1</v>
      </c>
      <c r="I1113" s="162"/>
      <c r="L1113" s="158"/>
      <c r="M1113" s="163"/>
      <c r="N1113" s="164"/>
      <c r="O1113" s="164"/>
      <c r="P1113" s="164"/>
      <c r="Q1113" s="164"/>
      <c r="R1113" s="164"/>
      <c r="S1113" s="164"/>
      <c r="T1113" s="165"/>
      <c r="AT1113" s="160" t="s">
        <v>131</v>
      </c>
      <c r="AU1113" s="160" t="s">
        <v>82</v>
      </c>
      <c r="AV1113" s="13" t="s">
        <v>30</v>
      </c>
      <c r="AW1113" s="13" t="s">
        <v>29</v>
      </c>
      <c r="AX1113" s="13" t="s">
        <v>73</v>
      </c>
      <c r="AY1113" s="160" t="s">
        <v>122</v>
      </c>
    </row>
    <row r="1114" spans="1:65" s="14" customFormat="1">
      <c r="B1114" s="166"/>
      <c r="D1114" s="159" t="s">
        <v>131</v>
      </c>
      <c r="E1114" s="167" t="s">
        <v>1</v>
      </c>
      <c r="F1114" s="168" t="s">
        <v>129</v>
      </c>
      <c r="H1114" s="169">
        <v>4</v>
      </c>
      <c r="I1114" s="170"/>
      <c r="L1114" s="166"/>
      <c r="M1114" s="171"/>
      <c r="N1114" s="172"/>
      <c r="O1114" s="172"/>
      <c r="P1114" s="172"/>
      <c r="Q1114" s="172"/>
      <c r="R1114" s="172"/>
      <c r="S1114" s="172"/>
      <c r="T1114" s="173"/>
      <c r="AT1114" s="167" t="s">
        <v>131</v>
      </c>
      <c r="AU1114" s="167" t="s">
        <v>82</v>
      </c>
      <c r="AV1114" s="14" t="s">
        <v>82</v>
      </c>
      <c r="AW1114" s="14" t="s">
        <v>29</v>
      </c>
      <c r="AX1114" s="14" t="s">
        <v>30</v>
      </c>
      <c r="AY1114" s="167" t="s">
        <v>122</v>
      </c>
    </row>
    <row r="1115" spans="1:65" s="2" customFormat="1" ht="16.5" customHeight="1">
      <c r="A1115" s="33"/>
      <c r="B1115" s="144"/>
      <c r="C1115" s="182" t="s">
        <v>1452</v>
      </c>
      <c r="D1115" s="182" t="s">
        <v>333</v>
      </c>
      <c r="E1115" s="183" t="s">
        <v>1453</v>
      </c>
      <c r="F1115" s="184" t="s">
        <v>1454</v>
      </c>
      <c r="G1115" s="185" t="s">
        <v>573</v>
      </c>
      <c r="H1115" s="186">
        <v>4.04</v>
      </c>
      <c r="I1115" s="187"/>
      <c r="J1115" s="188">
        <f>ROUND(I1115*H1115,2)</f>
        <v>0</v>
      </c>
      <c r="K1115" s="184" t="s">
        <v>128</v>
      </c>
      <c r="L1115" s="189"/>
      <c r="M1115" s="190" t="s">
        <v>1</v>
      </c>
      <c r="N1115" s="191" t="s">
        <v>38</v>
      </c>
      <c r="O1115" s="59"/>
      <c r="P1115" s="154">
        <f>O1115*H1115</f>
        <v>0</v>
      </c>
      <c r="Q1115" s="154">
        <v>4.5999999999999999E-2</v>
      </c>
      <c r="R1115" s="154">
        <f>Q1115*H1115</f>
        <v>0.18584000000000001</v>
      </c>
      <c r="S1115" s="154">
        <v>0</v>
      </c>
      <c r="T1115" s="155">
        <f>S1115*H1115</f>
        <v>0</v>
      </c>
      <c r="U1115" s="33"/>
      <c r="V1115" s="33"/>
      <c r="W1115" s="33"/>
      <c r="X1115" s="33"/>
      <c r="Y1115" s="33"/>
      <c r="Z1115" s="33"/>
      <c r="AA1115" s="33"/>
      <c r="AB1115" s="33"/>
      <c r="AC1115" s="33"/>
      <c r="AD1115" s="33"/>
      <c r="AE1115" s="33"/>
      <c r="AR1115" s="156" t="s">
        <v>170</v>
      </c>
      <c r="AT1115" s="156" t="s">
        <v>333</v>
      </c>
      <c r="AU1115" s="156" t="s">
        <v>82</v>
      </c>
      <c r="AY1115" s="18" t="s">
        <v>122</v>
      </c>
      <c r="BE1115" s="157">
        <f>IF(N1115="základní",J1115,0)</f>
        <v>0</v>
      </c>
      <c r="BF1115" s="157">
        <f>IF(N1115="snížená",J1115,0)</f>
        <v>0</v>
      </c>
      <c r="BG1115" s="157">
        <f>IF(N1115="zákl. přenesená",J1115,0)</f>
        <v>0</v>
      </c>
      <c r="BH1115" s="157">
        <f>IF(N1115="sníž. přenesená",J1115,0)</f>
        <v>0</v>
      </c>
      <c r="BI1115" s="157">
        <f>IF(N1115="nulová",J1115,0)</f>
        <v>0</v>
      </c>
      <c r="BJ1115" s="18" t="s">
        <v>30</v>
      </c>
      <c r="BK1115" s="157">
        <f>ROUND(I1115*H1115,2)</f>
        <v>0</v>
      </c>
      <c r="BL1115" s="18" t="s">
        <v>129</v>
      </c>
      <c r="BM1115" s="156" t="s">
        <v>1455</v>
      </c>
    </row>
    <row r="1116" spans="1:65" s="13" customFormat="1">
      <c r="B1116" s="158"/>
      <c r="D1116" s="159" t="s">
        <v>131</v>
      </c>
      <c r="E1116" s="160" t="s">
        <v>1</v>
      </c>
      <c r="F1116" s="161" t="s">
        <v>714</v>
      </c>
      <c r="H1116" s="160" t="s">
        <v>1</v>
      </c>
      <c r="I1116" s="162"/>
      <c r="L1116" s="158"/>
      <c r="M1116" s="163"/>
      <c r="N1116" s="164"/>
      <c r="O1116" s="164"/>
      <c r="P1116" s="164"/>
      <c r="Q1116" s="164"/>
      <c r="R1116" s="164"/>
      <c r="S1116" s="164"/>
      <c r="T1116" s="165"/>
      <c r="AT1116" s="160" t="s">
        <v>131</v>
      </c>
      <c r="AU1116" s="160" t="s">
        <v>82</v>
      </c>
      <c r="AV1116" s="13" t="s">
        <v>30</v>
      </c>
      <c r="AW1116" s="13" t="s">
        <v>29</v>
      </c>
      <c r="AX1116" s="13" t="s">
        <v>73</v>
      </c>
      <c r="AY1116" s="160" t="s">
        <v>122</v>
      </c>
    </row>
    <row r="1117" spans="1:65" s="14" customFormat="1">
      <c r="B1117" s="166"/>
      <c r="D1117" s="159" t="s">
        <v>131</v>
      </c>
      <c r="E1117" s="167" t="s">
        <v>1</v>
      </c>
      <c r="F1117" s="168" t="s">
        <v>1204</v>
      </c>
      <c r="H1117" s="169">
        <v>4.04</v>
      </c>
      <c r="I1117" s="170"/>
      <c r="L1117" s="166"/>
      <c r="M1117" s="171"/>
      <c r="N1117" s="172"/>
      <c r="O1117" s="172"/>
      <c r="P1117" s="172"/>
      <c r="Q1117" s="172"/>
      <c r="R1117" s="172"/>
      <c r="S1117" s="172"/>
      <c r="T1117" s="173"/>
      <c r="AT1117" s="167" t="s">
        <v>131</v>
      </c>
      <c r="AU1117" s="167" t="s">
        <v>82</v>
      </c>
      <c r="AV1117" s="14" t="s">
        <v>82</v>
      </c>
      <c r="AW1117" s="14" t="s">
        <v>29</v>
      </c>
      <c r="AX1117" s="14" t="s">
        <v>73</v>
      </c>
      <c r="AY1117" s="167" t="s">
        <v>122</v>
      </c>
    </row>
    <row r="1118" spans="1:65" s="15" customFormat="1">
      <c r="B1118" s="174"/>
      <c r="D1118" s="159" t="s">
        <v>131</v>
      </c>
      <c r="E1118" s="175" t="s">
        <v>1</v>
      </c>
      <c r="F1118" s="176" t="s">
        <v>139</v>
      </c>
      <c r="H1118" s="177">
        <v>4.04</v>
      </c>
      <c r="I1118" s="178"/>
      <c r="L1118" s="174"/>
      <c r="M1118" s="179"/>
      <c r="N1118" s="180"/>
      <c r="O1118" s="180"/>
      <c r="P1118" s="180"/>
      <c r="Q1118" s="180"/>
      <c r="R1118" s="180"/>
      <c r="S1118" s="180"/>
      <c r="T1118" s="181"/>
      <c r="AT1118" s="175" t="s">
        <v>131</v>
      </c>
      <c r="AU1118" s="175" t="s">
        <v>82</v>
      </c>
      <c r="AV1118" s="15" t="s">
        <v>129</v>
      </c>
      <c r="AW1118" s="15" t="s">
        <v>29</v>
      </c>
      <c r="AX1118" s="15" t="s">
        <v>30</v>
      </c>
      <c r="AY1118" s="175" t="s">
        <v>122</v>
      </c>
    </row>
    <row r="1119" spans="1:65" s="2" customFormat="1" ht="16.5" customHeight="1">
      <c r="A1119" s="33"/>
      <c r="B1119" s="144"/>
      <c r="C1119" s="182" t="s">
        <v>1456</v>
      </c>
      <c r="D1119" s="182" t="s">
        <v>333</v>
      </c>
      <c r="E1119" s="183" t="s">
        <v>1457</v>
      </c>
      <c r="F1119" s="184" t="s">
        <v>1446</v>
      </c>
      <c r="G1119" s="185" t="s">
        <v>573</v>
      </c>
      <c r="H1119" s="186">
        <v>4.04</v>
      </c>
      <c r="I1119" s="187"/>
      <c r="J1119" s="188">
        <f>ROUND(I1119*H1119,2)</f>
        <v>0</v>
      </c>
      <c r="K1119" s="184" t="s">
        <v>1</v>
      </c>
      <c r="L1119" s="189"/>
      <c r="M1119" s="190" t="s">
        <v>1</v>
      </c>
      <c r="N1119" s="191" t="s">
        <v>38</v>
      </c>
      <c r="O1119" s="59"/>
      <c r="P1119" s="154">
        <f>O1119*H1119</f>
        <v>0</v>
      </c>
      <c r="Q1119" s="154">
        <v>4.0000000000000001E-3</v>
      </c>
      <c r="R1119" s="154">
        <f>Q1119*H1119</f>
        <v>1.6160000000000001E-2</v>
      </c>
      <c r="S1119" s="154">
        <v>0</v>
      </c>
      <c r="T1119" s="155">
        <f>S1119*H1119</f>
        <v>0</v>
      </c>
      <c r="U1119" s="33"/>
      <c r="V1119" s="33"/>
      <c r="W1119" s="33"/>
      <c r="X1119" s="33"/>
      <c r="Y1119" s="33"/>
      <c r="Z1119" s="33"/>
      <c r="AA1119" s="33"/>
      <c r="AB1119" s="33"/>
      <c r="AC1119" s="33"/>
      <c r="AD1119" s="33"/>
      <c r="AE1119" s="33"/>
      <c r="AR1119" s="156" t="s">
        <v>170</v>
      </c>
      <c r="AT1119" s="156" t="s">
        <v>333</v>
      </c>
      <c r="AU1119" s="156" t="s">
        <v>82</v>
      </c>
      <c r="AY1119" s="18" t="s">
        <v>122</v>
      </c>
      <c r="BE1119" s="157">
        <f>IF(N1119="základní",J1119,0)</f>
        <v>0</v>
      </c>
      <c r="BF1119" s="157">
        <f>IF(N1119="snížená",J1119,0)</f>
        <v>0</v>
      </c>
      <c r="BG1119" s="157">
        <f>IF(N1119="zákl. přenesená",J1119,0)</f>
        <v>0</v>
      </c>
      <c r="BH1119" s="157">
        <f>IF(N1119="sníž. přenesená",J1119,0)</f>
        <v>0</v>
      </c>
      <c r="BI1119" s="157">
        <f>IF(N1119="nulová",J1119,0)</f>
        <v>0</v>
      </c>
      <c r="BJ1119" s="18" t="s">
        <v>30</v>
      </c>
      <c r="BK1119" s="157">
        <f>ROUND(I1119*H1119,2)</f>
        <v>0</v>
      </c>
      <c r="BL1119" s="18" t="s">
        <v>129</v>
      </c>
      <c r="BM1119" s="156" t="s">
        <v>1458</v>
      </c>
    </row>
    <row r="1120" spans="1:65" s="13" customFormat="1">
      <c r="B1120" s="158"/>
      <c r="D1120" s="159" t="s">
        <v>131</v>
      </c>
      <c r="E1120" s="160" t="s">
        <v>1</v>
      </c>
      <c r="F1120" s="161" t="s">
        <v>714</v>
      </c>
      <c r="H1120" s="160" t="s">
        <v>1</v>
      </c>
      <c r="I1120" s="162"/>
      <c r="L1120" s="158"/>
      <c r="M1120" s="163"/>
      <c r="N1120" s="164"/>
      <c r="O1120" s="164"/>
      <c r="P1120" s="164"/>
      <c r="Q1120" s="164"/>
      <c r="R1120" s="164"/>
      <c r="S1120" s="164"/>
      <c r="T1120" s="165"/>
      <c r="AT1120" s="160" t="s">
        <v>131</v>
      </c>
      <c r="AU1120" s="160" t="s">
        <v>82</v>
      </c>
      <c r="AV1120" s="13" t="s">
        <v>30</v>
      </c>
      <c r="AW1120" s="13" t="s">
        <v>29</v>
      </c>
      <c r="AX1120" s="13" t="s">
        <v>73</v>
      </c>
      <c r="AY1120" s="160" t="s">
        <v>122</v>
      </c>
    </row>
    <row r="1121" spans="1:65" s="14" customFormat="1">
      <c r="B1121" s="166"/>
      <c r="D1121" s="159" t="s">
        <v>131</v>
      </c>
      <c r="E1121" s="167" t="s">
        <v>1</v>
      </c>
      <c r="F1121" s="168" t="s">
        <v>1204</v>
      </c>
      <c r="H1121" s="169">
        <v>4.04</v>
      </c>
      <c r="I1121" s="170"/>
      <c r="L1121" s="166"/>
      <c r="M1121" s="171"/>
      <c r="N1121" s="172"/>
      <c r="O1121" s="172"/>
      <c r="P1121" s="172"/>
      <c r="Q1121" s="172"/>
      <c r="R1121" s="172"/>
      <c r="S1121" s="172"/>
      <c r="T1121" s="173"/>
      <c r="AT1121" s="167" t="s">
        <v>131</v>
      </c>
      <c r="AU1121" s="167" t="s">
        <v>82</v>
      </c>
      <c r="AV1121" s="14" t="s">
        <v>82</v>
      </c>
      <c r="AW1121" s="14" t="s">
        <v>29</v>
      </c>
      <c r="AX1121" s="14" t="s">
        <v>73</v>
      </c>
      <c r="AY1121" s="167" t="s">
        <v>122</v>
      </c>
    </row>
    <row r="1122" spans="1:65" s="15" customFormat="1">
      <c r="B1122" s="174"/>
      <c r="D1122" s="159" t="s">
        <v>131</v>
      </c>
      <c r="E1122" s="175" t="s">
        <v>1</v>
      </c>
      <c r="F1122" s="176" t="s">
        <v>139</v>
      </c>
      <c r="H1122" s="177">
        <v>4.04</v>
      </c>
      <c r="I1122" s="178"/>
      <c r="L1122" s="174"/>
      <c r="M1122" s="179"/>
      <c r="N1122" s="180"/>
      <c r="O1122" s="180"/>
      <c r="P1122" s="180"/>
      <c r="Q1122" s="180"/>
      <c r="R1122" s="180"/>
      <c r="S1122" s="180"/>
      <c r="T1122" s="181"/>
      <c r="AT1122" s="175" t="s">
        <v>131</v>
      </c>
      <c r="AU1122" s="175" t="s">
        <v>82</v>
      </c>
      <c r="AV1122" s="15" t="s">
        <v>129</v>
      </c>
      <c r="AW1122" s="15" t="s">
        <v>29</v>
      </c>
      <c r="AX1122" s="15" t="s">
        <v>30</v>
      </c>
      <c r="AY1122" s="175" t="s">
        <v>122</v>
      </c>
    </row>
    <row r="1123" spans="1:65" s="2" customFormat="1" ht="16.5" customHeight="1">
      <c r="A1123" s="33"/>
      <c r="B1123" s="144"/>
      <c r="C1123" s="145" t="s">
        <v>1459</v>
      </c>
      <c r="D1123" s="145" t="s">
        <v>124</v>
      </c>
      <c r="E1123" s="146" t="s">
        <v>1460</v>
      </c>
      <c r="F1123" s="147" t="s">
        <v>1461</v>
      </c>
      <c r="G1123" s="148" t="s">
        <v>573</v>
      </c>
      <c r="H1123" s="149">
        <v>2</v>
      </c>
      <c r="I1123" s="150"/>
      <c r="J1123" s="151">
        <f>ROUND(I1123*H1123,2)</f>
        <v>0</v>
      </c>
      <c r="K1123" s="147" t="s">
        <v>128</v>
      </c>
      <c r="L1123" s="34"/>
      <c r="M1123" s="152" t="s">
        <v>1</v>
      </c>
      <c r="N1123" s="153" t="s">
        <v>38</v>
      </c>
      <c r="O1123" s="59"/>
      <c r="P1123" s="154">
        <f>O1123*H1123</f>
        <v>0</v>
      </c>
      <c r="Q1123" s="154">
        <v>5.45E-3</v>
      </c>
      <c r="R1123" s="154">
        <f>Q1123*H1123</f>
        <v>1.09E-2</v>
      </c>
      <c r="S1123" s="154">
        <v>0</v>
      </c>
      <c r="T1123" s="155">
        <f>S1123*H1123</f>
        <v>0</v>
      </c>
      <c r="U1123" s="33"/>
      <c r="V1123" s="33"/>
      <c r="W1123" s="33"/>
      <c r="X1123" s="33"/>
      <c r="Y1123" s="33"/>
      <c r="Z1123" s="33"/>
      <c r="AA1123" s="33"/>
      <c r="AB1123" s="33"/>
      <c r="AC1123" s="33"/>
      <c r="AD1123" s="33"/>
      <c r="AE1123" s="33"/>
      <c r="AR1123" s="156" t="s">
        <v>129</v>
      </c>
      <c r="AT1123" s="156" t="s">
        <v>124</v>
      </c>
      <c r="AU1123" s="156" t="s">
        <v>82</v>
      </c>
      <c r="AY1123" s="18" t="s">
        <v>122</v>
      </c>
      <c r="BE1123" s="157">
        <f>IF(N1123="základní",J1123,0)</f>
        <v>0</v>
      </c>
      <c r="BF1123" s="157">
        <f>IF(N1123="snížená",J1123,0)</f>
        <v>0</v>
      </c>
      <c r="BG1123" s="157">
        <f>IF(N1123="zákl. přenesená",J1123,0)</f>
        <v>0</v>
      </c>
      <c r="BH1123" s="157">
        <f>IF(N1123="sníž. přenesená",J1123,0)</f>
        <v>0</v>
      </c>
      <c r="BI1123" s="157">
        <f>IF(N1123="nulová",J1123,0)</f>
        <v>0</v>
      </c>
      <c r="BJ1123" s="18" t="s">
        <v>30</v>
      </c>
      <c r="BK1123" s="157">
        <f>ROUND(I1123*H1123,2)</f>
        <v>0</v>
      </c>
      <c r="BL1123" s="18" t="s">
        <v>129</v>
      </c>
      <c r="BM1123" s="156" t="s">
        <v>1462</v>
      </c>
    </row>
    <row r="1124" spans="1:65" s="13" customFormat="1">
      <c r="B1124" s="158"/>
      <c r="D1124" s="159" t="s">
        <v>131</v>
      </c>
      <c r="E1124" s="160" t="s">
        <v>1</v>
      </c>
      <c r="F1124" s="161" t="s">
        <v>701</v>
      </c>
      <c r="H1124" s="160" t="s">
        <v>1</v>
      </c>
      <c r="I1124" s="162"/>
      <c r="L1124" s="158"/>
      <c r="M1124" s="163"/>
      <c r="N1124" s="164"/>
      <c r="O1124" s="164"/>
      <c r="P1124" s="164"/>
      <c r="Q1124" s="164"/>
      <c r="R1124" s="164"/>
      <c r="S1124" s="164"/>
      <c r="T1124" s="165"/>
      <c r="AT1124" s="160" t="s">
        <v>131</v>
      </c>
      <c r="AU1124" s="160" t="s">
        <v>82</v>
      </c>
      <c r="AV1124" s="13" t="s">
        <v>30</v>
      </c>
      <c r="AW1124" s="13" t="s">
        <v>29</v>
      </c>
      <c r="AX1124" s="13" t="s">
        <v>73</v>
      </c>
      <c r="AY1124" s="160" t="s">
        <v>122</v>
      </c>
    </row>
    <row r="1125" spans="1:65" s="14" customFormat="1">
      <c r="B1125" s="166"/>
      <c r="D1125" s="159" t="s">
        <v>131</v>
      </c>
      <c r="E1125" s="167" t="s">
        <v>1</v>
      </c>
      <c r="F1125" s="168" t="s">
        <v>82</v>
      </c>
      <c r="H1125" s="169">
        <v>2</v>
      </c>
      <c r="I1125" s="170"/>
      <c r="L1125" s="166"/>
      <c r="M1125" s="171"/>
      <c r="N1125" s="172"/>
      <c r="O1125" s="172"/>
      <c r="P1125" s="172"/>
      <c r="Q1125" s="172"/>
      <c r="R1125" s="172"/>
      <c r="S1125" s="172"/>
      <c r="T1125" s="173"/>
      <c r="AT1125" s="167" t="s">
        <v>131</v>
      </c>
      <c r="AU1125" s="167" t="s">
        <v>82</v>
      </c>
      <c r="AV1125" s="14" t="s">
        <v>82</v>
      </c>
      <c r="AW1125" s="14" t="s">
        <v>29</v>
      </c>
      <c r="AX1125" s="14" t="s">
        <v>30</v>
      </c>
      <c r="AY1125" s="167" t="s">
        <v>122</v>
      </c>
    </row>
    <row r="1126" spans="1:65" s="2" customFormat="1" ht="16.5" customHeight="1">
      <c r="A1126" s="33"/>
      <c r="B1126" s="144"/>
      <c r="C1126" s="182" t="s">
        <v>1463</v>
      </c>
      <c r="D1126" s="182" t="s">
        <v>333</v>
      </c>
      <c r="E1126" s="183" t="s">
        <v>1464</v>
      </c>
      <c r="F1126" s="184" t="s">
        <v>1465</v>
      </c>
      <c r="G1126" s="185" t="s">
        <v>573</v>
      </c>
      <c r="H1126" s="186">
        <v>2.02</v>
      </c>
      <c r="I1126" s="187"/>
      <c r="J1126" s="188">
        <f>ROUND(I1126*H1126,2)</f>
        <v>0</v>
      </c>
      <c r="K1126" s="184" t="s">
        <v>128</v>
      </c>
      <c r="L1126" s="189"/>
      <c r="M1126" s="190" t="s">
        <v>1</v>
      </c>
      <c r="N1126" s="191" t="s">
        <v>38</v>
      </c>
      <c r="O1126" s="59"/>
      <c r="P1126" s="154">
        <f>O1126*H1126</f>
        <v>0</v>
      </c>
      <c r="Q1126" s="154">
        <v>0.14899999999999999</v>
      </c>
      <c r="R1126" s="154">
        <f>Q1126*H1126</f>
        <v>0.30097999999999997</v>
      </c>
      <c r="S1126" s="154">
        <v>0</v>
      </c>
      <c r="T1126" s="155">
        <f>S1126*H1126</f>
        <v>0</v>
      </c>
      <c r="U1126" s="33"/>
      <c r="V1126" s="33"/>
      <c r="W1126" s="33"/>
      <c r="X1126" s="33"/>
      <c r="Y1126" s="33"/>
      <c r="Z1126" s="33"/>
      <c r="AA1126" s="33"/>
      <c r="AB1126" s="33"/>
      <c r="AC1126" s="33"/>
      <c r="AD1126" s="33"/>
      <c r="AE1126" s="33"/>
      <c r="AR1126" s="156" t="s">
        <v>170</v>
      </c>
      <c r="AT1126" s="156" t="s">
        <v>333</v>
      </c>
      <c r="AU1126" s="156" t="s">
        <v>82</v>
      </c>
      <c r="AY1126" s="18" t="s">
        <v>122</v>
      </c>
      <c r="BE1126" s="157">
        <f>IF(N1126="základní",J1126,0)</f>
        <v>0</v>
      </c>
      <c r="BF1126" s="157">
        <f>IF(N1126="snížená",J1126,0)</f>
        <v>0</v>
      </c>
      <c r="BG1126" s="157">
        <f>IF(N1126="zákl. přenesená",J1126,0)</f>
        <v>0</v>
      </c>
      <c r="BH1126" s="157">
        <f>IF(N1126="sníž. přenesená",J1126,0)</f>
        <v>0</v>
      </c>
      <c r="BI1126" s="157">
        <f>IF(N1126="nulová",J1126,0)</f>
        <v>0</v>
      </c>
      <c r="BJ1126" s="18" t="s">
        <v>30</v>
      </c>
      <c r="BK1126" s="157">
        <f>ROUND(I1126*H1126,2)</f>
        <v>0</v>
      </c>
      <c r="BL1126" s="18" t="s">
        <v>129</v>
      </c>
      <c r="BM1126" s="156" t="s">
        <v>1466</v>
      </c>
    </row>
    <row r="1127" spans="1:65" s="13" customFormat="1">
      <c r="B1127" s="158"/>
      <c r="D1127" s="159" t="s">
        <v>131</v>
      </c>
      <c r="E1127" s="160" t="s">
        <v>1</v>
      </c>
      <c r="F1127" s="161" t="s">
        <v>701</v>
      </c>
      <c r="H1127" s="160" t="s">
        <v>1</v>
      </c>
      <c r="I1127" s="162"/>
      <c r="L1127" s="158"/>
      <c r="M1127" s="163"/>
      <c r="N1127" s="164"/>
      <c r="O1127" s="164"/>
      <c r="P1127" s="164"/>
      <c r="Q1127" s="164"/>
      <c r="R1127" s="164"/>
      <c r="S1127" s="164"/>
      <c r="T1127" s="165"/>
      <c r="AT1127" s="160" t="s">
        <v>131</v>
      </c>
      <c r="AU1127" s="160" t="s">
        <v>82</v>
      </c>
      <c r="AV1127" s="13" t="s">
        <v>30</v>
      </c>
      <c r="AW1127" s="13" t="s">
        <v>29</v>
      </c>
      <c r="AX1127" s="13" t="s">
        <v>73</v>
      </c>
      <c r="AY1127" s="160" t="s">
        <v>122</v>
      </c>
    </row>
    <row r="1128" spans="1:65" s="14" customFormat="1">
      <c r="B1128" s="166"/>
      <c r="D1128" s="159" t="s">
        <v>131</v>
      </c>
      <c r="E1128" s="167" t="s">
        <v>1</v>
      </c>
      <c r="F1128" s="168" t="s">
        <v>1217</v>
      </c>
      <c r="H1128" s="169">
        <v>2.02</v>
      </c>
      <c r="I1128" s="170"/>
      <c r="L1128" s="166"/>
      <c r="M1128" s="171"/>
      <c r="N1128" s="172"/>
      <c r="O1128" s="172"/>
      <c r="P1128" s="172"/>
      <c r="Q1128" s="172"/>
      <c r="R1128" s="172"/>
      <c r="S1128" s="172"/>
      <c r="T1128" s="173"/>
      <c r="AT1128" s="167" t="s">
        <v>131</v>
      </c>
      <c r="AU1128" s="167" t="s">
        <v>82</v>
      </c>
      <c r="AV1128" s="14" t="s">
        <v>82</v>
      </c>
      <c r="AW1128" s="14" t="s">
        <v>29</v>
      </c>
      <c r="AX1128" s="14" t="s">
        <v>73</v>
      </c>
      <c r="AY1128" s="167" t="s">
        <v>122</v>
      </c>
    </row>
    <row r="1129" spans="1:65" s="15" customFormat="1">
      <c r="B1129" s="174"/>
      <c r="D1129" s="159" t="s">
        <v>131</v>
      </c>
      <c r="E1129" s="175" t="s">
        <v>1</v>
      </c>
      <c r="F1129" s="176" t="s">
        <v>139</v>
      </c>
      <c r="H1129" s="177">
        <v>2.02</v>
      </c>
      <c r="I1129" s="178"/>
      <c r="L1129" s="174"/>
      <c r="M1129" s="179"/>
      <c r="N1129" s="180"/>
      <c r="O1129" s="180"/>
      <c r="P1129" s="180"/>
      <c r="Q1129" s="180"/>
      <c r="R1129" s="180"/>
      <c r="S1129" s="180"/>
      <c r="T1129" s="181"/>
      <c r="AT1129" s="175" t="s">
        <v>131</v>
      </c>
      <c r="AU1129" s="175" t="s">
        <v>82</v>
      </c>
      <c r="AV1129" s="15" t="s">
        <v>129</v>
      </c>
      <c r="AW1129" s="15" t="s">
        <v>29</v>
      </c>
      <c r="AX1129" s="15" t="s">
        <v>30</v>
      </c>
      <c r="AY1129" s="175" t="s">
        <v>122</v>
      </c>
    </row>
    <row r="1130" spans="1:65" s="2" customFormat="1" ht="16.5" customHeight="1">
      <c r="A1130" s="33"/>
      <c r="B1130" s="144"/>
      <c r="C1130" s="182" t="s">
        <v>1467</v>
      </c>
      <c r="D1130" s="182" t="s">
        <v>333</v>
      </c>
      <c r="E1130" s="183" t="s">
        <v>1468</v>
      </c>
      <c r="F1130" s="184" t="s">
        <v>1469</v>
      </c>
      <c r="G1130" s="185" t="s">
        <v>573</v>
      </c>
      <c r="H1130" s="186">
        <v>2.02</v>
      </c>
      <c r="I1130" s="187"/>
      <c r="J1130" s="188">
        <f>ROUND(I1130*H1130,2)</f>
        <v>0</v>
      </c>
      <c r="K1130" s="184" t="s">
        <v>1</v>
      </c>
      <c r="L1130" s="189"/>
      <c r="M1130" s="190" t="s">
        <v>1</v>
      </c>
      <c r="N1130" s="191" t="s">
        <v>38</v>
      </c>
      <c r="O1130" s="59"/>
      <c r="P1130" s="154">
        <f>O1130*H1130</f>
        <v>0</v>
      </c>
      <c r="Q1130" s="154">
        <v>5.0000000000000001E-3</v>
      </c>
      <c r="R1130" s="154">
        <f>Q1130*H1130</f>
        <v>1.01E-2</v>
      </c>
      <c r="S1130" s="154">
        <v>0</v>
      </c>
      <c r="T1130" s="155">
        <f>S1130*H1130</f>
        <v>0</v>
      </c>
      <c r="U1130" s="33"/>
      <c r="V1130" s="33"/>
      <c r="W1130" s="33"/>
      <c r="X1130" s="33"/>
      <c r="Y1130" s="33"/>
      <c r="Z1130" s="33"/>
      <c r="AA1130" s="33"/>
      <c r="AB1130" s="33"/>
      <c r="AC1130" s="33"/>
      <c r="AD1130" s="33"/>
      <c r="AE1130" s="33"/>
      <c r="AR1130" s="156" t="s">
        <v>170</v>
      </c>
      <c r="AT1130" s="156" t="s">
        <v>333</v>
      </c>
      <c r="AU1130" s="156" t="s">
        <v>82</v>
      </c>
      <c r="AY1130" s="18" t="s">
        <v>122</v>
      </c>
      <c r="BE1130" s="157">
        <f>IF(N1130="základní",J1130,0)</f>
        <v>0</v>
      </c>
      <c r="BF1130" s="157">
        <f>IF(N1130="snížená",J1130,0)</f>
        <v>0</v>
      </c>
      <c r="BG1130" s="157">
        <f>IF(N1130="zákl. přenesená",J1130,0)</f>
        <v>0</v>
      </c>
      <c r="BH1130" s="157">
        <f>IF(N1130="sníž. přenesená",J1130,0)</f>
        <v>0</v>
      </c>
      <c r="BI1130" s="157">
        <f>IF(N1130="nulová",J1130,0)</f>
        <v>0</v>
      </c>
      <c r="BJ1130" s="18" t="s">
        <v>30</v>
      </c>
      <c r="BK1130" s="157">
        <f>ROUND(I1130*H1130,2)</f>
        <v>0</v>
      </c>
      <c r="BL1130" s="18" t="s">
        <v>129</v>
      </c>
      <c r="BM1130" s="156" t="s">
        <v>1470</v>
      </c>
    </row>
    <row r="1131" spans="1:65" s="13" customFormat="1">
      <c r="B1131" s="158"/>
      <c r="D1131" s="159" t="s">
        <v>131</v>
      </c>
      <c r="E1131" s="160" t="s">
        <v>1</v>
      </c>
      <c r="F1131" s="161" t="s">
        <v>1031</v>
      </c>
      <c r="H1131" s="160" t="s">
        <v>1</v>
      </c>
      <c r="I1131" s="162"/>
      <c r="L1131" s="158"/>
      <c r="M1131" s="163"/>
      <c r="N1131" s="164"/>
      <c r="O1131" s="164"/>
      <c r="P1131" s="164"/>
      <c r="Q1131" s="164"/>
      <c r="R1131" s="164"/>
      <c r="S1131" s="164"/>
      <c r="T1131" s="165"/>
      <c r="AT1131" s="160" t="s">
        <v>131</v>
      </c>
      <c r="AU1131" s="160" t="s">
        <v>82</v>
      </c>
      <c r="AV1131" s="13" t="s">
        <v>30</v>
      </c>
      <c r="AW1131" s="13" t="s">
        <v>29</v>
      </c>
      <c r="AX1131" s="13" t="s">
        <v>73</v>
      </c>
      <c r="AY1131" s="160" t="s">
        <v>122</v>
      </c>
    </row>
    <row r="1132" spans="1:65" s="14" customFormat="1">
      <c r="B1132" s="166"/>
      <c r="D1132" s="159" t="s">
        <v>131</v>
      </c>
      <c r="E1132" s="167" t="s">
        <v>1</v>
      </c>
      <c r="F1132" s="168" t="s">
        <v>1217</v>
      </c>
      <c r="H1132" s="169">
        <v>2.02</v>
      </c>
      <c r="I1132" s="170"/>
      <c r="L1132" s="166"/>
      <c r="M1132" s="171"/>
      <c r="N1132" s="172"/>
      <c r="O1132" s="172"/>
      <c r="P1132" s="172"/>
      <c r="Q1132" s="172"/>
      <c r="R1132" s="172"/>
      <c r="S1132" s="172"/>
      <c r="T1132" s="173"/>
      <c r="AT1132" s="167" t="s">
        <v>131</v>
      </c>
      <c r="AU1132" s="167" t="s">
        <v>82</v>
      </c>
      <c r="AV1132" s="14" t="s">
        <v>82</v>
      </c>
      <c r="AW1132" s="14" t="s">
        <v>29</v>
      </c>
      <c r="AX1132" s="14" t="s">
        <v>73</v>
      </c>
      <c r="AY1132" s="167" t="s">
        <v>122</v>
      </c>
    </row>
    <row r="1133" spans="1:65" s="15" customFormat="1">
      <c r="B1133" s="174"/>
      <c r="D1133" s="159" t="s">
        <v>131</v>
      </c>
      <c r="E1133" s="175" t="s">
        <v>1</v>
      </c>
      <c r="F1133" s="176" t="s">
        <v>139</v>
      </c>
      <c r="H1133" s="177">
        <v>2.02</v>
      </c>
      <c r="I1133" s="178"/>
      <c r="L1133" s="174"/>
      <c r="M1133" s="179"/>
      <c r="N1133" s="180"/>
      <c r="O1133" s="180"/>
      <c r="P1133" s="180"/>
      <c r="Q1133" s="180"/>
      <c r="R1133" s="180"/>
      <c r="S1133" s="180"/>
      <c r="T1133" s="181"/>
      <c r="AT1133" s="175" t="s">
        <v>131</v>
      </c>
      <c r="AU1133" s="175" t="s">
        <v>82</v>
      </c>
      <c r="AV1133" s="15" t="s">
        <v>129</v>
      </c>
      <c r="AW1133" s="15" t="s">
        <v>29</v>
      </c>
      <c r="AX1133" s="15" t="s">
        <v>30</v>
      </c>
      <c r="AY1133" s="175" t="s">
        <v>122</v>
      </c>
    </row>
    <row r="1134" spans="1:65" s="2" customFormat="1" ht="16.5" customHeight="1">
      <c r="A1134" s="33"/>
      <c r="B1134" s="144"/>
      <c r="C1134" s="145" t="s">
        <v>1471</v>
      </c>
      <c r="D1134" s="145" t="s">
        <v>124</v>
      </c>
      <c r="E1134" s="146" t="s">
        <v>1472</v>
      </c>
      <c r="F1134" s="147" t="s">
        <v>1473</v>
      </c>
      <c r="G1134" s="148" t="s">
        <v>573</v>
      </c>
      <c r="H1134" s="149">
        <v>7</v>
      </c>
      <c r="I1134" s="150"/>
      <c r="J1134" s="151">
        <f>ROUND(I1134*H1134,2)</f>
        <v>0</v>
      </c>
      <c r="K1134" s="147" t="s">
        <v>128</v>
      </c>
      <c r="L1134" s="34"/>
      <c r="M1134" s="152" t="s">
        <v>1</v>
      </c>
      <c r="N1134" s="153" t="s">
        <v>38</v>
      </c>
      <c r="O1134" s="59"/>
      <c r="P1134" s="154">
        <f>O1134*H1134</f>
        <v>0</v>
      </c>
      <c r="Q1134" s="154">
        <v>1.299E-2</v>
      </c>
      <c r="R1134" s="154">
        <f>Q1134*H1134</f>
        <v>9.0929999999999997E-2</v>
      </c>
      <c r="S1134" s="154">
        <v>0</v>
      </c>
      <c r="T1134" s="155">
        <f>S1134*H1134</f>
        <v>0</v>
      </c>
      <c r="U1134" s="33"/>
      <c r="V1134" s="33"/>
      <c r="W1134" s="33"/>
      <c r="X1134" s="33"/>
      <c r="Y1134" s="33"/>
      <c r="Z1134" s="33"/>
      <c r="AA1134" s="33"/>
      <c r="AB1134" s="33"/>
      <c r="AC1134" s="33"/>
      <c r="AD1134" s="33"/>
      <c r="AE1134" s="33"/>
      <c r="AR1134" s="156" t="s">
        <v>129</v>
      </c>
      <c r="AT1134" s="156" t="s">
        <v>124</v>
      </c>
      <c r="AU1134" s="156" t="s">
        <v>82</v>
      </c>
      <c r="AY1134" s="18" t="s">
        <v>122</v>
      </c>
      <c r="BE1134" s="157">
        <f>IF(N1134="základní",J1134,0)</f>
        <v>0</v>
      </c>
      <c r="BF1134" s="157">
        <f>IF(N1134="snížená",J1134,0)</f>
        <v>0</v>
      </c>
      <c r="BG1134" s="157">
        <f>IF(N1134="zákl. přenesená",J1134,0)</f>
        <v>0</v>
      </c>
      <c r="BH1134" s="157">
        <f>IF(N1134="sníž. přenesená",J1134,0)</f>
        <v>0</v>
      </c>
      <c r="BI1134" s="157">
        <f>IF(N1134="nulová",J1134,0)</f>
        <v>0</v>
      </c>
      <c r="BJ1134" s="18" t="s">
        <v>30</v>
      </c>
      <c r="BK1134" s="157">
        <f>ROUND(I1134*H1134,2)</f>
        <v>0</v>
      </c>
      <c r="BL1134" s="18" t="s">
        <v>129</v>
      </c>
      <c r="BM1134" s="156" t="s">
        <v>1474</v>
      </c>
    </row>
    <row r="1135" spans="1:65" s="13" customFormat="1">
      <c r="B1135" s="158"/>
      <c r="D1135" s="159" t="s">
        <v>131</v>
      </c>
      <c r="E1135" s="160" t="s">
        <v>1</v>
      </c>
      <c r="F1135" s="161" t="s">
        <v>701</v>
      </c>
      <c r="H1135" s="160" t="s">
        <v>1</v>
      </c>
      <c r="I1135" s="162"/>
      <c r="L1135" s="158"/>
      <c r="M1135" s="163"/>
      <c r="N1135" s="164"/>
      <c r="O1135" s="164"/>
      <c r="P1135" s="164"/>
      <c r="Q1135" s="164"/>
      <c r="R1135" s="164"/>
      <c r="S1135" s="164"/>
      <c r="T1135" s="165"/>
      <c r="AT1135" s="160" t="s">
        <v>131</v>
      </c>
      <c r="AU1135" s="160" t="s">
        <v>82</v>
      </c>
      <c r="AV1135" s="13" t="s">
        <v>30</v>
      </c>
      <c r="AW1135" s="13" t="s">
        <v>29</v>
      </c>
      <c r="AX1135" s="13" t="s">
        <v>73</v>
      </c>
      <c r="AY1135" s="160" t="s">
        <v>122</v>
      </c>
    </row>
    <row r="1136" spans="1:65" s="14" customFormat="1">
      <c r="B1136" s="166"/>
      <c r="D1136" s="159" t="s">
        <v>131</v>
      </c>
      <c r="E1136" s="167" t="s">
        <v>1</v>
      </c>
      <c r="F1136" s="168" t="s">
        <v>82</v>
      </c>
      <c r="H1136" s="169">
        <v>2</v>
      </c>
      <c r="I1136" s="170"/>
      <c r="L1136" s="166"/>
      <c r="M1136" s="171"/>
      <c r="N1136" s="172"/>
      <c r="O1136" s="172"/>
      <c r="P1136" s="172"/>
      <c r="Q1136" s="172"/>
      <c r="R1136" s="172"/>
      <c r="S1136" s="172"/>
      <c r="T1136" s="173"/>
      <c r="AT1136" s="167" t="s">
        <v>131</v>
      </c>
      <c r="AU1136" s="167" t="s">
        <v>82</v>
      </c>
      <c r="AV1136" s="14" t="s">
        <v>82</v>
      </c>
      <c r="AW1136" s="14" t="s">
        <v>29</v>
      </c>
      <c r="AX1136" s="14" t="s">
        <v>73</v>
      </c>
      <c r="AY1136" s="167" t="s">
        <v>122</v>
      </c>
    </row>
    <row r="1137" spans="1:65" s="13" customFormat="1">
      <c r="B1137" s="158"/>
      <c r="D1137" s="159" t="s">
        <v>131</v>
      </c>
      <c r="E1137" s="160" t="s">
        <v>1</v>
      </c>
      <c r="F1137" s="161" t="s">
        <v>1119</v>
      </c>
      <c r="H1137" s="160" t="s">
        <v>1</v>
      </c>
      <c r="I1137" s="162"/>
      <c r="L1137" s="158"/>
      <c r="M1137" s="163"/>
      <c r="N1137" s="164"/>
      <c r="O1137" s="164"/>
      <c r="P1137" s="164"/>
      <c r="Q1137" s="164"/>
      <c r="R1137" s="164"/>
      <c r="S1137" s="164"/>
      <c r="T1137" s="165"/>
      <c r="AT1137" s="160" t="s">
        <v>131</v>
      </c>
      <c r="AU1137" s="160" t="s">
        <v>82</v>
      </c>
      <c r="AV1137" s="13" t="s">
        <v>30</v>
      </c>
      <c r="AW1137" s="13" t="s">
        <v>29</v>
      </c>
      <c r="AX1137" s="13" t="s">
        <v>73</v>
      </c>
      <c r="AY1137" s="160" t="s">
        <v>122</v>
      </c>
    </row>
    <row r="1138" spans="1:65" s="14" customFormat="1">
      <c r="B1138" s="166"/>
      <c r="D1138" s="159" t="s">
        <v>131</v>
      </c>
      <c r="E1138" s="167" t="s">
        <v>1</v>
      </c>
      <c r="F1138" s="168" t="s">
        <v>129</v>
      </c>
      <c r="H1138" s="169">
        <v>4</v>
      </c>
      <c r="I1138" s="170"/>
      <c r="L1138" s="166"/>
      <c r="M1138" s="171"/>
      <c r="N1138" s="172"/>
      <c r="O1138" s="172"/>
      <c r="P1138" s="172"/>
      <c r="Q1138" s="172"/>
      <c r="R1138" s="172"/>
      <c r="S1138" s="172"/>
      <c r="T1138" s="173"/>
      <c r="AT1138" s="167" t="s">
        <v>131</v>
      </c>
      <c r="AU1138" s="167" t="s">
        <v>82</v>
      </c>
      <c r="AV1138" s="14" t="s">
        <v>82</v>
      </c>
      <c r="AW1138" s="14" t="s">
        <v>29</v>
      </c>
      <c r="AX1138" s="14" t="s">
        <v>73</v>
      </c>
      <c r="AY1138" s="167" t="s">
        <v>122</v>
      </c>
    </row>
    <row r="1139" spans="1:65" s="13" customFormat="1">
      <c r="B1139" s="158"/>
      <c r="D1139" s="159" t="s">
        <v>131</v>
      </c>
      <c r="E1139" s="160" t="s">
        <v>1</v>
      </c>
      <c r="F1139" s="161" t="s">
        <v>938</v>
      </c>
      <c r="H1139" s="160" t="s">
        <v>1</v>
      </c>
      <c r="I1139" s="162"/>
      <c r="L1139" s="158"/>
      <c r="M1139" s="163"/>
      <c r="N1139" s="164"/>
      <c r="O1139" s="164"/>
      <c r="P1139" s="164"/>
      <c r="Q1139" s="164"/>
      <c r="R1139" s="164"/>
      <c r="S1139" s="164"/>
      <c r="T1139" s="165"/>
      <c r="AT1139" s="160" t="s">
        <v>131</v>
      </c>
      <c r="AU1139" s="160" t="s">
        <v>82</v>
      </c>
      <c r="AV1139" s="13" t="s">
        <v>30</v>
      </c>
      <c r="AW1139" s="13" t="s">
        <v>29</v>
      </c>
      <c r="AX1139" s="13" t="s">
        <v>73</v>
      </c>
      <c r="AY1139" s="160" t="s">
        <v>122</v>
      </c>
    </row>
    <row r="1140" spans="1:65" s="14" customFormat="1">
      <c r="B1140" s="166"/>
      <c r="D1140" s="159" t="s">
        <v>131</v>
      </c>
      <c r="E1140" s="167" t="s">
        <v>1</v>
      </c>
      <c r="F1140" s="168" t="s">
        <v>30</v>
      </c>
      <c r="H1140" s="169">
        <v>1</v>
      </c>
      <c r="I1140" s="170"/>
      <c r="L1140" s="166"/>
      <c r="M1140" s="171"/>
      <c r="N1140" s="172"/>
      <c r="O1140" s="172"/>
      <c r="P1140" s="172"/>
      <c r="Q1140" s="172"/>
      <c r="R1140" s="172"/>
      <c r="S1140" s="172"/>
      <c r="T1140" s="173"/>
      <c r="AT1140" s="167" t="s">
        <v>131</v>
      </c>
      <c r="AU1140" s="167" t="s">
        <v>82</v>
      </c>
      <c r="AV1140" s="14" t="s">
        <v>82</v>
      </c>
      <c r="AW1140" s="14" t="s">
        <v>29</v>
      </c>
      <c r="AX1140" s="14" t="s">
        <v>73</v>
      </c>
      <c r="AY1140" s="167" t="s">
        <v>122</v>
      </c>
    </row>
    <row r="1141" spans="1:65" s="15" customFormat="1">
      <c r="B1141" s="174"/>
      <c r="D1141" s="159" t="s">
        <v>131</v>
      </c>
      <c r="E1141" s="175" t="s">
        <v>1</v>
      </c>
      <c r="F1141" s="176" t="s">
        <v>139</v>
      </c>
      <c r="H1141" s="177">
        <v>7</v>
      </c>
      <c r="I1141" s="178"/>
      <c r="L1141" s="174"/>
      <c r="M1141" s="179"/>
      <c r="N1141" s="180"/>
      <c r="O1141" s="180"/>
      <c r="P1141" s="180"/>
      <c r="Q1141" s="180"/>
      <c r="R1141" s="180"/>
      <c r="S1141" s="180"/>
      <c r="T1141" s="181"/>
      <c r="AT1141" s="175" t="s">
        <v>131</v>
      </c>
      <c r="AU1141" s="175" t="s">
        <v>82</v>
      </c>
      <c r="AV1141" s="15" t="s">
        <v>129</v>
      </c>
      <c r="AW1141" s="15" t="s">
        <v>29</v>
      </c>
      <c r="AX1141" s="15" t="s">
        <v>30</v>
      </c>
      <c r="AY1141" s="175" t="s">
        <v>122</v>
      </c>
    </row>
    <row r="1142" spans="1:65" s="2" customFormat="1" ht="16.5" customHeight="1">
      <c r="A1142" s="33"/>
      <c r="B1142" s="144"/>
      <c r="C1142" s="182" t="s">
        <v>1475</v>
      </c>
      <c r="D1142" s="182" t="s">
        <v>333</v>
      </c>
      <c r="E1142" s="183" t="s">
        <v>1476</v>
      </c>
      <c r="F1142" s="184" t="s">
        <v>1477</v>
      </c>
      <c r="G1142" s="185" t="s">
        <v>573</v>
      </c>
      <c r="H1142" s="186">
        <v>7.07</v>
      </c>
      <c r="I1142" s="187"/>
      <c r="J1142" s="188">
        <f>ROUND(I1142*H1142,2)</f>
        <v>0</v>
      </c>
      <c r="K1142" s="184" t="s">
        <v>128</v>
      </c>
      <c r="L1142" s="189"/>
      <c r="M1142" s="190" t="s">
        <v>1</v>
      </c>
      <c r="N1142" s="191" t="s">
        <v>38</v>
      </c>
      <c r="O1142" s="59"/>
      <c r="P1142" s="154">
        <f>O1142*H1142</f>
        <v>0</v>
      </c>
      <c r="Q1142" s="154">
        <v>0.34200000000000003</v>
      </c>
      <c r="R1142" s="154">
        <f>Q1142*H1142</f>
        <v>2.4179400000000002</v>
      </c>
      <c r="S1142" s="154">
        <v>0</v>
      </c>
      <c r="T1142" s="155">
        <f>S1142*H1142</f>
        <v>0</v>
      </c>
      <c r="U1142" s="33"/>
      <c r="V1142" s="33"/>
      <c r="W1142" s="33"/>
      <c r="X1142" s="33"/>
      <c r="Y1142" s="33"/>
      <c r="Z1142" s="33"/>
      <c r="AA1142" s="33"/>
      <c r="AB1142" s="33"/>
      <c r="AC1142" s="33"/>
      <c r="AD1142" s="33"/>
      <c r="AE1142" s="33"/>
      <c r="AR1142" s="156" t="s">
        <v>170</v>
      </c>
      <c r="AT1142" s="156" t="s">
        <v>333</v>
      </c>
      <c r="AU1142" s="156" t="s">
        <v>82</v>
      </c>
      <c r="AY1142" s="18" t="s">
        <v>122</v>
      </c>
      <c r="BE1142" s="157">
        <f>IF(N1142="základní",J1142,0)</f>
        <v>0</v>
      </c>
      <c r="BF1142" s="157">
        <f>IF(N1142="snížená",J1142,0)</f>
        <v>0</v>
      </c>
      <c r="BG1142" s="157">
        <f>IF(N1142="zákl. přenesená",J1142,0)</f>
        <v>0</v>
      </c>
      <c r="BH1142" s="157">
        <f>IF(N1142="sníž. přenesená",J1142,0)</f>
        <v>0</v>
      </c>
      <c r="BI1142" s="157">
        <f>IF(N1142="nulová",J1142,0)</f>
        <v>0</v>
      </c>
      <c r="BJ1142" s="18" t="s">
        <v>30</v>
      </c>
      <c r="BK1142" s="157">
        <f>ROUND(I1142*H1142,2)</f>
        <v>0</v>
      </c>
      <c r="BL1142" s="18" t="s">
        <v>129</v>
      </c>
      <c r="BM1142" s="156" t="s">
        <v>1478</v>
      </c>
    </row>
    <row r="1143" spans="1:65" s="13" customFormat="1">
      <c r="B1143" s="158"/>
      <c r="D1143" s="159" t="s">
        <v>131</v>
      </c>
      <c r="E1143" s="160" t="s">
        <v>1</v>
      </c>
      <c r="F1143" s="161" t="s">
        <v>701</v>
      </c>
      <c r="H1143" s="160" t="s">
        <v>1</v>
      </c>
      <c r="I1143" s="162"/>
      <c r="L1143" s="158"/>
      <c r="M1143" s="163"/>
      <c r="N1143" s="164"/>
      <c r="O1143" s="164"/>
      <c r="P1143" s="164"/>
      <c r="Q1143" s="164"/>
      <c r="R1143" s="164"/>
      <c r="S1143" s="164"/>
      <c r="T1143" s="165"/>
      <c r="AT1143" s="160" t="s">
        <v>131</v>
      </c>
      <c r="AU1143" s="160" t="s">
        <v>82</v>
      </c>
      <c r="AV1143" s="13" t="s">
        <v>30</v>
      </c>
      <c r="AW1143" s="13" t="s">
        <v>29</v>
      </c>
      <c r="AX1143" s="13" t="s">
        <v>73</v>
      </c>
      <c r="AY1143" s="160" t="s">
        <v>122</v>
      </c>
    </row>
    <row r="1144" spans="1:65" s="14" customFormat="1">
      <c r="B1144" s="166"/>
      <c r="D1144" s="159" t="s">
        <v>131</v>
      </c>
      <c r="E1144" s="167" t="s">
        <v>1</v>
      </c>
      <c r="F1144" s="168" t="s">
        <v>1217</v>
      </c>
      <c r="H1144" s="169">
        <v>2.02</v>
      </c>
      <c r="I1144" s="170"/>
      <c r="L1144" s="166"/>
      <c r="M1144" s="171"/>
      <c r="N1144" s="172"/>
      <c r="O1144" s="172"/>
      <c r="P1144" s="172"/>
      <c r="Q1144" s="172"/>
      <c r="R1144" s="172"/>
      <c r="S1144" s="172"/>
      <c r="T1144" s="173"/>
      <c r="AT1144" s="167" t="s">
        <v>131</v>
      </c>
      <c r="AU1144" s="167" t="s">
        <v>82</v>
      </c>
      <c r="AV1144" s="14" t="s">
        <v>82</v>
      </c>
      <c r="AW1144" s="14" t="s">
        <v>29</v>
      </c>
      <c r="AX1144" s="14" t="s">
        <v>73</v>
      </c>
      <c r="AY1144" s="167" t="s">
        <v>122</v>
      </c>
    </row>
    <row r="1145" spans="1:65" s="13" customFormat="1">
      <c r="B1145" s="158"/>
      <c r="D1145" s="159" t="s">
        <v>131</v>
      </c>
      <c r="E1145" s="160" t="s">
        <v>1</v>
      </c>
      <c r="F1145" s="161" t="s">
        <v>1119</v>
      </c>
      <c r="H1145" s="160" t="s">
        <v>1</v>
      </c>
      <c r="I1145" s="162"/>
      <c r="L1145" s="158"/>
      <c r="M1145" s="163"/>
      <c r="N1145" s="164"/>
      <c r="O1145" s="164"/>
      <c r="P1145" s="164"/>
      <c r="Q1145" s="164"/>
      <c r="R1145" s="164"/>
      <c r="S1145" s="164"/>
      <c r="T1145" s="165"/>
      <c r="AT1145" s="160" t="s">
        <v>131</v>
      </c>
      <c r="AU1145" s="160" t="s">
        <v>82</v>
      </c>
      <c r="AV1145" s="13" t="s">
        <v>30</v>
      </c>
      <c r="AW1145" s="13" t="s">
        <v>29</v>
      </c>
      <c r="AX1145" s="13" t="s">
        <v>73</v>
      </c>
      <c r="AY1145" s="160" t="s">
        <v>122</v>
      </c>
    </row>
    <row r="1146" spans="1:65" s="14" customFormat="1">
      <c r="B1146" s="166"/>
      <c r="D1146" s="159" t="s">
        <v>131</v>
      </c>
      <c r="E1146" s="167" t="s">
        <v>1</v>
      </c>
      <c r="F1146" s="168" t="s">
        <v>1204</v>
      </c>
      <c r="H1146" s="169">
        <v>4.04</v>
      </c>
      <c r="I1146" s="170"/>
      <c r="L1146" s="166"/>
      <c r="M1146" s="171"/>
      <c r="N1146" s="172"/>
      <c r="O1146" s="172"/>
      <c r="P1146" s="172"/>
      <c r="Q1146" s="172"/>
      <c r="R1146" s="172"/>
      <c r="S1146" s="172"/>
      <c r="T1146" s="173"/>
      <c r="AT1146" s="167" t="s">
        <v>131</v>
      </c>
      <c r="AU1146" s="167" t="s">
        <v>82</v>
      </c>
      <c r="AV1146" s="14" t="s">
        <v>82</v>
      </c>
      <c r="AW1146" s="14" t="s">
        <v>29</v>
      </c>
      <c r="AX1146" s="14" t="s">
        <v>73</v>
      </c>
      <c r="AY1146" s="167" t="s">
        <v>122</v>
      </c>
    </row>
    <row r="1147" spans="1:65" s="13" customFormat="1">
      <c r="B1147" s="158"/>
      <c r="D1147" s="159" t="s">
        <v>131</v>
      </c>
      <c r="E1147" s="160" t="s">
        <v>1</v>
      </c>
      <c r="F1147" s="161" t="s">
        <v>938</v>
      </c>
      <c r="H1147" s="160" t="s">
        <v>1</v>
      </c>
      <c r="I1147" s="162"/>
      <c r="L1147" s="158"/>
      <c r="M1147" s="163"/>
      <c r="N1147" s="164"/>
      <c r="O1147" s="164"/>
      <c r="P1147" s="164"/>
      <c r="Q1147" s="164"/>
      <c r="R1147" s="164"/>
      <c r="S1147" s="164"/>
      <c r="T1147" s="165"/>
      <c r="AT1147" s="160" t="s">
        <v>131</v>
      </c>
      <c r="AU1147" s="160" t="s">
        <v>82</v>
      </c>
      <c r="AV1147" s="13" t="s">
        <v>30</v>
      </c>
      <c r="AW1147" s="13" t="s">
        <v>29</v>
      </c>
      <c r="AX1147" s="13" t="s">
        <v>73</v>
      </c>
      <c r="AY1147" s="160" t="s">
        <v>122</v>
      </c>
    </row>
    <row r="1148" spans="1:65" s="14" customFormat="1">
      <c r="B1148" s="166"/>
      <c r="D1148" s="159" t="s">
        <v>131</v>
      </c>
      <c r="E1148" s="167" t="s">
        <v>1</v>
      </c>
      <c r="F1148" s="168" t="s">
        <v>1218</v>
      </c>
      <c r="H1148" s="169">
        <v>1.01</v>
      </c>
      <c r="I1148" s="170"/>
      <c r="L1148" s="166"/>
      <c r="M1148" s="171"/>
      <c r="N1148" s="172"/>
      <c r="O1148" s="172"/>
      <c r="P1148" s="172"/>
      <c r="Q1148" s="172"/>
      <c r="R1148" s="172"/>
      <c r="S1148" s="172"/>
      <c r="T1148" s="173"/>
      <c r="AT1148" s="167" t="s">
        <v>131</v>
      </c>
      <c r="AU1148" s="167" t="s">
        <v>82</v>
      </c>
      <c r="AV1148" s="14" t="s">
        <v>82</v>
      </c>
      <c r="AW1148" s="14" t="s">
        <v>29</v>
      </c>
      <c r="AX1148" s="14" t="s">
        <v>73</v>
      </c>
      <c r="AY1148" s="167" t="s">
        <v>122</v>
      </c>
    </row>
    <row r="1149" spans="1:65" s="15" customFormat="1">
      <c r="B1149" s="174"/>
      <c r="D1149" s="159" t="s">
        <v>131</v>
      </c>
      <c r="E1149" s="175" t="s">
        <v>1</v>
      </c>
      <c r="F1149" s="176" t="s">
        <v>139</v>
      </c>
      <c r="H1149" s="177">
        <v>7.07</v>
      </c>
      <c r="I1149" s="178"/>
      <c r="L1149" s="174"/>
      <c r="M1149" s="179"/>
      <c r="N1149" s="180"/>
      <c r="O1149" s="180"/>
      <c r="P1149" s="180"/>
      <c r="Q1149" s="180"/>
      <c r="R1149" s="180"/>
      <c r="S1149" s="180"/>
      <c r="T1149" s="181"/>
      <c r="AT1149" s="175" t="s">
        <v>131</v>
      </c>
      <c r="AU1149" s="175" t="s">
        <v>82</v>
      </c>
      <c r="AV1149" s="15" t="s">
        <v>129</v>
      </c>
      <c r="AW1149" s="15" t="s">
        <v>29</v>
      </c>
      <c r="AX1149" s="15" t="s">
        <v>30</v>
      </c>
      <c r="AY1149" s="175" t="s">
        <v>122</v>
      </c>
    </row>
    <row r="1150" spans="1:65" s="2" customFormat="1" ht="16.5" customHeight="1">
      <c r="A1150" s="33"/>
      <c r="B1150" s="144"/>
      <c r="C1150" s="182" t="s">
        <v>1479</v>
      </c>
      <c r="D1150" s="182" t="s">
        <v>333</v>
      </c>
      <c r="E1150" s="183" t="s">
        <v>1480</v>
      </c>
      <c r="F1150" s="184" t="s">
        <v>1481</v>
      </c>
      <c r="G1150" s="185" t="s">
        <v>573</v>
      </c>
      <c r="H1150" s="186">
        <v>7.07</v>
      </c>
      <c r="I1150" s="187"/>
      <c r="J1150" s="188">
        <f>ROUND(I1150*H1150,2)</f>
        <v>0</v>
      </c>
      <c r="K1150" s="184" t="s">
        <v>1</v>
      </c>
      <c r="L1150" s="189"/>
      <c r="M1150" s="190" t="s">
        <v>1</v>
      </c>
      <c r="N1150" s="191" t="s">
        <v>38</v>
      </c>
      <c r="O1150" s="59"/>
      <c r="P1150" s="154">
        <f>O1150*H1150</f>
        <v>0</v>
      </c>
      <c r="Q1150" s="154">
        <v>1.4999999999999999E-2</v>
      </c>
      <c r="R1150" s="154">
        <f>Q1150*H1150</f>
        <v>0.10605000000000001</v>
      </c>
      <c r="S1150" s="154">
        <v>0</v>
      </c>
      <c r="T1150" s="155">
        <f>S1150*H1150</f>
        <v>0</v>
      </c>
      <c r="U1150" s="33"/>
      <c r="V1150" s="33"/>
      <c r="W1150" s="33"/>
      <c r="X1150" s="33"/>
      <c r="Y1150" s="33"/>
      <c r="Z1150" s="33"/>
      <c r="AA1150" s="33"/>
      <c r="AB1150" s="33"/>
      <c r="AC1150" s="33"/>
      <c r="AD1150" s="33"/>
      <c r="AE1150" s="33"/>
      <c r="AR1150" s="156" t="s">
        <v>170</v>
      </c>
      <c r="AT1150" s="156" t="s">
        <v>333</v>
      </c>
      <c r="AU1150" s="156" t="s">
        <v>82</v>
      </c>
      <c r="AY1150" s="18" t="s">
        <v>122</v>
      </c>
      <c r="BE1150" s="157">
        <f>IF(N1150="základní",J1150,0)</f>
        <v>0</v>
      </c>
      <c r="BF1150" s="157">
        <f>IF(N1150="snížená",J1150,0)</f>
        <v>0</v>
      </c>
      <c r="BG1150" s="157">
        <f>IF(N1150="zákl. přenesená",J1150,0)</f>
        <v>0</v>
      </c>
      <c r="BH1150" s="157">
        <f>IF(N1150="sníž. přenesená",J1150,0)</f>
        <v>0</v>
      </c>
      <c r="BI1150" s="157">
        <f>IF(N1150="nulová",J1150,0)</f>
        <v>0</v>
      </c>
      <c r="BJ1150" s="18" t="s">
        <v>30</v>
      </c>
      <c r="BK1150" s="157">
        <f>ROUND(I1150*H1150,2)</f>
        <v>0</v>
      </c>
      <c r="BL1150" s="18" t="s">
        <v>129</v>
      </c>
      <c r="BM1150" s="156" t="s">
        <v>1482</v>
      </c>
    </row>
    <row r="1151" spans="1:65" s="13" customFormat="1">
      <c r="B1151" s="158"/>
      <c r="D1151" s="159" t="s">
        <v>131</v>
      </c>
      <c r="E1151" s="160" t="s">
        <v>1</v>
      </c>
      <c r="F1151" s="161" t="s">
        <v>701</v>
      </c>
      <c r="H1151" s="160" t="s">
        <v>1</v>
      </c>
      <c r="I1151" s="162"/>
      <c r="L1151" s="158"/>
      <c r="M1151" s="163"/>
      <c r="N1151" s="164"/>
      <c r="O1151" s="164"/>
      <c r="P1151" s="164"/>
      <c r="Q1151" s="164"/>
      <c r="R1151" s="164"/>
      <c r="S1151" s="164"/>
      <c r="T1151" s="165"/>
      <c r="AT1151" s="160" t="s">
        <v>131</v>
      </c>
      <c r="AU1151" s="160" t="s">
        <v>82</v>
      </c>
      <c r="AV1151" s="13" t="s">
        <v>30</v>
      </c>
      <c r="AW1151" s="13" t="s">
        <v>29</v>
      </c>
      <c r="AX1151" s="13" t="s">
        <v>73</v>
      </c>
      <c r="AY1151" s="160" t="s">
        <v>122</v>
      </c>
    </row>
    <row r="1152" spans="1:65" s="14" customFormat="1">
      <c r="B1152" s="166"/>
      <c r="D1152" s="159" t="s">
        <v>131</v>
      </c>
      <c r="E1152" s="167" t="s">
        <v>1</v>
      </c>
      <c r="F1152" s="168" t="s">
        <v>1217</v>
      </c>
      <c r="H1152" s="169">
        <v>2.02</v>
      </c>
      <c r="I1152" s="170"/>
      <c r="L1152" s="166"/>
      <c r="M1152" s="171"/>
      <c r="N1152" s="172"/>
      <c r="O1152" s="172"/>
      <c r="P1152" s="172"/>
      <c r="Q1152" s="172"/>
      <c r="R1152" s="172"/>
      <c r="S1152" s="172"/>
      <c r="T1152" s="173"/>
      <c r="AT1152" s="167" t="s">
        <v>131</v>
      </c>
      <c r="AU1152" s="167" t="s">
        <v>82</v>
      </c>
      <c r="AV1152" s="14" t="s">
        <v>82</v>
      </c>
      <c r="AW1152" s="14" t="s">
        <v>29</v>
      </c>
      <c r="AX1152" s="14" t="s">
        <v>73</v>
      </c>
      <c r="AY1152" s="167" t="s">
        <v>122</v>
      </c>
    </row>
    <row r="1153" spans="1:65" s="13" customFormat="1">
      <c r="B1153" s="158"/>
      <c r="D1153" s="159" t="s">
        <v>131</v>
      </c>
      <c r="E1153" s="160" t="s">
        <v>1</v>
      </c>
      <c r="F1153" s="161" t="s">
        <v>1119</v>
      </c>
      <c r="H1153" s="160" t="s">
        <v>1</v>
      </c>
      <c r="I1153" s="162"/>
      <c r="L1153" s="158"/>
      <c r="M1153" s="163"/>
      <c r="N1153" s="164"/>
      <c r="O1153" s="164"/>
      <c r="P1153" s="164"/>
      <c r="Q1153" s="164"/>
      <c r="R1153" s="164"/>
      <c r="S1153" s="164"/>
      <c r="T1153" s="165"/>
      <c r="AT1153" s="160" t="s">
        <v>131</v>
      </c>
      <c r="AU1153" s="160" t="s">
        <v>82</v>
      </c>
      <c r="AV1153" s="13" t="s">
        <v>30</v>
      </c>
      <c r="AW1153" s="13" t="s">
        <v>29</v>
      </c>
      <c r="AX1153" s="13" t="s">
        <v>73</v>
      </c>
      <c r="AY1153" s="160" t="s">
        <v>122</v>
      </c>
    </row>
    <row r="1154" spans="1:65" s="14" customFormat="1">
      <c r="B1154" s="166"/>
      <c r="D1154" s="159" t="s">
        <v>131</v>
      </c>
      <c r="E1154" s="167" t="s">
        <v>1</v>
      </c>
      <c r="F1154" s="168" t="s">
        <v>1204</v>
      </c>
      <c r="H1154" s="169">
        <v>4.04</v>
      </c>
      <c r="I1154" s="170"/>
      <c r="L1154" s="166"/>
      <c r="M1154" s="171"/>
      <c r="N1154" s="172"/>
      <c r="O1154" s="172"/>
      <c r="P1154" s="172"/>
      <c r="Q1154" s="172"/>
      <c r="R1154" s="172"/>
      <c r="S1154" s="172"/>
      <c r="T1154" s="173"/>
      <c r="AT1154" s="167" t="s">
        <v>131</v>
      </c>
      <c r="AU1154" s="167" t="s">
        <v>82</v>
      </c>
      <c r="AV1154" s="14" t="s">
        <v>82</v>
      </c>
      <c r="AW1154" s="14" t="s">
        <v>29</v>
      </c>
      <c r="AX1154" s="14" t="s">
        <v>73</v>
      </c>
      <c r="AY1154" s="167" t="s">
        <v>122</v>
      </c>
    </row>
    <row r="1155" spans="1:65" s="13" customFormat="1">
      <c r="B1155" s="158"/>
      <c r="D1155" s="159" t="s">
        <v>131</v>
      </c>
      <c r="E1155" s="160" t="s">
        <v>1</v>
      </c>
      <c r="F1155" s="161" t="s">
        <v>938</v>
      </c>
      <c r="H1155" s="160" t="s">
        <v>1</v>
      </c>
      <c r="I1155" s="162"/>
      <c r="L1155" s="158"/>
      <c r="M1155" s="163"/>
      <c r="N1155" s="164"/>
      <c r="O1155" s="164"/>
      <c r="P1155" s="164"/>
      <c r="Q1155" s="164"/>
      <c r="R1155" s="164"/>
      <c r="S1155" s="164"/>
      <c r="T1155" s="165"/>
      <c r="AT1155" s="160" t="s">
        <v>131</v>
      </c>
      <c r="AU1155" s="160" t="s">
        <v>82</v>
      </c>
      <c r="AV1155" s="13" t="s">
        <v>30</v>
      </c>
      <c r="AW1155" s="13" t="s">
        <v>29</v>
      </c>
      <c r="AX1155" s="13" t="s">
        <v>73</v>
      </c>
      <c r="AY1155" s="160" t="s">
        <v>122</v>
      </c>
    </row>
    <row r="1156" spans="1:65" s="14" customFormat="1">
      <c r="B1156" s="166"/>
      <c r="D1156" s="159" t="s">
        <v>131</v>
      </c>
      <c r="E1156" s="167" t="s">
        <v>1</v>
      </c>
      <c r="F1156" s="168" t="s">
        <v>1218</v>
      </c>
      <c r="H1156" s="169">
        <v>1.01</v>
      </c>
      <c r="I1156" s="170"/>
      <c r="L1156" s="166"/>
      <c r="M1156" s="171"/>
      <c r="N1156" s="172"/>
      <c r="O1156" s="172"/>
      <c r="P1156" s="172"/>
      <c r="Q1156" s="172"/>
      <c r="R1156" s="172"/>
      <c r="S1156" s="172"/>
      <c r="T1156" s="173"/>
      <c r="AT1156" s="167" t="s">
        <v>131</v>
      </c>
      <c r="AU1156" s="167" t="s">
        <v>82</v>
      </c>
      <c r="AV1156" s="14" t="s">
        <v>82</v>
      </c>
      <c r="AW1156" s="14" t="s">
        <v>29</v>
      </c>
      <c r="AX1156" s="14" t="s">
        <v>73</v>
      </c>
      <c r="AY1156" s="167" t="s">
        <v>122</v>
      </c>
    </row>
    <row r="1157" spans="1:65" s="15" customFormat="1">
      <c r="B1157" s="174"/>
      <c r="D1157" s="159" t="s">
        <v>131</v>
      </c>
      <c r="E1157" s="175" t="s">
        <v>1</v>
      </c>
      <c r="F1157" s="176" t="s">
        <v>139</v>
      </c>
      <c r="H1157" s="177">
        <v>7.07</v>
      </c>
      <c r="I1157" s="178"/>
      <c r="L1157" s="174"/>
      <c r="M1157" s="179"/>
      <c r="N1157" s="180"/>
      <c r="O1157" s="180"/>
      <c r="P1157" s="180"/>
      <c r="Q1157" s="180"/>
      <c r="R1157" s="180"/>
      <c r="S1157" s="180"/>
      <c r="T1157" s="181"/>
      <c r="AT1157" s="175" t="s">
        <v>131</v>
      </c>
      <c r="AU1157" s="175" t="s">
        <v>82</v>
      </c>
      <c r="AV1157" s="15" t="s">
        <v>129</v>
      </c>
      <c r="AW1157" s="15" t="s">
        <v>29</v>
      </c>
      <c r="AX1157" s="15" t="s">
        <v>30</v>
      </c>
      <c r="AY1157" s="175" t="s">
        <v>122</v>
      </c>
    </row>
    <row r="1158" spans="1:65" s="2" customFormat="1" ht="16.5" customHeight="1">
      <c r="A1158" s="33"/>
      <c r="B1158" s="144"/>
      <c r="C1158" s="145" t="s">
        <v>1483</v>
      </c>
      <c r="D1158" s="145" t="s">
        <v>124</v>
      </c>
      <c r="E1158" s="146" t="s">
        <v>1484</v>
      </c>
      <c r="F1158" s="147" t="s">
        <v>1485</v>
      </c>
      <c r="G1158" s="148" t="s">
        <v>647</v>
      </c>
      <c r="H1158" s="149">
        <v>1</v>
      </c>
      <c r="I1158" s="150"/>
      <c r="J1158" s="151">
        <f>ROUND(I1158*H1158,2)</f>
        <v>0</v>
      </c>
      <c r="K1158" s="147" t="s">
        <v>1</v>
      </c>
      <c r="L1158" s="34"/>
      <c r="M1158" s="152" t="s">
        <v>1</v>
      </c>
      <c r="N1158" s="153" t="s">
        <v>38</v>
      </c>
      <c r="O1158" s="59"/>
      <c r="P1158" s="154">
        <f>O1158*H1158</f>
        <v>0</v>
      </c>
      <c r="Q1158" s="154">
        <v>0.14099999999999999</v>
      </c>
      <c r="R1158" s="154">
        <f>Q1158*H1158</f>
        <v>0.14099999999999999</v>
      </c>
      <c r="S1158" s="154">
        <v>0</v>
      </c>
      <c r="T1158" s="155">
        <f>S1158*H1158</f>
        <v>0</v>
      </c>
      <c r="U1158" s="33"/>
      <c r="V1158" s="33"/>
      <c r="W1158" s="33"/>
      <c r="X1158" s="33"/>
      <c r="Y1158" s="33"/>
      <c r="Z1158" s="33"/>
      <c r="AA1158" s="33"/>
      <c r="AB1158" s="33"/>
      <c r="AC1158" s="33"/>
      <c r="AD1158" s="33"/>
      <c r="AE1158" s="33"/>
      <c r="AR1158" s="156" t="s">
        <v>129</v>
      </c>
      <c r="AT1158" s="156" t="s">
        <v>124</v>
      </c>
      <c r="AU1158" s="156" t="s">
        <v>82</v>
      </c>
      <c r="AY1158" s="18" t="s">
        <v>122</v>
      </c>
      <c r="BE1158" s="157">
        <f>IF(N1158="základní",J1158,0)</f>
        <v>0</v>
      </c>
      <c r="BF1158" s="157">
        <f>IF(N1158="snížená",J1158,0)</f>
        <v>0</v>
      </c>
      <c r="BG1158" s="157">
        <f>IF(N1158="zákl. přenesená",J1158,0)</f>
        <v>0</v>
      </c>
      <c r="BH1158" s="157">
        <f>IF(N1158="sníž. přenesená",J1158,0)</f>
        <v>0</v>
      </c>
      <c r="BI1158" s="157">
        <f>IF(N1158="nulová",J1158,0)</f>
        <v>0</v>
      </c>
      <c r="BJ1158" s="18" t="s">
        <v>30</v>
      </c>
      <c r="BK1158" s="157">
        <f>ROUND(I1158*H1158,2)</f>
        <v>0</v>
      </c>
      <c r="BL1158" s="18" t="s">
        <v>129</v>
      </c>
      <c r="BM1158" s="156" t="s">
        <v>1486</v>
      </c>
    </row>
    <row r="1159" spans="1:65" s="13" customFormat="1">
      <c r="B1159" s="158"/>
      <c r="D1159" s="159" t="s">
        <v>131</v>
      </c>
      <c r="E1159" s="160" t="s">
        <v>1</v>
      </c>
      <c r="F1159" s="161" t="s">
        <v>938</v>
      </c>
      <c r="H1159" s="160" t="s">
        <v>1</v>
      </c>
      <c r="I1159" s="162"/>
      <c r="L1159" s="158"/>
      <c r="M1159" s="163"/>
      <c r="N1159" s="164"/>
      <c r="O1159" s="164"/>
      <c r="P1159" s="164"/>
      <c r="Q1159" s="164"/>
      <c r="R1159" s="164"/>
      <c r="S1159" s="164"/>
      <c r="T1159" s="165"/>
      <c r="AT1159" s="160" t="s">
        <v>131</v>
      </c>
      <c r="AU1159" s="160" t="s">
        <v>82</v>
      </c>
      <c r="AV1159" s="13" t="s">
        <v>30</v>
      </c>
      <c r="AW1159" s="13" t="s">
        <v>29</v>
      </c>
      <c r="AX1159" s="13" t="s">
        <v>73</v>
      </c>
      <c r="AY1159" s="160" t="s">
        <v>122</v>
      </c>
    </row>
    <row r="1160" spans="1:65" s="14" customFormat="1">
      <c r="B1160" s="166"/>
      <c r="D1160" s="159" t="s">
        <v>131</v>
      </c>
      <c r="E1160" s="167" t="s">
        <v>1</v>
      </c>
      <c r="F1160" s="168" t="s">
        <v>30</v>
      </c>
      <c r="H1160" s="169">
        <v>1</v>
      </c>
      <c r="I1160" s="170"/>
      <c r="L1160" s="166"/>
      <c r="M1160" s="171"/>
      <c r="N1160" s="172"/>
      <c r="O1160" s="172"/>
      <c r="P1160" s="172"/>
      <c r="Q1160" s="172"/>
      <c r="R1160" s="172"/>
      <c r="S1160" s="172"/>
      <c r="T1160" s="173"/>
      <c r="AT1160" s="167" t="s">
        <v>131</v>
      </c>
      <c r="AU1160" s="167" t="s">
        <v>82</v>
      </c>
      <c r="AV1160" s="14" t="s">
        <v>82</v>
      </c>
      <c r="AW1160" s="14" t="s">
        <v>29</v>
      </c>
      <c r="AX1160" s="14" t="s">
        <v>30</v>
      </c>
      <c r="AY1160" s="167" t="s">
        <v>122</v>
      </c>
    </row>
    <row r="1161" spans="1:65" s="2" customFormat="1" ht="16.5" customHeight="1">
      <c r="A1161" s="33"/>
      <c r="B1161" s="144"/>
      <c r="C1161" s="145" t="s">
        <v>1487</v>
      </c>
      <c r="D1161" s="145" t="s">
        <v>124</v>
      </c>
      <c r="E1161" s="146" t="s">
        <v>1488</v>
      </c>
      <c r="F1161" s="147" t="s">
        <v>1489</v>
      </c>
      <c r="G1161" s="148" t="s">
        <v>647</v>
      </c>
      <c r="H1161" s="149">
        <v>2</v>
      </c>
      <c r="I1161" s="150"/>
      <c r="J1161" s="151">
        <f>ROUND(I1161*H1161,2)</f>
        <v>0</v>
      </c>
      <c r="K1161" s="147" t="s">
        <v>1</v>
      </c>
      <c r="L1161" s="34"/>
      <c r="M1161" s="152" t="s">
        <v>1</v>
      </c>
      <c r="N1161" s="153" t="s">
        <v>38</v>
      </c>
      <c r="O1161" s="59"/>
      <c r="P1161" s="154">
        <f>O1161*H1161</f>
        <v>0</v>
      </c>
      <c r="Q1161" s="154">
        <v>0.21</v>
      </c>
      <c r="R1161" s="154">
        <f>Q1161*H1161</f>
        <v>0.42</v>
      </c>
      <c r="S1161" s="154">
        <v>0</v>
      </c>
      <c r="T1161" s="155">
        <f>S1161*H1161</f>
        <v>0</v>
      </c>
      <c r="U1161" s="33"/>
      <c r="V1161" s="33"/>
      <c r="W1161" s="33"/>
      <c r="X1161" s="33"/>
      <c r="Y1161" s="33"/>
      <c r="Z1161" s="33"/>
      <c r="AA1161" s="33"/>
      <c r="AB1161" s="33"/>
      <c r="AC1161" s="33"/>
      <c r="AD1161" s="33"/>
      <c r="AE1161" s="33"/>
      <c r="AR1161" s="156" t="s">
        <v>129</v>
      </c>
      <c r="AT1161" s="156" t="s">
        <v>124</v>
      </c>
      <c r="AU1161" s="156" t="s">
        <v>82</v>
      </c>
      <c r="AY1161" s="18" t="s">
        <v>122</v>
      </c>
      <c r="BE1161" s="157">
        <f>IF(N1161="základní",J1161,0)</f>
        <v>0</v>
      </c>
      <c r="BF1161" s="157">
        <f>IF(N1161="snížená",J1161,0)</f>
        <v>0</v>
      </c>
      <c r="BG1161" s="157">
        <f>IF(N1161="zákl. přenesená",J1161,0)</f>
        <v>0</v>
      </c>
      <c r="BH1161" s="157">
        <f>IF(N1161="sníž. přenesená",J1161,0)</f>
        <v>0</v>
      </c>
      <c r="BI1161" s="157">
        <f>IF(N1161="nulová",J1161,0)</f>
        <v>0</v>
      </c>
      <c r="BJ1161" s="18" t="s">
        <v>30</v>
      </c>
      <c r="BK1161" s="157">
        <f>ROUND(I1161*H1161,2)</f>
        <v>0</v>
      </c>
      <c r="BL1161" s="18" t="s">
        <v>129</v>
      </c>
      <c r="BM1161" s="156" t="s">
        <v>1490</v>
      </c>
    </row>
    <row r="1162" spans="1:65" s="13" customFormat="1">
      <c r="B1162" s="158"/>
      <c r="D1162" s="159" t="s">
        <v>131</v>
      </c>
      <c r="E1162" s="160" t="s">
        <v>1</v>
      </c>
      <c r="F1162" s="161" t="s">
        <v>942</v>
      </c>
      <c r="H1162" s="160" t="s">
        <v>1</v>
      </c>
      <c r="I1162" s="162"/>
      <c r="L1162" s="158"/>
      <c r="M1162" s="163"/>
      <c r="N1162" s="164"/>
      <c r="O1162" s="164"/>
      <c r="P1162" s="164"/>
      <c r="Q1162" s="164"/>
      <c r="R1162" s="164"/>
      <c r="S1162" s="164"/>
      <c r="T1162" s="165"/>
      <c r="AT1162" s="160" t="s">
        <v>131</v>
      </c>
      <c r="AU1162" s="160" t="s">
        <v>82</v>
      </c>
      <c r="AV1162" s="13" t="s">
        <v>30</v>
      </c>
      <c r="AW1162" s="13" t="s">
        <v>29</v>
      </c>
      <c r="AX1162" s="13" t="s">
        <v>73</v>
      </c>
      <c r="AY1162" s="160" t="s">
        <v>122</v>
      </c>
    </row>
    <row r="1163" spans="1:65" s="14" customFormat="1">
      <c r="B1163" s="166"/>
      <c r="D1163" s="159" t="s">
        <v>131</v>
      </c>
      <c r="E1163" s="167" t="s">
        <v>1</v>
      </c>
      <c r="F1163" s="168" t="s">
        <v>82</v>
      </c>
      <c r="H1163" s="169">
        <v>2</v>
      </c>
      <c r="I1163" s="170"/>
      <c r="L1163" s="166"/>
      <c r="M1163" s="171"/>
      <c r="N1163" s="172"/>
      <c r="O1163" s="172"/>
      <c r="P1163" s="172"/>
      <c r="Q1163" s="172"/>
      <c r="R1163" s="172"/>
      <c r="S1163" s="172"/>
      <c r="T1163" s="173"/>
      <c r="AT1163" s="167" t="s">
        <v>131</v>
      </c>
      <c r="AU1163" s="167" t="s">
        <v>82</v>
      </c>
      <c r="AV1163" s="14" t="s">
        <v>82</v>
      </c>
      <c r="AW1163" s="14" t="s">
        <v>29</v>
      </c>
      <c r="AX1163" s="14" t="s">
        <v>30</v>
      </c>
      <c r="AY1163" s="167" t="s">
        <v>122</v>
      </c>
    </row>
    <row r="1164" spans="1:65" s="2" customFormat="1" ht="16.5" customHeight="1">
      <c r="A1164" s="33"/>
      <c r="B1164" s="144"/>
      <c r="C1164" s="182" t="s">
        <v>1491</v>
      </c>
      <c r="D1164" s="182" t="s">
        <v>333</v>
      </c>
      <c r="E1164" s="183" t="s">
        <v>1492</v>
      </c>
      <c r="F1164" s="184" t="s">
        <v>1493</v>
      </c>
      <c r="G1164" s="185" t="s">
        <v>647</v>
      </c>
      <c r="H1164" s="186">
        <v>1</v>
      </c>
      <c r="I1164" s="187"/>
      <c r="J1164" s="188">
        <f>ROUND(I1164*H1164,2)</f>
        <v>0</v>
      </c>
      <c r="K1164" s="184" t="s">
        <v>1</v>
      </c>
      <c r="L1164" s="189"/>
      <c r="M1164" s="190" t="s">
        <v>1</v>
      </c>
      <c r="N1164" s="191" t="s">
        <v>38</v>
      </c>
      <c r="O1164" s="59"/>
      <c r="P1164" s="154">
        <f>O1164*H1164</f>
        <v>0</v>
      </c>
      <c r="Q1164" s="154">
        <v>0</v>
      </c>
      <c r="R1164" s="154">
        <f>Q1164*H1164</f>
        <v>0</v>
      </c>
      <c r="S1164" s="154">
        <v>0</v>
      </c>
      <c r="T1164" s="155">
        <f>S1164*H1164</f>
        <v>0</v>
      </c>
      <c r="U1164" s="33"/>
      <c r="V1164" s="33"/>
      <c r="W1164" s="33"/>
      <c r="X1164" s="33"/>
      <c r="Y1164" s="33"/>
      <c r="Z1164" s="33"/>
      <c r="AA1164" s="33"/>
      <c r="AB1164" s="33"/>
      <c r="AC1164" s="33"/>
      <c r="AD1164" s="33"/>
      <c r="AE1164" s="33"/>
      <c r="AR1164" s="156" t="s">
        <v>170</v>
      </c>
      <c r="AT1164" s="156" t="s">
        <v>333</v>
      </c>
      <c r="AU1164" s="156" t="s">
        <v>82</v>
      </c>
      <c r="AY1164" s="18" t="s">
        <v>122</v>
      </c>
      <c r="BE1164" s="157">
        <f>IF(N1164="základní",J1164,0)</f>
        <v>0</v>
      </c>
      <c r="BF1164" s="157">
        <f>IF(N1164="snížená",J1164,0)</f>
        <v>0</v>
      </c>
      <c r="BG1164" s="157">
        <f>IF(N1164="zákl. přenesená",J1164,0)</f>
        <v>0</v>
      </c>
      <c r="BH1164" s="157">
        <f>IF(N1164="sníž. přenesená",J1164,0)</f>
        <v>0</v>
      </c>
      <c r="BI1164" s="157">
        <f>IF(N1164="nulová",J1164,0)</f>
        <v>0</v>
      </c>
      <c r="BJ1164" s="18" t="s">
        <v>30</v>
      </c>
      <c r="BK1164" s="157">
        <f>ROUND(I1164*H1164,2)</f>
        <v>0</v>
      </c>
      <c r="BL1164" s="18" t="s">
        <v>129</v>
      </c>
      <c r="BM1164" s="156" t="s">
        <v>1494</v>
      </c>
    </row>
    <row r="1165" spans="1:65" s="14" customFormat="1">
      <c r="B1165" s="166"/>
      <c r="D1165" s="159" t="s">
        <v>131</v>
      </c>
      <c r="E1165" s="167" t="s">
        <v>1</v>
      </c>
      <c r="F1165" s="168" t="s">
        <v>30</v>
      </c>
      <c r="H1165" s="169">
        <v>1</v>
      </c>
      <c r="I1165" s="170"/>
      <c r="L1165" s="166"/>
      <c r="M1165" s="171"/>
      <c r="N1165" s="172"/>
      <c r="O1165" s="172"/>
      <c r="P1165" s="172"/>
      <c r="Q1165" s="172"/>
      <c r="R1165" s="172"/>
      <c r="S1165" s="172"/>
      <c r="T1165" s="173"/>
      <c r="AT1165" s="167" t="s">
        <v>131</v>
      </c>
      <c r="AU1165" s="167" t="s">
        <v>82</v>
      </c>
      <c r="AV1165" s="14" t="s">
        <v>82</v>
      </c>
      <c r="AW1165" s="14" t="s">
        <v>29</v>
      </c>
      <c r="AX1165" s="14" t="s">
        <v>30</v>
      </c>
      <c r="AY1165" s="167" t="s">
        <v>122</v>
      </c>
    </row>
    <row r="1166" spans="1:65" s="2" customFormat="1" ht="16.5" customHeight="1">
      <c r="A1166" s="33"/>
      <c r="B1166" s="144"/>
      <c r="C1166" s="145" t="s">
        <v>1495</v>
      </c>
      <c r="D1166" s="145" t="s">
        <v>124</v>
      </c>
      <c r="E1166" s="146" t="s">
        <v>1496</v>
      </c>
      <c r="F1166" s="147" t="s">
        <v>1497</v>
      </c>
      <c r="G1166" s="148" t="s">
        <v>573</v>
      </c>
      <c r="H1166" s="149">
        <v>23</v>
      </c>
      <c r="I1166" s="150"/>
      <c r="J1166" s="151">
        <f>ROUND(I1166*H1166,2)</f>
        <v>0</v>
      </c>
      <c r="K1166" s="147" t="s">
        <v>128</v>
      </c>
      <c r="L1166" s="34"/>
      <c r="M1166" s="152" t="s">
        <v>1</v>
      </c>
      <c r="N1166" s="153" t="s">
        <v>38</v>
      </c>
      <c r="O1166" s="59"/>
      <c r="P1166" s="154">
        <f>O1166*H1166</f>
        <v>0</v>
      </c>
      <c r="Q1166" s="154">
        <v>0.12303</v>
      </c>
      <c r="R1166" s="154">
        <f>Q1166*H1166</f>
        <v>2.8296899999999998</v>
      </c>
      <c r="S1166" s="154">
        <v>0</v>
      </c>
      <c r="T1166" s="155">
        <f>S1166*H1166</f>
        <v>0</v>
      </c>
      <c r="U1166" s="33"/>
      <c r="V1166" s="33"/>
      <c r="W1166" s="33"/>
      <c r="X1166" s="33"/>
      <c r="Y1166" s="33"/>
      <c r="Z1166" s="33"/>
      <c r="AA1166" s="33"/>
      <c r="AB1166" s="33"/>
      <c r="AC1166" s="33"/>
      <c r="AD1166" s="33"/>
      <c r="AE1166" s="33"/>
      <c r="AR1166" s="156" t="s">
        <v>129</v>
      </c>
      <c r="AT1166" s="156" t="s">
        <v>124</v>
      </c>
      <c r="AU1166" s="156" t="s">
        <v>82</v>
      </c>
      <c r="AY1166" s="18" t="s">
        <v>122</v>
      </c>
      <c r="BE1166" s="157">
        <f>IF(N1166="základní",J1166,0)</f>
        <v>0</v>
      </c>
      <c r="BF1166" s="157">
        <f>IF(N1166="snížená",J1166,0)</f>
        <v>0</v>
      </c>
      <c r="BG1166" s="157">
        <f>IF(N1166="zákl. přenesená",J1166,0)</f>
        <v>0</v>
      </c>
      <c r="BH1166" s="157">
        <f>IF(N1166="sníž. přenesená",J1166,0)</f>
        <v>0</v>
      </c>
      <c r="BI1166" s="157">
        <f>IF(N1166="nulová",J1166,0)</f>
        <v>0</v>
      </c>
      <c r="BJ1166" s="18" t="s">
        <v>30</v>
      </c>
      <c r="BK1166" s="157">
        <f>ROUND(I1166*H1166,2)</f>
        <v>0</v>
      </c>
      <c r="BL1166" s="18" t="s">
        <v>129</v>
      </c>
      <c r="BM1166" s="156" t="s">
        <v>1498</v>
      </c>
    </row>
    <row r="1167" spans="1:65" s="13" customFormat="1">
      <c r="B1167" s="158"/>
      <c r="D1167" s="159" t="s">
        <v>131</v>
      </c>
      <c r="E1167" s="160" t="s">
        <v>1</v>
      </c>
      <c r="F1167" s="161" t="s">
        <v>701</v>
      </c>
      <c r="H1167" s="160" t="s">
        <v>1</v>
      </c>
      <c r="I1167" s="162"/>
      <c r="L1167" s="158"/>
      <c r="M1167" s="163"/>
      <c r="N1167" s="164"/>
      <c r="O1167" s="164"/>
      <c r="P1167" s="164"/>
      <c r="Q1167" s="164"/>
      <c r="R1167" s="164"/>
      <c r="S1167" s="164"/>
      <c r="T1167" s="165"/>
      <c r="AT1167" s="160" t="s">
        <v>131</v>
      </c>
      <c r="AU1167" s="160" t="s">
        <v>82</v>
      </c>
      <c r="AV1167" s="13" t="s">
        <v>30</v>
      </c>
      <c r="AW1167" s="13" t="s">
        <v>29</v>
      </c>
      <c r="AX1167" s="13" t="s">
        <v>73</v>
      </c>
      <c r="AY1167" s="160" t="s">
        <v>122</v>
      </c>
    </row>
    <row r="1168" spans="1:65" s="14" customFormat="1">
      <c r="B1168" s="166"/>
      <c r="D1168" s="159" t="s">
        <v>131</v>
      </c>
      <c r="E1168" s="167" t="s">
        <v>1</v>
      </c>
      <c r="F1168" s="168" t="s">
        <v>1499</v>
      </c>
      <c r="H1168" s="169">
        <v>6</v>
      </c>
      <c r="I1168" s="170"/>
      <c r="L1168" s="166"/>
      <c r="M1168" s="171"/>
      <c r="N1168" s="172"/>
      <c r="O1168" s="172"/>
      <c r="P1168" s="172"/>
      <c r="Q1168" s="172"/>
      <c r="R1168" s="172"/>
      <c r="S1168" s="172"/>
      <c r="T1168" s="173"/>
      <c r="AT1168" s="167" t="s">
        <v>131</v>
      </c>
      <c r="AU1168" s="167" t="s">
        <v>82</v>
      </c>
      <c r="AV1168" s="14" t="s">
        <v>82</v>
      </c>
      <c r="AW1168" s="14" t="s">
        <v>29</v>
      </c>
      <c r="AX1168" s="14" t="s">
        <v>73</v>
      </c>
      <c r="AY1168" s="167" t="s">
        <v>122</v>
      </c>
    </row>
    <row r="1169" spans="1:65" s="13" customFormat="1">
      <c r="B1169" s="158"/>
      <c r="D1169" s="159" t="s">
        <v>131</v>
      </c>
      <c r="E1169" s="160" t="s">
        <v>1</v>
      </c>
      <c r="F1169" s="161" t="s">
        <v>714</v>
      </c>
      <c r="H1169" s="160" t="s">
        <v>1</v>
      </c>
      <c r="I1169" s="162"/>
      <c r="L1169" s="158"/>
      <c r="M1169" s="163"/>
      <c r="N1169" s="164"/>
      <c r="O1169" s="164"/>
      <c r="P1169" s="164"/>
      <c r="Q1169" s="164"/>
      <c r="R1169" s="164"/>
      <c r="S1169" s="164"/>
      <c r="T1169" s="165"/>
      <c r="AT1169" s="160" t="s">
        <v>131</v>
      </c>
      <c r="AU1169" s="160" t="s">
        <v>82</v>
      </c>
      <c r="AV1169" s="13" t="s">
        <v>30</v>
      </c>
      <c r="AW1169" s="13" t="s">
        <v>29</v>
      </c>
      <c r="AX1169" s="13" t="s">
        <v>73</v>
      </c>
      <c r="AY1169" s="160" t="s">
        <v>122</v>
      </c>
    </row>
    <row r="1170" spans="1:65" s="14" customFormat="1">
      <c r="B1170" s="166"/>
      <c r="D1170" s="159" t="s">
        <v>131</v>
      </c>
      <c r="E1170" s="167" t="s">
        <v>1</v>
      </c>
      <c r="F1170" s="168" t="s">
        <v>129</v>
      </c>
      <c r="H1170" s="169">
        <v>4</v>
      </c>
      <c r="I1170" s="170"/>
      <c r="L1170" s="166"/>
      <c r="M1170" s="171"/>
      <c r="N1170" s="172"/>
      <c r="O1170" s="172"/>
      <c r="P1170" s="172"/>
      <c r="Q1170" s="172"/>
      <c r="R1170" s="172"/>
      <c r="S1170" s="172"/>
      <c r="T1170" s="173"/>
      <c r="AT1170" s="167" t="s">
        <v>131</v>
      </c>
      <c r="AU1170" s="167" t="s">
        <v>82</v>
      </c>
      <c r="AV1170" s="14" t="s">
        <v>82</v>
      </c>
      <c r="AW1170" s="14" t="s">
        <v>29</v>
      </c>
      <c r="AX1170" s="14" t="s">
        <v>73</v>
      </c>
      <c r="AY1170" s="167" t="s">
        <v>122</v>
      </c>
    </row>
    <row r="1171" spans="1:65" s="13" customFormat="1">
      <c r="B1171" s="158"/>
      <c r="D1171" s="159" t="s">
        <v>131</v>
      </c>
      <c r="E1171" s="160" t="s">
        <v>1</v>
      </c>
      <c r="F1171" s="161" t="s">
        <v>717</v>
      </c>
      <c r="H1171" s="160" t="s">
        <v>1</v>
      </c>
      <c r="I1171" s="162"/>
      <c r="L1171" s="158"/>
      <c r="M1171" s="163"/>
      <c r="N1171" s="164"/>
      <c r="O1171" s="164"/>
      <c r="P1171" s="164"/>
      <c r="Q1171" s="164"/>
      <c r="R1171" s="164"/>
      <c r="S1171" s="164"/>
      <c r="T1171" s="165"/>
      <c r="AT1171" s="160" t="s">
        <v>131</v>
      </c>
      <c r="AU1171" s="160" t="s">
        <v>82</v>
      </c>
      <c r="AV1171" s="13" t="s">
        <v>30</v>
      </c>
      <c r="AW1171" s="13" t="s">
        <v>29</v>
      </c>
      <c r="AX1171" s="13" t="s">
        <v>73</v>
      </c>
      <c r="AY1171" s="160" t="s">
        <v>122</v>
      </c>
    </row>
    <row r="1172" spans="1:65" s="14" customFormat="1">
      <c r="B1172" s="166"/>
      <c r="D1172" s="159" t="s">
        <v>131</v>
      </c>
      <c r="E1172" s="167" t="s">
        <v>1</v>
      </c>
      <c r="F1172" s="168" t="s">
        <v>82</v>
      </c>
      <c r="H1172" s="169">
        <v>2</v>
      </c>
      <c r="I1172" s="170"/>
      <c r="L1172" s="166"/>
      <c r="M1172" s="171"/>
      <c r="N1172" s="172"/>
      <c r="O1172" s="172"/>
      <c r="P1172" s="172"/>
      <c r="Q1172" s="172"/>
      <c r="R1172" s="172"/>
      <c r="S1172" s="172"/>
      <c r="T1172" s="173"/>
      <c r="AT1172" s="167" t="s">
        <v>131</v>
      </c>
      <c r="AU1172" s="167" t="s">
        <v>82</v>
      </c>
      <c r="AV1172" s="14" t="s">
        <v>82</v>
      </c>
      <c r="AW1172" s="14" t="s">
        <v>29</v>
      </c>
      <c r="AX1172" s="14" t="s">
        <v>73</v>
      </c>
      <c r="AY1172" s="167" t="s">
        <v>122</v>
      </c>
    </row>
    <row r="1173" spans="1:65" s="13" customFormat="1">
      <c r="B1173" s="158"/>
      <c r="D1173" s="159" t="s">
        <v>131</v>
      </c>
      <c r="E1173" s="160" t="s">
        <v>1</v>
      </c>
      <c r="F1173" s="161" t="s">
        <v>1119</v>
      </c>
      <c r="H1173" s="160" t="s">
        <v>1</v>
      </c>
      <c r="I1173" s="162"/>
      <c r="L1173" s="158"/>
      <c r="M1173" s="163"/>
      <c r="N1173" s="164"/>
      <c r="O1173" s="164"/>
      <c r="P1173" s="164"/>
      <c r="Q1173" s="164"/>
      <c r="R1173" s="164"/>
      <c r="S1173" s="164"/>
      <c r="T1173" s="165"/>
      <c r="AT1173" s="160" t="s">
        <v>131</v>
      </c>
      <c r="AU1173" s="160" t="s">
        <v>82</v>
      </c>
      <c r="AV1173" s="13" t="s">
        <v>30</v>
      </c>
      <c r="AW1173" s="13" t="s">
        <v>29</v>
      </c>
      <c r="AX1173" s="13" t="s">
        <v>73</v>
      </c>
      <c r="AY1173" s="160" t="s">
        <v>122</v>
      </c>
    </row>
    <row r="1174" spans="1:65" s="14" customFormat="1">
      <c r="B1174" s="166"/>
      <c r="D1174" s="159" t="s">
        <v>131</v>
      </c>
      <c r="E1174" s="167" t="s">
        <v>1</v>
      </c>
      <c r="F1174" s="168" t="s">
        <v>129</v>
      </c>
      <c r="H1174" s="169">
        <v>4</v>
      </c>
      <c r="I1174" s="170"/>
      <c r="L1174" s="166"/>
      <c r="M1174" s="171"/>
      <c r="N1174" s="172"/>
      <c r="O1174" s="172"/>
      <c r="P1174" s="172"/>
      <c r="Q1174" s="172"/>
      <c r="R1174" s="172"/>
      <c r="S1174" s="172"/>
      <c r="T1174" s="173"/>
      <c r="AT1174" s="167" t="s">
        <v>131</v>
      </c>
      <c r="AU1174" s="167" t="s">
        <v>82</v>
      </c>
      <c r="AV1174" s="14" t="s">
        <v>82</v>
      </c>
      <c r="AW1174" s="14" t="s">
        <v>29</v>
      </c>
      <c r="AX1174" s="14" t="s">
        <v>73</v>
      </c>
      <c r="AY1174" s="167" t="s">
        <v>122</v>
      </c>
    </row>
    <row r="1175" spans="1:65" s="13" customFormat="1">
      <c r="B1175" s="158"/>
      <c r="D1175" s="159" t="s">
        <v>131</v>
      </c>
      <c r="E1175" s="160" t="s">
        <v>1</v>
      </c>
      <c r="F1175" s="161" t="s">
        <v>938</v>
      </c>
      <c r="H1175" s="160" t="s">
        <v>1</v>
      </c>
      <c r="I1175" s="162"/>
      <c r="L1175" s="158"/>
      <c r="M1175" s="163"/>
      <c r="N1175" s="164"/>
      <c r="O1175" s="164"/>
      <c r="P1175" s="164"/>
      <c r="Q1175" s="164"/>
      <c r="R1175" s="164"/>
      <c r="S1175" s="164"/>
      <c r="T1175" s="165"/>
      <c r="AT1175" s="160" t="s">
        <v>131</v>
      </c>
      <c r="AU1175" s="160" t="s">
        <v>82</v>
      </c>
      <c r="AV1175" s="13" t="s">
        <v>30</v>
      </c>
      <c r="AW1175" s="13" t="s">
        <v>29</v>
      </c>
      <c r="AX1175" s="13" t="s">
        <v>73</v>
      </c>
      <c r="AY1175" s="160" t="s">
        <v>122</v>
      </c>
    </row>
    <row r="1176" spans="1:65" s="14" customFormat="1">
      <c r="B1176" s="166"/>
      <c r="D1176" s="159" t="s">
        <v>131</v>
      </c>
      <c r="E1176" s="167" t="s">
        <v>1</v>
      </c>
      <c r="F1176" s="168" t="s">
        <v>1500</v>
      </c>
      <c r="H1176" s="169">
        <v>3</v>
      </c>
      <c r="I1176" s="170"/>
      <c r="L1176" s="166"/>
      <c r="M1176" s="171"/>
      <c r="N1176" s="172"/>
      <c r="O1176" s="172"/>
      <c r="P1176" s="172"/>
      <c r="Q1176" s="172"/>
      <c r="R1176" s="172"/>
      <c r="S1176" s="172"/>
      <c r="T1176" s="173"/>
      <c r="AT1176" s="167" t="s">
        <v>131</v>
      </c>
      <c r="AU1176" s="167" t="s">
        <v>82</v>
      </c>
      <c r="AV1176" s="14" t="s">
        <v>82</v>
      </c>
      <c r="AW1176" s="14" t="s">
        <v>29</v>
      </c>
      <c r="AX1176" s="14" t="s">
        <v>73</v>
      </c>
      <c r="AY1176" s="167" t="s">
        <v>122</v>
      </c>
    </row>
    <row r="1177" spans="1:65" s="13" customFormat="1">
      <c r="B1177" s="158"/>
      <c r="D1177" s="159" t="s">
        <v>131</v>
      </c>
      <c r="E1177" s="160" t="s">
        <v>1</v>
      </c>
      <c r="F1177" s="161" t="s">
        <v>942</v>
      </c>
      <c r="H1177" s="160" t="s">
        <v>1</v>
      </c>
      <c r="I1177" s="162"/>
      <c r="L1177" s="158"/>
      <c r="M1177" s="163"/>
      <c r="N1177" s="164"/>
      <c r="O1177" s="164"/>
      <c r="P1177" s="164"/>
      <c r="Q1177" s="164"/>
      <c r="R1177" s="164"/>
      <c r="S1177" s="164"/>
      <c r="T1177" s="165"/>
      <c r="AT1177" s="160" t="s">
        <v>131</v>
      </c>
      <c r="AU1177" s="160" t="s">
        <v>82</v>
      </c>
      <c r="AV1177" s="13" t="s">
        <v>30</v>
      </c>
      <c r="AW1177" s="13" t="s">
        <v>29</v>
      </c>
      <c r="AX1177" s="13" t="s">
        <v>73</v>
      </c>
      <c r="AY1177" s="160" t="s">
        <v>122</v>
      </c>
    </row>
    <row r="1178" spans="1:65" s="14" customFormat="1">
      <c r="B1178" s="166"/>
      <c r="D1178" s="159" t="s">
        <v>131</v>
      </c>
      <c r="E1178" s="167" t="s">
        <v>1</v>
      </c>
      <c r="F1178" s="168" t="s">
        <v>731</v>
      </c>
      <c r="H1178" s="169">
        <v>4</v>
      </c>
      <c r="I1178" s="170"/>
      <c r="L1178" s="166"/>
      <c r="M1178" s="171"/>
      <c r="N1178" s="172"/>
      <c r="O1178" s="172"/>
      <c r="P1178" s="172"/>
      <c r="Q1178" s="172"/>
      <c r="R1178" s="172"/>
      <c r="S1178" s="172"/>
      <c r="T1178" s="173"/>
      <c r="AT1178" s="167" t="s">
        <v>131</v>
      </c>
      <c r="AU1178" s="167" t="s">
        <v>82</v>
      </c>
      <c r="AV1178" s="14" t="s">
        <v>82</v>
      </c>
      <c r="AW1178" s="14" t="s">
        <v>29</v>
      </c>
      <c r="AX1178" s="14" t="s">
        <v>73</v>
      </c>
      <c r="AY1178" s="167" t="s">
        <v>122</v>
      </c>
    </row>
    <row r="1179" spans="1:65" s="15" customFormat="1">
      <c r="B1179" s="174"/>
      <c r="D1179" s="159" t="s">
        <v>131</v>
      </c>
      <c r="E1179" s="175" t="s">
        <v>1</v>
      </c>
      <c r="F1179" s="176" t="s">
        <v>139</v>
      </c>
      <c r="H1179" s="177">
        <v>23</v>
      </c>
      <c r="I1179" s="178"/>
      <c r="L1179" s="174"/>
      <c r="M1179" s="179"/>
      <c r="N1179" s="180"/>
      <c r="O1179" s="180"/>
      <c r="P1179" s="180"/>
      <c r="Q1179" s="180"/>
      <c r="R1179" s="180"/>
      <c r="S1179" s="180"/>
      <c r="T1179" s="181"/>
      <c r="AT1179" s="175" t="s">
        <v>131</v>
      </c>
      <c r="AU1179" s="175" t="s">
        <v>82</v>
      </c>
      <c r="AV1179" s="15" t="s">
        <v>129</v>
      </c>
      <c r="AW1179" s="15" t="s">
        <v>29</v>
      </c>
      <c r="AX1179" s="15" t="s">
        <v>30</v>
      </c>
      <c r="AY1179" s="175" t="s">
        <v>122</v>
      </c>
    </row>
    <row r="1180" spans="1:65" s="2" customFormat="1" ht="16.5" customHeight="1">
      <c r="A1180" s="33"/>
      <c r="B1180" s="144"/>
      <c r="C1180" s="182" t="s">
        <v>1501</v>
      </c>
      <c r="D1180" s="182" t="s">
        <v>333</v>
      </c>
      <c r="E1180" s="183" t="s">
        <v>1502</v>
      </c>
      <c r="F1180" s="184" t="s">
        <v>1503</v>
      </c>
      <c r="G1180" s="185" t="s">
        <v>573</v>
      </c>
      <c r="H1180" s="186">
        <v>23</v>
      </c>
      <c r="I1180" s="187"/>
      <c r="J1180" s="188">
        <f>ROUND(I1180*H1180,2)</f>
        <v>0</v>
      </c>
      <c r="K1180" s="184" t="s">
        <v>128</v>
      </c>
      <c r="L1180" s="189"/>
      <c r="M1180" s="190" t="s">
        <v>1</v>
      </c>
      <c r="N1180" s="191" t="s">
        <v>38</v>
      </c>
      <c r="O1180" s="59"/>
      <c r="P1180" s="154">
        <f>O1180*H1180</f>
        <v>0</v>
      </c>
      <c r="Q1180" s="154">
        <v>1.3299999999999999E-2</v>
      </c>
      <c r="R1180" s="154">
        <f>Q1180*H1180</f>
        <v>0.30590000000000001</v>
      </c>
      <c r="S1180" s="154">
        <v>0</v>
      </c>
      <c r="T1180" s="155">
        <f>S1180*H1180</f>
        <v>0</v>
      </c>
      <c r="U1180" s="33"/>
      <c r="V1180" s="33"/>
      <c r="W1180" s="33"/>
      <c r="X1180" s="33"/>
      <c r="Y1180" s="33"/>
      <c r="Z1180" s="33"/>
      <c r="AA1180" s="33"/>
      <c r="AB1180" s="33"/>
      <c r="AC1180" s="33"/>
      <c r="AD1180" s="33"/>
      <c r="AE1180" s="33"/>
      <c r="AR1180" s="156" t="s">
        <v>170</v>
      </c>
      <c r="AT1180" s="156" t="s">
        <v>333</v>
      </c>
      <c r="AU1180" s="156" t="s">
        <v>82</v>
      </c>
      <c r="AY1180" s="18" t="s">
        <v>122</v>
      </c>
      <c r="BE1180" s="157">
        <f>IF(N1180="základní",J1180,0)</f>
        <v>0</v>
      </c>
      <c r="BF1180" s="157">
        <f>IF(N1180="snížená",J1180,0)</f>
        <v>0</v>
      </c>
      <c r="BG1180" s="157">
        <f>IF(N1180="zákl. přenesená",J1180,0)</f>
        <v>0</v>
      </c>
      <c r="BH1180" s="157">
        <f>IF(N1180="sníž. přenesená",J1180,0)</f>
        <v>0</v>
      </c>
      <c r="BI1180" s="157">
        <f>IF(N1180="nulová",J1180,0)</f>
        <v>0</v>
      </c>
      <c r="BJ1180" s="18" t="s">
        <v>30</v>
      </c>
      <c r="BK1180" s="157">
        <f>ROUND(I1180*H1180,2)</f>
        <v>0</v>
      </c>
      <c r="BL1180" s="18" t="s">
        <v>129</v>
      </c>
      <c r="BM1180" s="156" t="s">
        <v>1504</v>
      </c>
    </row>
    <row r="1181" spans="1:65" s="14" customFormat="1">
      <c r="B1181" s="166"/>
      <c r="D1181" s="159" t="s">
        <v>131</v>
      </c>
      <c r="E1181" s="167" t="s">
        <v>1</v>
      </c>
      <c r="F1181" s="168" t="s">
        <v>259</v>
      </c>
      <c r="H1181" s="169">
        <v>23</v>
      </c>
      <c r="I1181" s="170"/>
      <c r="L1181" s="166"/>
      <c r="M1181" s="171"/>
      <c r="N1181" s="172"/>
      <c r="O1181" s="172"/>
      <c r="P1181" s="172"/>
      <c r="Q1181" s="172"/>
      <c r="R1181" s="172"/>
      <c r="S1181" s="172"/>
      <c r="T1181" s="173"/>
      <c r="AT1181" s="167" t="s">
        <v>131</v>
      </c>
      <c r="AU1181" s="167" t="s">
        <v>82</v>
      </c>
      <c r="AV1181" s="14" t="s">
        <v>82</v>
      </c>
      <c r="AW1181" s="14" t="s">
        <v>29</v>
      </c>
      <c r="AX1181" s="14" t="s">
        <v>30</v>
      </c>
      <c r="AY1181" s="167" t="s">
        <v>122</v>
      </c>
    </row>
    <row r="1182" spans="1:65" s="2" customFormat="1" ht="16.5" customHeight="1">
      <c r="A1182" s="33"/>
      <c r="B1182" s="144"/>
      <c r="C1182" s="182" t="s">
        <v>1505</v>
      </c>
      <c r="D1182" s="182" t="s">
        <v>333</v>
      </c>
      <c r="E1182" s="183" t="s">
        <v>1506</v>
      </c>
      <c r="F1182" s="184" t="s">
        <v>1507</v>
      </c>
      <c r="G1182" s="185" t="s">
        <v>573</v>
      </c>
      <c r="H1182" s="186">
        <v>23</v>
      </c>
      <c r="I1182" s="187"/>
      <c r="J1182" s="188">
        <f>ROUND(I1182*H1182,2)</f>
        <v>0</v>
      </c>
      <c r="K1182" s="184" t="s">
        <v>128</v>
      </c>
      <c r="L1182" s="189"/>
      <c r="M1182" s="190" t="s">
        <v>1</v>
      </c>
      <c r="N1182" s="191" t="s">
        <v>38</v>
      </c>
      <c r="O1182" s="59"/>
      <c r="P1182" s="154">
        <f>O1182*H1182</f>
        <v>0</v>
      </c>
      <c r="Q1182" s="154">
        <v>2.9999999999999997E-4</v>
      </c>
      <c r="R1182" s="154">
        <f>Q1182*H1182</f>
        <v>6.899999999999999E-3</v>
      </c>
      <c r="S1182" s="154">
        <v>0</v>
      </c>
      <c r="T1182" s="155">
        <f>S1182*H1182</f>
        <v>0</v>
      </c>
      <c r="U1182" s="33"/>
      <c r="V1182" s="33"/>
      <c r="W1182" s="33"/>
      <c r="X1182" s="33"/>
      <c r="Y1182" s="33"/>
      <c r="Z1182" s="33"/>
      <c r="AA1182" s="33"/>
      <c r="AB1182" s="33"/>
      <c r="AC1182" s="33"/>
      <c r="AD1182" s="33"/>
      <c r="AE1182" s="33"/>
      <c r="AR1182" s="156" t="s">
        <v>170</v>
      </c>
      <c r="AT1182" s="156" t="s">
        <v>333</v>
      </c>
      <c r="AU1182" s="156" t="s">
        <v>82</v>
      </c>
      <c r="AY1182" s="18" t="s">
        <v>122</v>
      </c>
      <c r="BE1182" s="157">
        <f>IF(N1182="základní",J1182,0)</f>
        <v>0</v>
      </c>
      <c r="BF1182" s="157">
        <f>IF(N1182="snížená",J1182,0)</f>
        <v>0</v>
      </c>
      <c r="BG1182" s="157">
        <f>IF(N1182="zákl. přenesená",J1182,0)</f>
        <v>0</v>
      </c>
      <c r="BH1182" s="157">
        <f>IF(N1182="sníž. přenesená",J1182,0)</f>
        <v>0</v>
      </c>
      <c r="BI1182" s="157">
        <f>IF(N1182="nulová",J1182,0)</f>
        <v>0</v>
      </c>
      <c r="BJ1182" s="18" t="s">
        <v>30</v>
      </c>
      <c r="BK1182" s="157">
        <f>ROUND(I1182*H1182,2)</f>
        <v>0</v>
      </c>
      <c r="BL1182" s="18" t="s">
        <v>129</v>
      </c>
      <c r="BM1182" s="156" t="s">
        <v>1508</v>
      </c>
    </row>
    <row r="1183" spans="1:65" s="14" customFormat="1">
      <c r="B1183" s="166"/>
      <c r="D1183" s="159" t="s">
        <v>131</v>
      </c>
      <c r="E1183" s="167" t="s">
        <v>1</v>
      </c>
      <c r="F1183" s="168" t="s">
        <v>259</v>
      </c>
      <c r="H1183" s="169">
        <v>23</v>
      </c>
      <c r="I1183" s="170"/>
      <c r="L1183" s="166"/>
      <c r="M1183" s="171"/>
      <c r="N1183" s="172"/>
      <c r="O1183" s="172"/>
      <c r="P1183" s="172"/>
      <c r="Q1183" s="172"/>
      <c r="R1183" s="172"/>
      <c r="S1183" s="172"/>
      <c r="T1183" s="173"/>
      <c r="AT1183" s="167" t="s">
        <v>131</v>
      </c>
      <c r="AU1183" s="167" t="s">
        <v>82</v>
      </c>
      <c r="AV1183" s="14" t="s">
        <v>82</v>
      </c>
      <c r="AW1183" s="14" t="s">
        <v>29</v>
      </c>
      <c r="AX1183" s="14" t="s">
        <v>30</v>
      </c>
      <c r="AY1183" s="167" t="s">
        <v>122</v>
      </c>
    </row>
    <row r="1184" spans="1:65" s="2" customFormat="1" ht="16.5" customHeight="1">
      <c r="A1184" s="33"/>
      <c r="B1184" s="144"/>
      <c r="C1184" s="145" t="s">
        <v>1509</v>
      </c>
      <c r="D1184" s="145" t="s">
        <v>124</v>
      </c>
      <c r="E1184" s="146" t="s">
        <v>1510</v>
      </c>
      <c r="F1184" s="147" t="s">
        <v>1511</v>
      </c>
      <c r="G1184" s="148" t="s">
        <v>573</v>
      </c>
      <c r="H1184" s="149">
        <v>11</v>
      </c>
      <c r="I1184" s="150"/>
      <c r="J1184" s="151">
        <f>ROUND(I1184*H1184,2)</f>
        <v>0</v>
      </c>
      <c r="K1184" s="147" t="s">
        <v>128</v>
      </c>
      <c r="L1184" s="34"/>
      <c r="M1184" s="152" t="s">
        <v>1</v>
      </c>
      <c r="N1184" s="153" t="s">
        <v>38</v>
      </c>
      <c r="O1184" s="59"/>
      <c r="P1184" s="154">
        <f>O1184*H1184</f>
        <v>0</v>
      </c>
      <c r="Q1184" s="154">
        <v>0.32906000000000002</v>
      </c>
      <c r="R1184" s="154">
        <f>Q1184*H1184</f>
        <v>3.6196600000000001</v>
      </c>
      <c r="S1184" s="154">
        <v>0</v>
      </c>
      <c r="T1184" s="155">
        <f>S1184*H1184</f>
        <v>0</v>
      </c>
      <c r="U1184" s="33"/>
      <c r="V1184" s="33"/>
      <c r="W1184" s="33"/>
      <c r="X1184" s="33"/>
      <c r="Y1184" s="33"/>
      <c r="Z1184" s="33"/>
      <c r="AA1184" s="33"/>
      <c r="AB1184" s="33"/>
      <c r="AC1184" s="33"/>
      <c r="AD1184" s="33"/>
      <c r="AE1184" s="33"/>
      <c r="AR1184" s="156" t="s">
        <v>129</v>
      </c>
      <c r="AT1184" s="156" t="s">
        <v>124</v>
      </c>
      <c r="AU1184" s="156" t="s">
        <v>82</v>
      </c>
      <c r="AY1184" s="18" t="s">
        <v>122</v>
      </c>
      <c r="BE1184" s="157">
        <f>IF(N1184="základní",J1184,0)</f>
        <v>0</v>
      </c>
      <c r="BF1184" s="157">
        <f>IF(N1184="snížená",J1184,0)</f>
        <v>0</v>
      </c>
      <c r="BG1184" s="157">
        <f>IF(N1184="zákl. přenesená",J1184,0)</f>
        <v>0</v>
      </c>
      <c r="BH1184" s="157">
        <f>IF(N1184="sníž. přenesená",J1184,0)</f>
        <v>0</v>
      </c>
      <c r="BI1184" s="157">
        <f>IF(N1184="nulová",J1184,0)</f>
        <v>0</v>
      </c>
      <c r="BJ1184" s="18" t="s">
        <v>30</v>
      </c>
      <c r="BK1184" s="157">
        <f>ROUND(I1184*H1184,2)</f>
        <v>0</v>
      </c>
      <c r="BL1184" s="18" t="s">
        <v>129</v>
      </c>
      <c r="BM1184" s="156" t="s">
        <v>1512</v>
      </c>
    </row>
    <row r="1185" spans="1:65" s="13" customFormat="1">
      <c r="B1185" s="158"/>
      <c r="D1185" s="159" t="s">
        <v>131</v>
      </c>
      <c r="E1185" s="160" t="s">
        <v>1</v>
      </c>
      <c r="F1185" s="161" t="s">
        <v>701</v>
      </c>
      <c r="H1185" s="160" t="s">
        <v>1</v>
      </c>
      <c r="I1185" s="162"/>
      <c r="L1185" s="158"/>
      <c r="M1185" s="163"/>
      <c r="N1185" s="164"/>
      <c r="O1185" s="164"/>
      <c r="P1185" s="164"/>
      <c r="Q1185" s="164"/>
      <c r="R1185" s="164"/>
      <c r="S1185" s="164"/>
      <c r="T1185" s="165"/>
      <c r="AT1185" s="160" t="s">
        <v>131</v>
      </c>
      <c r="AU1185" s="160" t="s">
        <v>82</v>
      </c>
      <c r="AV1185" s="13" t="s">
        <v>30</v>
      </c>
      <c r="AW1185" s="13" t="s">
        <v>29</v>
      </c>
      <c r="AX1185" s="13" t="s">
        <v>73</v>
      </c>
      <c r="AY1185" s="160" t="s">
        <v>122</v>
      </c>
    </row>
    <row r="1186" spans="1:65" s="14" customFormat="1">
      <c r="B1186" s="166"/>
      <c r="D1186" s="159" t="s">
        <v>131</v>
      </c>
      <c r="E1186" s="167" t="s">
        <v>1</v>
      </c>
      <c r="F1186" s="168" t="s">
        <v>82</v>
      </c>
      <c r="H1186" s="169">
        <v>2</v>
      </c>
      <c r="I1186" s="170"/>
      <c r="L1186" s="166"/>
      <c r="M1186" s="171"/>
      <c r="N1186" s="172"/>
      <c r="O1186" s="172"/>
      <c r="P1186" s="172"/>
      <c r="Q1186" s="172"/>
      <c r="R1186" s="172"/>
      <c r="S1186" s="172"/>
      <c r="T1186" s="173"/>
      <c r="AT1186" s="167" t="s">
        <v>131</v>
      </c>
      <c r="AU1186" s="167" t="s">
        <v>82</v>
      </c>
      <c r="AV1186" s="14" t="s">
        <v>82</v>
      </c>
      <c r="AW1186" s="14" t="s">
        <v>29</v>
      </c>
      <c r="AX1186" s="14" t="s">
        <v>73</v>
      </c>
      <c r="AY1186" s="167" t="s">
        <v>122</v>
      </c>
    </row>
    <row r="1187" spans="1:65" s="13" customFormat="1">
      <c r="B1187" s="158"/>
      <c r="D1187" s="159" t="s">
        <v>131</v>
      </c>
      <c r="E1187" s="160" t="s">
        <v>1</v>
      </c>
      <c r="F1187" s="161" t="s">
        <v>714</v>
      </c>
      <c r="H1187" s="160" t="s">
        <v>1</v>
      </c>
      <c r="I1187" s="162"/>
      <c r="L1187" s="158"/>
      <c r="M1187" s="163"/>
      <c r="N1187" s="164"/>
      <c r="O1187" s="164"/>
      <c r="P1187" s="164"/>
      <c r="Q1187" s="164"/>
      <c r="R1187" s="164"/>
      <c r="S1187" s="164"/>
      <c r="T1187" s="165"/>
      <c r="AT1187" s="160" t="s">
        <v>131</v>
      </c>
      <c r="AU1187" s="160" t="s">
        <v>82</v>
      </c>
      <c r="AV1187" s="13" t="s">
        <v>30</v>
      </c>
      <c r="AW1187" s="13" t="s">
        <v>29</v>
      </c>
      <c r="AX1187" s="13" t="s">
        <v>73</v>
      </c>
      <c r="AY1187" s="160" t="s">
        <v>122</v>
      </c>
    </row>
    <row r="1188" spans="1:65" s="14" customFormat="1">
      <c r="B1188" s="166"/>
      <c r="D1188" s="159" t="s">
        <v>131</v>
      </c>
      <c r="E1188" s="167" t="s">
        <v>1</v>
      </c>
      <c r="F1188" s="168" t="s">
        <v>129</v>
      </c>
      <c r="H1188" s="169">
        <v>4</v>
      </c>
      <c r="I1188" s="170"/>
      <c r="L1188" s="166"/>
      <c r="M1188" s="171"/>
      <c r="N1188" s="172"/>
      <c r="O1188" s="172"/>
      <c r="P1188" s="172"/>
      <c r="Q1188" s="172"/>
      <c r="R1188" s="172"/>
      <c r="S1188" s="172"/>
      <c r="T1188" s="173"/>
      <c r="AT1188" s="167" t="s">
        <v>131</v>
      </c>
      <c r="AU1188" s="167" t="s">
        <v>82</v>
      </c>
      <c r="AV1188" s="14" t="s">
        <v>82</v>
      </c>
      <c r="AW1188" s="14" t="s">
        <v>29</v>
      </c>
      <c r="AX1188" s="14" t="s">
        <v>73</v>
      </c>
      <c r="AY1188" s="167" t="s">
        <v>122</v>
      </c>
    </row>
    <row r="1189" spans="1:65" s="13" customFormat="1">
      <c r="B1189" s="158"/>
      <c r="D1189" s="159" t="s">
        <v>131</v>
      </c>
      <c r="E1189" s="160" t="s">
        <v>1</v>
      </c>
      <c r="F1189" s="161" t="s">
        <v>717</v>
      </c>
      <c r="H1189" s="160" t="s">
        <v>1</v>
      </c>
      <c r="I1189" s="162"/>
      <c r="L1189" s="158"/>
      <c r="M1189" s="163"/>
      <c r="N1189" s="164"/>
      <c r="O1189" s="164"/>
      <c r="P1189" s="164"/>
      <c r="Q1189" s="164"/>
      <c r="R1189" s="164"/>
      <c r="S1189" s="164"/>
      <c r="T1189" s="165"/>
      <c r="AT1189" s="160" t="s">
        <v>131</v>
      </c>
      <c r="AU1189" s="160" t="s">
        <v>82</v>
      </c>
      <c r="AV1189" s="13" t="s">
        <v>30</v>
      </c>
      <c r="AW1189" s="13" t="s">
        <v>29</v>
      </c>
      <c r="AX1189" s="13" t="s">
        <v>73</v>
      </c>
      <c r="AY1189" s="160" t="s">
        <v>122</v>
      </c>
    </row>
    <row r="1190" spans="1:65" s="14" customFormat="1">
      <c r="B1190" s="166"/>
      <c r="D1190" s="159" t="s">
        <v>131</v>
      </c>
      <c r="E1190" s="167" t="s">
        <v>1</v>
      </c>
      <c r="F1190" s="168" t="s">
        <v>82</v>
      </c>
      <c r="H1190" s="169">
        <v>2</v>
      </c>
      <c r="I1190" s="170"/>
      <c r="L1190" s="166"/>
      <c r="M1190" s="171"/>
      <c r="N1190" s="172"/>
      <c r="O1190" s="172"/>
      <c r="P1190" s="172"/>
      <c r="Q1190" s="172"/>
      <c r="R1190" s="172"/>
      <c r="S1190" s="172"/>
      <c r="T1190" s="173"/>
      <c r="AT1190" s="167" t="s">
        <v>131</v>
      </c>
      <c r="AU1190" s="167" t="s">
        <v>82</v>
      </c>
      <c r="AV1190" s="14" t="s">
        <v>82</v>
      </c>
      <c r="AW1190" s="14" t="s">
        <v>29</v>
      </c>
      <c r="AX1190" s="14" t="s">
        <v>73</v>
      </c>
      <c r="AY1190" s="167" t="s">
        <v>122</v>
      </c>
    </row>
    <row r="1191" spans="1:65" s="13" customFormat="1">
      <c r="B1191" s="158"/>
      <c r="D1191" s="159" t="s">
        <v>131</v>
      </c>
      <c r="E1191" s="160" t="s">
        <v>1</v>
      </c>
      <c r="F1191" s="161" t="s">
        <v>938</v>
      </c>
      <c r="H1191" s="160" t="s">
        <v>1</v>
      </c>
      <c r="I1191" s="162"/>
      <c r="L1191" s="158"/>
      <c r="M1191" s="163"/>
      <c r="N1191" s="164"/>
      <c r="O1191" s="164"/>
      <c r="P1191" s="164"/>
      <c r="Q1191" s="164"/>
      <c r="R1191" s="164"/>
      <c r="S1191" s="164"/>
      <c r="T1191" s="165"/>
      <c r="AT1191" s="160" t="s">
        <v>131</v>
      </c>
      <c r="AU1191" s="160" t="s">
        <v>82</v>
      </c>
      <c r="AV1191" s="13" t="s">
        <v>30</v>
      </c>
      <c r="AW1191" s="13" t="s">
        <v>29</v>
      </c>
      <c r="AX1191" s="13" t="s">
        <v>73</v>
      </c>
      <c r="AY1191" s="160" t="s">
        <v>122</v>
      </c>
    </row>
    <row r="1192" spans="1:65" s="14" customFormat="1">
      <c r="B1192" s="166"/>
      <c r="D1192" s="159" t="s">
        <v>131</v>
      </c>
      <c r="E1192" s="167" t="s">
        <v>1</v>
      </c>
      <c r="F1192" s="168" t="s">
        <v>30</v>
      </c>
      <c r="H1192" s="169">
        <v>1</v>
      </c>
      <c r="I1192" s="170"/>
      <c r="L1192" s="166"/>
      <c r="M1192" s="171"/>
      <c r="N1192" s="172"/>
      <c r="O1192" s="172"/>
      <c r="P1192" s="172"/>
      <c r="Q1192" s="172"/>
      <c r="R1192" s="172"/>
      <c r="S1192" s="172"/>
      <c r="T1192" s="173"/>
      <c r="AT1192" s="167" t="s">
        <v>131</v>
      </c>
      <c r="AU1192" s="167" t="s">
        <v>82</v>
      </c>
      <c r="AV1192" s="14" t="s">
        <v>82</v>
      </c>
      <c r="AW1192" s="14" t="s">
        <v>29</v>
      </c>
      <c r="AX1192" s="14" t="s">
        <v>73</v>
      </c>
      <c r="AY1192" s="167" t="s">
        <v>122</v>
      </c>
    </row>
    <row r="1193" spans="1:65" s="13" customFormat="1">
      <c r="B1193" s="158"/>
      <c r="D1193" s="159" t="s">
        <v>131</v>
      </c>
      <c r="E1193" s="160" t="s">
        <v>1</v>
      </c>
      <c r="F1193" s="161" t="s">
        <v>942</v>
      </c>
      <c r="H1193" s="160" t="s">
        <v>1</v>
      </c>
      <c r="I1193" s="162"/>
      <c r="L1193" s="158"/>
      <c r="M1193" s="163"/>
      <c r="N1193" s="164"/>
      <c r="O1193" s="164"/>
      <c r="P1193" s="164"/>
      <c r="Q1193" s="164"/>
      <c r="R1193" s="164"/>
      <c r="S1193" s="164"/>
      <c r="T1193" s="165"/>
      <c r="AT1193" s="160" t="s">
        <v>131</v>
      </c>
      <c r="AU1193" s="160" t="s">
        <v>82</v>
      </c>
      <c r="AV1193" s="13" t="s">
        <v>30</v>
      </c>
      <c r="AW1193" s="13" t="s">
        <v>29</v>
      </c>
      <c r="AX1193" s="13" t="s">
        <v>73</v>
      </c>
      <c r="AY1193" s="160" t="s">
        <v>122</v>
      </c>
    </row>
    <row r="1194" spans="1:65" s="14" customFormat="1">
      <c r="B1194" s="166"/>
      <c r="D1194" s="159" t="s">
        <v>131</v>
      </c>
      <c r="E1194" s="167" t="s">
        <v>1</v>
      </c>
      <c r="F1194" s="168" t="s">
        <v>82</v>
      </c>
      <c r="H1194" s="169">
        <v>2</v>
      </c>
      <c r="I1194" s="170"/>
      <c r="L1194" s="166"/>
      <c r="M1194" s="171"/>
      <c r="N1194" s="172"/>
      <c r="O1194" s="172"/>
      <c r="P1194" s="172"/>
      <c r="Q1194" s="172"/>
      <c r="R1194" s="172"/>
      <c r="S1194" s="172"/>
      <c r="T1194" s="173"/>
      <c r="AT1194" s="167" t="s">
        <v>131</v>
      </c>
      <c r="AU1194" s="167" t="s">
        <v>82</v>
      </c>
      <c r="AV1194" s="14" t="s">
        <v>82</v>
      </c>
      <c r="AW1194" s="14" t="s">
        <v>29</v>
      </c>
      <c r="AX1194" s="14" t="s">
        <v>73</v>
      </c>
      <c r="AY1194" s="167" t="s">
        <v>122</v>
      </c>
    </row>
    <row r="1195" spans="1:65" s="15" customFormat="1">
      <c r="B1195" s="174"/>
      <c r="D1195" s="159" t="s">
        <v>131</v>
      </c>
      <c r="E1195" s="175" t="s">
        <v>1</v>
      </c>
      <c r="F1195" s="176" t="s">
        <v>139</v>
      </c>
      <c r="H1195" s="177">
        <v>11</v>
      </c>
      <c r="I1195" s="178"/>
      <c r="L1195" s="174"/>
      <c r="M1195" s="179"/>
      <c r="N1195" s="180"/>
      <c r="O1195" s="180"/>
      <c r="P1195" s="180"/>
      <c r="Q1195" s="180"/>
      <c r="R1195" s="180"/>
      <c r="S1195" s="180"/>
      <c r="T1195" s="181"/>
      <c r="AT1195" s="175" t="s">
        <v>131</v>
      </c>
      <c r="AU1195" s="175" t="s">
        <v>82</v>
      </c>
      <c r="AV1195" s="15" t="s">
        <v>129</v>
      </c>
      <c r="AW1195" s="15" t="s">
        <v>29</v>
      </c>
      <c r="AX1195" s="15" t="s">
        <v>30</v>
      </c>
      <c r="AY1195" s="175" t="s">
        <v>122</v>
      </c>
    </row>
    <row r="1196" spans="1:65" s="2" customFormat="1" ht="16.5" customHeight="1">
      <c r="A1196" s="33"/>
      <c r="B1196" s="144"/>
      <c r="C1196" s="182" t="s">
        <v>1513</v>
      </c>
      <c r="D1196" s="182" t="s">
        <v>333</v>
      </c>
      <c r="E1196" s="183" t="s">
        <v>1514</v>
      </c>
      <c r="F1196" s="184" t="s">
        <v>1515</v>
      </c>
      <c r="G1196" s="185" t="s">
        <v>573</v>
      </c>
      <c r="H1196" s="186">
        <v>11</v>
      </c>
      <c r="I1196" s="187"/>
      <c r="J1196" s="188">
        <f>ROUND(I1196*H1196,2)</f>
        <v>0</v>
      </c>
      <c r="K1196" s="184" t="s">
        <v>128</v>
      </c>
      <c r="L1196" s="189"/>
      <c r="M1196" s="190" t="s">
        <v>1</v>
      </c>
      <c r="N1196" s="191" t="s">
        <v>38</v>
      </c>
      <c r="O1196" s="59"/>
      <c r="P1196" s="154">
        <f>O1196*H1196</f>
        <v>0</v>
      </c>
      <c r="Q1196" s="154">
        <v>2.9499999999999998E-2</v>
      </c>
      <c r="R1196" s="154">
        <f>Q1196*H1196</f>
        <v>0.32450000000000001</v>
      </c>
      <c r="S1196" s="154">
        <v>0</v>
      </c>
      <c r="T1196" s="155">
        <f>S1196*H1196</f>
        <v>0</v>
      </c>
      <c r="U1196" s="33"/>
      <c r="V1196" s="33"/>
      <c r="W1196" s="33"/>
      <c r="X1196" s="33"/>
      <c r="Y1196" s="33"/>
      <c r="Z1196" s="33"/>
      <c r="AA1196" s="33"/>
      <c r="AB1196" s="33"/>
      <c r="AC1196" s="33"/>
      <c r="AD1196" s="33"/>
      <c r="AE1196" s="33"/>
      <c r="AR1196" s="156" t="s">
        <v>170</v>
      </c>
      <c r="AT1196" s="156" t="s">
        <v>333</v>
      </c>
      <c r="AU1196" s="156" t="s">
        <v>82</v>
      </c>
      <c r="AY1196" s="18" t="s">
        <v>122</v>
      </c>
      <c r="BE1196" s="157">
        <f>IF(N1196="základní",J1196,0)</f>
        <v>0</v>
      </c>
      <c r="BF1196" s="157">
        <f>IF(N1196="snížená",J1196,0)</f>
        <v>0</v>
      </c>
      <c r="BG1196" s="157">
        <f>IF(N1196="zákl. přenesená",J1196,0)</f>
        <v>0</v>
      </c>
      <c r="BH1196" s="157">
        <f>IF(N1196="sníž. přenesená",J1196,0)</f>
        <v>0</v>
      </c>
      <c r="BI1196" s="157">
        <f>IF(N1196="nulová",J1196,0)</f>
        <v>0</v>
      </c>
      <c r="BJ1196" s="18" t="s">
        <v>30</v>
      </c>
      <c r="BK1196" s="157">
        <f>ROUND(I1196*H1196,2)</f>
        <v>0</v>
      </c>
      <c r="BL1196" s="18" t="s">
        <v>129</v>
      </c>
      <c r="BM1196" s="156" t="s">
        <v>1516</v>
      </c>
    </row>
    <row r="1197" spans="1:65" s="2" customFormat="1" ht="16.5" customHeight="1">
      <c r="A1197" s="33"/>
      <c r="B1197" s="144"/>
      <c r="C1197" s="182" t="s">
        <v>1517</v>
      </c>
      <c r="D1197" s="182" t="s">
        <v>333</v>
      </c>
      <c r="E1197" s="183" t="s">
        <v>1518</v>
      </c>
      <c r="F1197" s="184" t="s">
        <v>1519</v>
      </c>
      <c r="G1197" s="185" t="s">
        <v>573</v>
      </c>
      <c r="H1197" s="186">
        <v>11</v>
      </c>
      <c r="I1197" s="187"/>
      <c r="J1197" s="188">
        <f>ROUND(I1197*H1197,2)</f>
        <v>0</v>
      </c>
      <c r="K1197" s="184" t="s">
        <v>128</v>
      </c>
      <c r="L1197" s="189"/>
      <c r="M1197" s="190" t="s">
        <v>1</v>
      </c>
      <c r="N1197" s="191" t="s">
        <v>38</v>
      </c>
      <c r="O1197" s="59"/>
      <c r="P1197" s="154">
        <f>O1197*H1197</f>
        <v>0</v>
      </c>
      <c r="Q1197" s="154">
        <v>2.5000000000000001E-3</v>
      </c>
      <c r="R1197" s="154">
        <f>Q1197*H1197</f>
        <v>2.75E-2</v>
      </c>
      <c r="S1197" s="154">
        <v>0</v>
      </c>
      <c r="T1197" s="155">
        <f>S1197*H1197</f>
        <v>0</v>
      </c>
      <c r="U1197" s="33"/>
      <c r="V1197" s="33"/>
      <c r="W1197" s="33"/>
      <c r="X1197" s="33"/>
      <c r="Y1197" s="33"/>
      <c r="Z1197" s="33"/>
      <c r="AA1197" s="33"/>
      <c r="AB1197" s="33"/>
      <c r="AC1197" s="33"/>
      <c r="AD1197" s="33"/>
      <c r="AE1197" s="33"/>
      <c r="AR1197" s="156" t="s">
        <v>170</v>
      </c>
      <c r="AT1197" s="156" t="s">
        <v>333</v>
      </c>
      <c r="AU1197" s="156" t="s">
        <v>82</v>
      </c>
      <c r="AY1197" s="18" t="s">
        <v>122</v>
      </c>
      <c r="BE1197" s="157">
        <f>IF(N1197="základní",J1197,0)</f>
        <v>0</v>
      </c>
      <c r="BF1197" s="157">
        <f>IF(N1197="snížená",J1197,0)</f>
        <v>0</v>
      </c>
      <c r="BG1197" s="157">
        <f>IF(N1197="zákl. přenesená",J1197,0)</f>
        <v>0</v>
      </c>
      <c r="BH1197" s="157">
        <f>IF(N1197="sníž. přenesená",J1197,0)</f>
        <v>0</v>
      </c>
      <c r="BI1197" s="157">
        <f>IF(N1197="nulová",J1197,0)</f>
        <v>0</v>
      </c>
      <c r="BJ1197" s="18" t="s">
        <v>30</v>
      </c>
      <c r="BK1197" s="157">
        <f>ROUND(I1197*H1197,2)</f>
        <v>0</v>
      </c>
      <c r="BL1197" s="18" t="s">
        <v>129</v>
      </c>
      <c r="BM1197" s="156" t="s">
        <v>1520</v>
      </c>
    </row>
    <row r="1198" spans="1:65" s="14" customFormat="1">
      <c r="B1198" s="166"/>
      <c r="D1198" s="159" t="s">
        <v>131</v>
      </c>
      <c r="E1198" s="167" t="s">
        <v>1</v>
      </c>
      <c r="F1198" s="168" t="s">
        <v>189</v>
      </c>
      <c r="H1198" s="169">
        <v>11</v>
      </c>
      <c r="I1198" s="170"/>
      <c r="L1198" s="166"/>
      <c r="M1198" s="171"/>
      <c r="N1198" s="172"/>
      <c r="O1198" s="172"/>
      <c r="P1198" s="172"/>
      <c r="Q1198" s="172"/>
      <c r="R1198" s="172"/>
      <c r="S1198" s="172"/>
      <c r="T1198" s="173"/>
      <c r="AT1198" s="167" t="s">
        <v>131</v>
      </c>
      <c r="AU1198" s="167" t="s">
        <v>82</v>
      </c>
      <c r="AV1198" s="14" t="s">
        <v>82</v>
      </c>
      <c r="AW1198" s="14" t="s">
        <v>29</v>
      </c>
      <c r="AX1198" s="14" t="s">
        <v>30</v>
      </c>
      <c r="AY1198" s="167" t="s">
        <v>122</v>
      </c>
    </row>
    <row r="1199" spans="1:65" s="2" customFormat="1" ht="16.5" customHeight="1">
      <c r="A1199" s="33"/>
      <c r="B1199" s="144"/>
      <c r="C1199" s="145" t="s">
        <v>1521</v>
      </c>
      <c r="D1199" s="145" t="s">
        <v>124</v>
      </c>
      <c r="E1199" s="146" t="s">
        <v>1522</v>
      </c>
      <c r="F1199" s="147" t="s">
        <v>1523</v>
      </c>
      <c r="G1199" s="148" t="s">
        <v>573</v>
      </c>
      <c r="H1199" s="149">
        <v>16</v>
      </c>
      <c r="I1199" s="150"/>
      <c r="J1199" s="151">
        <f>ROUND(I1199*H1199,2)</f>
        <v>0</v>
      </c>
      <c r="K1199" s="147" t="s">
        <v>1</v>
      </c>
      <c r="L1199" s="34"/>
      <c r="M1199" s="152" t="s">
        <v>1</v>
      </c>
      <c r="N1199" s="153" t="s">
        <v>38</v>
      </c>
      <c r="O1199" s="59"/>
      <c r="P1199" s="154">
        <f>O1199*H1199</f>
        <v>0</v>
      </c>
      <c r="Q1199" s="154">
        <v>1.6000000000000001E-4</v>
      </c>
      <c r="R1199" s="154">
        <f>Q1199*H1199</f>
        <v>2.5600000000000002E-3</v>
      </c>
      <c r="S1199" s="154">
        <v>0</v>
      </c>
      <c r="T1199" s="155">
        <f>S1199*H1199</f>
        <v>0</v>
      </c>
      <c r="U1199" s="33"/>
      <c r="V1199" s="33"/>
      <c r="W1199" s="33"/>
      <c r="X1199" s="33"/>
      <c r="Y1199" s="33"/>
      <c r="Z1199" s="33"/>
      <c r="AA1199" s="33"/>
      <c r="AB1199" s="33"/>
      <c r="AC1199" s="33"/>
      <c r="AD1199" s="33"/>
      <c r="AE1199" s="33"/>
      <c r="AR1199" s="156" t="s">
        <v>129</v>
      </c>
      <c r="AT1199" s="156" t="s">
        <v>124</v>
      </c>
      <c r="AU1199" s="156" t="s">
        <v>82</v>
      </c>
      <c r="AY1199" s="18" t="s">
        <v>122</v>
      </c>
      <c r="BE1199" s="157">
        <f>IF(N1199="základní",J1199,0)</f>
        <v>0</v>
      </c>
      <c r="BF1199" s="157">
        <f>IF(N1199="snížená",J1199,0)</f>
        <v>0</v>
      </c>
      <c r="BG1199" s="157">
        <f>IF(N1199="zákl. přenesená",J1199,0)</f>
        <v>0</v>
      </c>
      <c r="BH1199" s="157">
        <f>IF(N1199="sníž. přenesená",J1199,0)</f>
        <v>0</v>
      </c>
      <c r="BI1199" s="157">
        <f>IF(N1199="nulová",J1199,0)</f>
        <v>0</v>
      </c>
      <c r="BJ1199" s="18" t="s">
        <v>30</v>
      </c>
      <c r="BK1199" s="157">
        <f>ROUND(I1199*H1199,2)</f>
        <v>0</v>
      </c>
      <c r="BL1199" s="18" t="s">
        <v>129</v>
      </c>
      <c r="BM1199" s="156" t="s">
        <v>1524</v>
      </c>
    </row>
    <row r="1200" spans="1:65" s="13" customFormat="1">
      <c r="B1200" s="158"/>
      <c r="D1200" s="159" t="s">
        <v>131</v>
      </c>
      <c r="E1200" s="160" t="s">
        <v>1</v>
      </c>
      <c r="F1200" s="161" t="s">
        <v>701</v>
      </c>
      <c r="H1200" s="160" t="s">
        <v>1</v>
      </c>
      <c r="I1200" s="162"/>
      <c r="L1200" s="158"/>
      <c r="M1200" s="163"/>
      <c r="N1200" s="164"/>
      <c r="O1200" s="164"/>
      <c r="P1200" s="164"/>
      <c r="Q1200" s="164"/>
      <c r="R1200" s="164"/>
      <c r="S1200" s="164"/>
      <c r="T1200" s="165"/>
      <c r="AT1200" s="160" t="s">
        <v>131</v>
      </c>
      <c r="AU1200" s="160" t="s">
        <v>82</v>
      </c>
      <c r="AV1200" s="13" t="s">
        <v>30</v>
      </c>
      <c r="AW1200" s="13" t="s">
        <v>29</v>
      </c>
      <c r="AX1200" s="13" t="s">
        <v>73</v>
      </c>
      <c r="AY1200" s="160" t="s">
        <v>122</v>
      </c>
    </row>
    <row r="1201" spans="1:65" s="14" customFormat="1">
      <c r="B1201" s="166"/>
      <c r="D1201" s="159" t="s">
        <v>131</v>
      </c>
      <c r="E1201" s="167" t="s">
        <v>1</v>
      </c>
      <c r="F1201" s="168" t="s">
        <v>166</v>
      </c>
      <c r="H1201" s="169">
        <v>7</v>
      </c>
      <c r="I1201" s="170"/>
      <c r="L1201" s="166"/>
      <c r="M1201" s="171"/>
      <c r="N1201" s="172"/>
      <c r="O1201" s="172"/>
      <c r="P1201" s="172"/>
      <c r="Q1201" s="172"/>
      <c r="R1201" s="172"/>
      <c r="S1201" s="172"/>
      <c r="T1201" s="173"/>
      <c r="AT1201" s="167" t="s">
        <v>131</v>
      </c>
      <c r="AU1201" s="167" t="s">
        <v>82</v>
      </c>
      <c r="AV1201" s="14" t="s">
        <v>82</v>
      </c>
      <c r="AW1201" s="14" t="s">
        <v>29</v>
      </c>
      <c r="AX1201" s="14" t="s">
        <v>73</v>
      </c>
      <c r="AY1201" s="167" t="s">
        <v>122</v>
      </c>
    </row>
    <row r="1202" spans="1:65" s="13" customFormat="1">
      <c r="B1202" s="158"/>
      <c r="D1202" s="159" t="s">
        <v>131</v>
      </c>
      <c r="E1202" s="160" t="s">
        <v>1</v>
      </c>
      <c r="F1202" s="161" t="s">
        <v>714</v>
      </c>
      <c r="H1202" s="160" t="s">
        <v>1</v>
      </c>
      <c r="I1202" s="162"/>
      <c r="L1202" s="158"/>
      <c r="M1202" s="163"/>
      <c r="N1202" s="164"/>
      <c r="O1202" s="164"/>
      <c r="P1202" s="164"/>
      <c r="Q1202" s="164"/>
      <c r="R1202" s="164"/>
      <c r="S1202" s="164"/>
      <c r="T1202" s="165"/>
      <c r="AT1202" s="160" t="s">
        <v>131</v>
      </c>
      <c r="AU1202" s="160" t="s">
        <v>82</v>
      </c>
      <c r="AV1202" s="13" t="s">
        <v>30</v>
      </c>
      <c r="AW1202" s="13" t="s">
        <v>29</v>
      </c>
      <c r="AX1202" s="13" t="s">
        <v>73</v>
      </c>
      <c r="AY1202" s="160" t="s">
        <v>122</v>
      </c>
    </row>
    <row r="1203" spans="1:65" s="14" customFormat="1">
      <c r="B1203" s="166"/>
      <c r="D1203" s="159" t="s">
        <v>131</v>
      </c>
      <c r="E1203" s="167" t="s">
        <v>1</v>
      </c>
      <c r="F1203" s="168" t="s">
        <v>129</v>
      </c>
      <c r="H1203" s="169">
        <v>4</v>
      </c>
      <c r="I1203" s="170"/>
      <c r="L1203" s="166"/>
      <c r="M1203" s="171"/>
      <c r="N1203" s="172"/>
      <c r="O1203" s="172"/>
      <c r="P1203" s="172"/>
      <c r="Q1203" s="172"/>
      <c r="R1203" s="172"/>
      <c r="S1203" s="172"/>
      <c r="T1203" s="173"/>
      <c r="AT1203" s="167" t="s">
        <v>131</v>
      </c>
      <c r="AU1203" s="167" t="s">
        <v>82</v>
      </c>
      <c r="AV1203" s="14" t="s">
        <v>82</v>
      </c>
      <c r="AW1203" s="14" t="s">
        <v>29</v>
      </c>
      <c r="AX1203" s="14" t="s">
        <v>73</v>
      </c>
      <c r="AY1203" s="167" t="s">
        <v>122</v>
      </c>
    </row>
    <row r="1204" spans="1:65" s="13" customFormat="1">
      <c r="B1204" s="158"/>
      <c r="D1204" s="159" t="s">
        <v>131</v>
      </c>
      <c r="E1204" s="160" t="s">
        <v>1</v>
      </c>
      <c r="F1204" s="161" t="s">
        <v>717</v>
      </c>
      <c r="H1204" s="160" t="s">
        <v>1</v>
      </c>
      <c r="I1204" s="162"/>
      <c r="L1204" s="158"/>
      <c r="M1204" s="163"/>
      <c r="N1204" s="164"/>
      <c r="O1204" s="164"/>
      <c r="P1204" s="164"/>
      <c r="Q1204" s="164"/>
      <c r="R1204" s="164"/>
      <c r="S1204" s="164"/>
      <c r="T1204" s="165"/>
      <c r="AT1204" s="160" t="s">
        <v>131</v>
      </c>
      <c r="AU1204" s="160" t="s">
        <v>82</v>
      </c>
      <c r="AV1204" s="13" t="s">
        <v>30</v>
      </c>
      <c r="AW1204" s="13" t="s">
        <v>29</v>
      </c>
      <c r="AX1204" s="13" t="s">
        <v>73</v>
      </c>
      <c r="AY1204" s="160" t="s">
        <v>122</v>
      </c>
    </row>
    <row r="1205" spans="1:65" s="14" customFormat="1">
      <c r="B1205" s="166"/>
      <c r="D1205" s="159" t="s">
        <v>131</v>
      </c>
      <c r="E1205" s="167" t="s">
        <v>1</v>
      </c>
      <c r="F1205" s="168" t="s">
        <v>30</v>
      </c>
      <c r="H1205" s="169">
        <v>1</v>
      </c>
      <c r="I1205" s="170"/>
      <c r="L1205" s="166"/>
      <c r="M1205" s="171"/>
      <c r="N1205" s="172"/>
      <c r="O1205" s="172"/>
      <c r="P1205" s="172"/>
      <c r="Q1205" s="172"/>
      <c r="R1205" s="172"/>
      <c r="S1205" s="172"/>
      <c r="T1205" s="173"/>
      <c r="AT1205" s="167" t="s">
        <v>131</v>
      </c>
      <c r="AU1205" s="167" t="s">
        <v>82</v>
      </c>
      <c r="AV1205" s="14" t="s">
        <v>82</v>
      </c>
      <c r="AW1205" s="14" t="s">
        <v>29</v>
      </c>
      <c r="AX1205" s="14" t="s">
        <v>73</v>
      </c>
      <c r="AY1205" s="167" t="s">
        <v>122</v>
      </c>
    </row>
    <row r="1206" spans="1:65" s="13" customFormat="1">
      <c r="B1206" s="158"/>
      <c r="D1206" s="159" t="s">
        <v>131</v>
      </c>
      <c r="E1206" s="160" t="s">
        <v>1</v>
      </c>
      <c r="F1206" s="161" t="s">
        <v>1119</v>
      </c>
      <c r="H1206" s="160" t="s">
        <v>1</v>
      </c>
      <c r="I1206" s="162"/>
      <c r="L1206" s="158"/>
      <c r="M1206" s="163"/>
      <c r="N1206" s="164"/>
      <c r="O1206" s="164"/>
      <c r="P1206" s="164"/>
      <c r="Q1206" s="164"/>
      <c r="R1206" s="164"/>
      <c r="S1206" s="164"/>
      <c r="T1206" s="165"/>
      <c r="AT1206" s="160" t="s">
        <v>131</v>
      </c>
      <c r="AU1206" s="160" t="s">
        <v>82</v>
      </c>
      <c r="AV1206" s="13" t="s">
        <v>30</v>
      </c>
      <c r="AW1206" s="13" t="s">
        <v>29</v>
      </c>
      <c r="AX1206" s="13" t="s">
        <v>73</v>
      </c>
      <c r="AY1206" s="160" t="s">
        <v>122</v>
      </c>
    </row>
    <row r="1207" spans="1:65" s="14" customFormat="1">
      <c r="B1207" s="166"/>
      <c r="D1207" s="159" t="s">
        <v>131</v>
      </c>
      <c r="E1207" s="167" t="s">
        <v>1</v>
      </c>
      <c r="F1207" s="168" t="s">
        <v>82</v>
      </c>
      <c r="H1207" s="169">
        <v>2</v>
      </c>
      <c r="I1207" s="170"/>
      <c r="L1207" s="166"/>
      <c r="M1207" s="171"/>
      <c r="N1207" s="172"/>
      <c r="O1207" s="172"/>
      <c r="P1207" s="172"/>
      <c r="Q1207" s="172"/>
      <c r="R1207" s="172"/>
      <c r="S1207" s="172"/>
      <c r="T1207" s="173"/>
      <c r="AT1207" s="167" t="s">
        <v>131</v>
      </c>
      <c r="AU1207" s="167" t="s">
        <v>82</v>
      </c>
      <c r="AV1207" s="14" t="s">
        <v>82</v>
      </c>
      <c r="AW1207" s="14" t="s">
        <v>29</v>
      </c>
      <c r="AX1207" s="14" t="s">
        <v>73</v>
      </c>
      <c r="AY1207" s="167" t="s">
        <v>122</v>
      </c>
    </row>
    <row r="1208" spans="1:65" s="13" customFormat="1">
      <c r="B1208" s="158"/>
      <c r="D1208" s="159" t="s">
        <v>131</v>
      </c>
      <c r="E1208" s="160" t="s">
        <v>1</v>
      </c>
      <c r="F1208" s="161" t="s">
        <v>938</v>
      </c>
      <c r="H1208" s="160" t="s">
        <v>1</v>
      </c>
      <c r="I1208" s="162"/>
      <c r="L1208" s="158"/>
      <c r="M1208" s="163"/>
      <c r="N1208" s="164"/>
      <c r="O1208" s="164"/>
      <c r="P1208" s="164"/>
      <c r="Q1208" s="164"/>
      <c r="R1208" s="164"/>
      <c r="S1208" s="164"/>
      <c r="T1208" s="165"/>
      <c r="AT1208" s="160" t="s">
        <v>131</v>
      </c>
      <c r="AU1208" s="160" t="s">
        <v>82</v>
      </c>
      <c r="AV1208" s="13" t="s">
        <v>30</v>
      </c>
      <c r="AW1208" s="13" t="s">
        <v>29</v>
      </c>
      <c r="AX1208" s="13" t="s">
        <v>73</v>
      </c>
      <c r="AY1208" s="160" t="s">
        <v>122</v>
      </c>
    </row>
    <row r="1209" spans="1:65" s="14" customFormat="1">
      <c r="B1209" s="166"/>
      <c r="D1209" s="159" t="s">
        <v>131</v>
      </c>
      <c r="E1209" s="167" t="s">
        <v>1</v>
      </c>
      <c r="F1209" s="168" t="s">
        <v>82</v>
      </c>
      <c r="H1209" s="169">
        <v>2</v>
      </c>
      <c r="I1209" s="170"/>
      <c r="L1209" s="166"/>
      <c r="M1209" s="171"/>
      <c r="N1209" s="172"/>
      <c r="O1209" s="172"/>
      <c r="P1209" s="172"/>
      <c r="Q1209" s="172"/>
      <c r="R1209" s="172"/>
      <c r="S1209" s="172"/>
      <c r="T1209" s="173"/>
      <c r="AT1209" s="167" t="s">
        <v>131</v>
      </c>
      <c r="AU1209" s="167" t="s">
        <v>82</v>
      </c>
      <c r="AV1209" s="14" t="s">
        <v>82</v>
      </c>
      <c r="AW1209" s="14" t="s">
        <v>29</v>
      </c>
      <c r="AX1209" s="14" t="s">
        <v>73</v>
      </c>
      <c r="AY1209" s="167" t="s">
        <v>122</v>
      </c>
    </row>
    <row r="1210" spans="1:65" s="15" customFormat="1">
      <c r="B1210" s="174"/>
      <c r="D1210" s="159" t="s">
        <v>131</v>
      </c>
      <c r="E1210" s="175" t="s">
        <v>1</v>
      </c>
      <c r="F1210" s="176" t="s">
        <v>139</v>
      </c>
      <c r="H1210" s="177">
        <v>16</v>
      </c>
      <c r="I1210" s="178"/>
      <c r="L1210" s="174"/>
      <c r="M1210" s="179"/>
      <c r="N1210" s="180"/>
      <c r="O1210" s="180"/>
      <c r="P1210" s="180"/>
      <c r="Q1210" s="180"/>
      <c r="R1210" s="180"/>
      <c r="S1210" s="180"/>
      <c r="T1210" s="181"/>
      <c r="AT1210" s="175" t="s">
        <v>131</v>
      </c>
      <c r="AU1210" s="175" t="s">
        <v>82</v>
      </c>
      <c r="AV1210" s="15" t="s">
        <v>129</v>
      </c>
      <c r="AW1210" s="15" t="s">
        <v>29</v>
      </c>
      <c r="AX1210" s="15" t="s">
        <v>30</v>
      </c>
      <c r="AY1210" s="175" t="s">
        <v>122</v>
      </c>
    </row>
    <row r="1211" spans="1:65" s="2" customFormat="1" ht="16.5" customHeight="1">
      <c r="A1211" s="33"/>
      <c r="B1211" s="144"/>
      <c r="C1211" s="145" t="s">
        <v>1525</v>
      </c>
      <c r="D1211" s="145" t="s">
        <v>124</v>
      </c>
      <c r="E1211" s="146" t="s">
        <v>1526</v>
      </c>
      <c r="F1211" s="147" t="s">
        <v>1527</v>
      </c>
      <c r="G1211" s="148" t="s">
        <v>573</v>
      </c>
      <c r="H1211" s="149">
        <v>34</v>
      </c>
      <c r="I1211" s="150"/>
      <c r="J1211" s="151">
        <f>ROUND(I1211*H1211,2)</f>
        <v>0</v>
      </c>
      <c r="K1211" s="147" t="s">
        <v>1</v>
      </c>
      <c r="L1211" s="34"/>
      <c r="M1211" s="152" t="s">
        <v>1</v>
      </c>
      <c r="N1211" s="153" t="s">
        <v>38</v>
      </c>
      <c r="O1211" s="59"/>
      <c r="P1211" s="154">
        <f>O1211*H1211</f>
        <v>0</v>
      </c>
      <c r="Q1211" s="154">
        <v>1.6000000000000001E-4</v>
      </c>
      <c r="R1211" s="154">
        <f>Q1211*H1211</f>
        <v>5.4400000000000004E-3</v>
      </c>
      <c r="S1211" s="154">
        <v>0</v>
      </c>
      <c r="T1211" s="155">
        <f>S1211*H1211</f>
        <v>0</v>
      </c>
      <c r="U1211" s="33"/>
      <c r="V1211" s="33"/>
      <c r="W1211" s="33"/>
      <c r="X1211" s="33"/>
      <c r="Y1211" s="33"/>
      <c r="Z1211" s="33"/>
      <c r="AA1211" s="33"/>
      <c r="AB1211" s="33"/>
      <c r="AC1211" s="33"/>
      <c r="AD1211" s="33"/>
      <c r="AE1211" s="33"/>
      <c r="AR1211" s="156" t="s">
        <v>129</v>
      </c>
      <c r="AT1211" s="156" t="s">
        <v>124</v>
      </c>
      <c r="AU1211" s="156" t="s">
        <v>82</v>
      </c>
      <c r="AY1211" s="18" t="s">
        <v>122</v>
      </c>
      <c r="BE1211" s="157">
        <f>IF(N1211="základní",J1211,0)</f>
        <v>0</v>
      </c>
      <c r="BF1211" s="157">
        <f>IF(N1211="snížená",J1211,0)</f>
        <v>0</v>
      </c>
      <c r="BG1211" s="157">
        <f>IF(N1211="zákl. přenesená",J1211,0)</f>
        <v>0</v>
      </c>
      <c r="BH1211" s="157">
        <f>IF(N1211="sníž. přenesená",J1211,0)</f>
        <v>0</v>
      </c>
      <c r="BI1211" s="157">
        <f>IF(N1211="nulová",J1211,0)</f>
        <v>0</v>
      </c>
      <c r="BJ1211" s="18" t="s">
        <v>30</v>
      </c>
      <c r="BK1211" s="157">
        <f>ROUND(I1211*H1211,2)</f>
        <v>0</v>
      </c>
      <c r="BL1211" s="18" t="s">
        <v>129</v>
      </c>
      <c r="BM1211" s="156" t="s">
        <v>1528</v>
      </c>
    </row>
    <row r="1212" spans="1:65" s="13" customFormat="1">
      <c r="B1212" s="158"/>
      <c r="D1212" s="159" t="s">
        <v>131</v>
      </c>
      <c r="E1212" s="160" t="s">
        <v>1</v>
      </c>
      <c r="F1212" s="161" t="s">
        <v>701</v>
      </c>
      <c r="H1212" s="160" t="s">
        <v>1</v>
      </c>
      <c r="I1212" s="162"/>
      <c r="L1212" s="158"/>
      <c r="M1212" s="163"/>
      <c r="N1212" s="164"/>
      <c r="O1212" s="164"/>
      <c r="P1212" s="164"/>
      <c r="Q1212" s="164"/>
      <c r="R1212" s="164"/>
      <c r="S1212" s="164"/>
      <c r="T1212" s="165"/>
      <c r="AT1212" s="160" t="s">
        <v>131</v>
      </c>
      <c r="AU1212" s="160" t="s">
        <v>82</v>
      </c>
      <c r="AV1212" s="13" t="s">
        <v>30</v>
      </c>
      <c r="AW1212" s="13" t="s">
        <v>29</v>
      </c>
      <c r="AX1212" s="13" t="s">
        <v>73</v>
      </c>
      <c r="AY1212" s="160" t="s">
        <v>122</v>
      </c>
    </row>
    <row r="1213" spans="1:65" s="13" customFormat="1">
      <c r="B1213" s="158"/>
      <c r="D1213" s="159" t="s">
        <v>131</v>
      </c>
      <c r="E1213" s="160" t="s">
        <v>1</v>
      </c>
      <c r="F1213" s="161" t="s">
        <v>1529</v>
      </c>
      <c r="H1213" s="160" t="s">
        <v>1</v>
      </c>
      <c r="I1213" s="162"/>
      <c r="L1213" s="158"/>
      <c r="M1213" s="163"/>
      <c r="N1213" s="164"/>
      <c r="O1213" s="164"/>
      <c r="P1213" s="164"/>
      <c r="Q1213" s="164"/>
      <c r="R1213" s="164"/>
      <c r="S1213" s="164"/>
      <c r="T1213" s="165"/>
      <c r="AT1213" s="160" t="s">
        <v>131</v>
      </c>
      <c r="AU1213" s="160" t="s">
        <v>82</v>
      </c>
      <c r="AV1213" s="13" t="s">
        <v>30</v>
      </c>
      <c r="AW1213" s="13" t="s">
        <v>29</v>
      </c>
      <c r="AX1213" s="13" t="s">
        <v>73</v>
      </c>
      <c r="AY1213" s="160" t="s">
        <v>122</v>
      </c>
    </row>
    <row r="1214" spans="1:65" s="14" customFormat="1">
      <c r="B1214" s="166"/>
      <c r="D1214" s="159" t="s">
        <v>131</v>
      </c>
      <c r="E1214" s="167" t="s">
        <v>1</v>
      </c>
      <c r="F1214" s="168" t="s">
        <v>82</v>
      </c>
      <c r="H1214" s="169">
        <v>2</v>
      </c>
      <c r="I1214" s="170"/>
      <c r="L1214" s="166"/>
      <c r="M1214" s="171"/>
      <c r="N1214" s="172"/>
      <c r="O1214" s="172"/>
      <c r="P1214" s="172"/>
      <c r="Q1214" s="172"/>
      <c r="R1214" s="172"/>
      <c r="S1214" s="172"/>
      <c r="T1214" s="173"/>
      <c r="AT1214" s="167" t="s">
        <v>131</v>
      </c>
      <c r="AU1214" s="167" t="s">
        <v>82</v>
      </c>
      <c r="AV1214" s="14" t="s">
        <v>82</v>
      </c>
      <c r="AW1214" s="14" t="s">
        <v>29</v>
      </c>
      <c r="AX1214" s="14" t="s">
        <v>73</v>
      </c>
      <c r="AY1214" s="167" t="s">
        <v>122</v>
      </c>
    </row>
    <row r="1215" spans="1:65" s="13" customFormat="1">
      <c r="B1215" s="158"/>
      <c r="D1215" s="159" t="s">
        <v>131</v>
      </c>
      <c r="E1215" s="160" t="s">
        <v>1</v>
      </c>
      <c r="F1215" s="161" t="s">
        <v>1530</v>
      </c>
      <c r="H1215" s="160" t="s">
        <v>1</v>
      </c>
      <c r="I1215" s="162"/>
      <c r="L1215" s="158"/>
      <c r="M1215" s="163"/>
      <c r="N1215" s="164"/>
      <c r="O1215" s="164"/>
      <c r="P1215" s="164"/>
      <c r="Q1215" s="164"/>
      <c r="R1215" s="164"/>
      <c r="S1215" s="164"/>
      <c r="T1215" s="165"/>
      <c r="AT1215" s="160" t="s">
        <v>131</v>
      </c>
      <c r="AU1215" s="160" t="s">
        <v>82</v>
      </c>
      <c r="AV1215" s="13" t="s">
        <v>30</v>
      </c>
      <c r="AW1215" s="13" t="s">
        <v>29</v>
      </c>
      <c r="AX1215" s="13" t="s">
        <v>73</v>
      </c>
      <c r="AY1215" s="160" t="s">
        <v>122</v>
      </c>
    </row>
    <row r="1216" spans="1:65" s="14" customFormat="1">
      <c r="B1216" s="166"/>
      <c r="D1216" s="159" t="s">
        <v>131</v>
      </c>
      <c r="E1216" s="167" t="s">
        <v>1</v>
      </c>
      <c r="F1216" s="168" t="s">
        <v>161</v>
      </c>
      <c r="H1216" s="169">
        <v>6</v>
      </c>
      <c r="I1216" s="170"/>
      <c r="L1216" s="166"/>
      <c r="M1216" s="171"/>
      <c r="N1216" s="172"/>
      <c r="O1216" s="172"/>
      <c r="P1216" s="172"/>
      <c r="Q1216" s="172"/>
      <c r="R1216" s="172"/>
      <c r="S1216" s="172"/>
      <c r="T1216" s="173"/>
      <c r="AT1216" s="167" t="s">
        <v>131</v>
      </c>
      <c r="AU1216" s="167" t="s">
        <v>82</v>
      </c>
      <c r="AV1216" s="14" t="s">
        <v>82</v>
      </c>
      <c r="AW1216" s="14" t="s">
        <v>29</v>
      </c>
      <c r="AX1216" s="14" t="s">
        <v>73</v>
      </c>
      <c r="AY1216" s="167" t="s">
        <v>122</v>
      </c>
    </row>
    <row r="1217" spans="2:51" s="13" customFormat="1">
      <c r="B1217" s="158"/>
      <c r="D1217" s="159" t="s">
        <v>131</v>
      </c>
      <c r="E1217" s="160" t="s">
        <v>1</v>
      </c>
      <c r="F1217" s="161" t="s">
        <v>714</v>
      </c>
      <c r="H1217" s="160" t="s">
        <v>1</v>
      </c>
      <c r="I1217" s="162"/>
      <c r="L1217" s="158"/>
      <c r="M1217" s="163"/>
      <c r="N1217" s="164"/>
      <c r="O1217" s="164"/>
      <c r="P1217" s="164"/>
      <c r="Q1217" s="164"/>
      <c r="R1217" s="164"/>
      <c r="S1217" s="164"/>
      <c r="T1217" s="165"/>
      <c r="AT1217" s="160" t="s">
        <v>131</v>
      </c>
      <c r="AU1217" s="160" t="s">
        <v>82</v>
      </c>
      <c r="AV1217" s="13" t="s">
        <v>30</v>
      </c>
      <c r="AW1217" s="13" t="s">
        <v>29</v>
      </c>
      <c r="AX1217" s="13" t="s">
        <v>73</v>
      </c>
      <c r="AY1217" s="160" t="s">
        <v>122</v>
      </c>
    </row>
    <row r="1218" spans="2:51" s="13" customFormat="1">
      <c r="B1218" s="158"/>
      <c r="D1218" s="159" t="s">
        <v>131</v>
      </c>
      <c r="E1218" s="160" t="s">
        <v>1</v>
      </c>
      <c r="F1218" s="161" t="s">
        <v>1529</v>
      </c>
      <c r="H1218" s="160" t="s">
        <v>1</v>
      </c>
      <c r="I1218" s="162"/>
      <c r="L1218" s="158"/>
      <c r="M1218" s="163"/>
      <c r="N1218" s="164"/>
      <c r="O1218" s="164"/>
      <c r="P1218" s="164"/>
      <c r="Q1218" s="164"/>
      <c r="R1218" s="164"/>
      <c r="S1218" s="164"/>
      <c r="T1218" s="165"/>
      <c r="AT1218" s="160" t="s">
        <v>131</v>
      </c>
      <c r="AU1218" s="160" t="s">
        <v>82</v>
      </c>
      <c r="AV1218" s="13" t="s">
        <v>30</v>
      </c>
      <c r="AW1218" s="13" t="s">
        <v>29</v>
      </c>
      <c r="AX1218" s="13" t="s">
        <v>73</v>
      </c>
      <c r="AY1218" s="160" t="s">
        <v>122</v>
      </c>
    </row>
    <row r="1219" spans="2:51" s="14" customFormat="1">
      <c r="B1219" s="166"/>
      <c r="D1219" s="159" t="s">
        <v>131</v>
      </c>
      <c r="E1219" s="167" t="s">
        <v>1</v>
      </c>
      <c r="F1219" s="168" t="s">
        <v>129</v>
      </c>
      <c r="H1219" s="169">
        <v>4</v>
      </c>
      <c r="I1219" s="170"/>
      <c r="L1219" s="166"/>
      <c r="M1219" s="171"/>
      <c r="N1219" s="172"/>
      <c r="O1219" s="172"/>
      <c r="P1219" s="172"/>
      <c r="Q1219" s="172"/>
      <c r="R1219" s="172"/>
      <c r="S1219" s="172"/>
      <c r="T1219" s="173"/>
      <c r="AT1219" s="167" t="s">
        <v>131</v>
      </c>
      <c r="AU1219" s="167" t="s">
        <v>82</v>
      </c>
      <c r="AV1219" s="14" t="s">
        <v>82</v>
      </c>
      <c r="AW1219" s="14" t="s">
        <v>29</v>
      </c>
      <c r="AX1219" s="14" t="s">
        <v>73</v>
      </c>
      <c r="AY1219" s="167" t="s">
        <v>122</v>
      </c>
    </row>
    <row r="1220" spans="2:51" s="13" customFormat="1">
      <c r="B1220" s="158"/>
      <c r="D1220" s="159" t="s">
        <v>131</v>
      </c>
      <c r="E1220" s="160" t="s">
        <v>1</v>
      </c>
      <c r="F1220" s="161" t="s">
        <v>1531</v>
      </c>
      <c r="H1220" s="160" t="s">
        <v>1</v>
      </c>
      <c r="I1220" s="162"/>
      <c r="L1220" s="158"/>
      <c r="M1220" s="163"/>
      <c r="N1220" s="164"/>
      <c r="O1220" s="164"/>
      <c r="P1220" s="164"/>
      <c r="Q1220" s="164"/>
      <c r="R1220" s="164"/>
      <c r="S1220" s="164"/>
      <c r="T1220" s="165"/>
      <c r="AT1220" s="160" t="s">
        <v>131</v>
      </c>
      <c r="AU1220" s="160" t="s">
        <v>82</v>
      </c>
      <c r="AV1220" s="13" t="s">
        <v>30</v>
      </c>
      <c r="AW1220" s="13" t="s">
        <v>29</v>
      </c>
      <c r="AX1220" s="13" t="s">
        <v>73</v>
      </c>
      <c r="AY1220" s="160" t="s">
        <v>122</v>
      </c>
    </row>
    <row r="1221" spans="2:51" s="14" customFormat="1">
      <c r="B1221" s="166"/>
      <c r="D1221" s="159" t="s">
        <v>131</v>
      </c>
      <c r="E1221" s="167" t="s">
        <v>1</v>
      </c>
      <c r="F1221" s="168" t="s">
        <v>129</v>
      </c>
      <c r="H1221" s="169">
        <v>4</v>
      </c>
      <c r="I1221" s="170"/>
      <c r="L1221" s="166"/>
      <c r="M1221" s="171"/>
      <c r="N1221" s="172"/>
      <c r="O1221" s="172"/>
      <c r="P1221" s="172"/>
      <c r="Q1221" s="172"/>
      <c r="R1221" s="172"/>
      <c r="S1221" s="172"/>
      <c r="T1221" s="173"/>
      <c r="AT1221" s="167" t="s">
        <v>131</v>
      </c>
      <c r="AU1221" s="167" t="s">
        <v>82</v>
      </c>
      <c r="AV1221" s="14" t="s">
        <v>82</v>
      </c>
      <c r="AW1221" s="14" t="s">
        <v>29</v>
      </c>
      <c r="AX1221" s="14" t="s">
        <v>73</v>
      </c>
      <c r="AY1221" s="167" t="s">
        <v>122</v>
      </c>
    </row>
    <row r="1222" spans="2:51" s="13" customFormat="1">
      <c r="B1222" s="158"/>
      <c r="D1222" s="159" t="s">
        <v>131</v>
      </c>
      <c r="E1222" s="160" t="s">
        <v>1</v>
      </c>
      <c r="F1222" s="161" t="s">
        <v>717</v>
      </c>
      <c r="H1222" s="160" t="s">
        <v>1</v>
      </c>
      <c r="I1222" s="162"/>
      <c r="L1222" s="158"/>
      <c r="M1222" s="163"/>
      <c r="N1222" s="164"/>
      <c r="O1222" s="164"/>
      <c r="P1222" s="164"/>
      <c r="Q1222" s="164"/>
      <c r="R1222" s="164"/>
      <c r="S1222" s="164"/>
      <c r="T1222" s="165"/>
      <c r="AT1222" s="160" t="s">
        <v>131</v>
      </c>
      <c r="AU1222" s="160" t="s">
        <v>82</v>
      </c>
      <c r="AV1222" s="13" t="s">
        <v>30</v>
      </c>
      <c r="AW1222" s="13" t="s">
        <v>29</v>
      </c>
      <c r="AX1222" s="13" t="s">
        <v>73</v>
      </c>
      <c r="AY1222" s="160" t="s">
        <v>122</v>
      </c>
    </row>
    <row r="1223" spans="2:51" s="13" customFormat="1">
      <c r="B1223" s="158"/>
      <c r="D1223" s="159" t="s">
        <v>131</v>
      </c>
      <c r="E1223" s="160" t="s">
        <v>1</v>
      </c>
      <c r="F1223" s="161" t="s">
        <v>1529</v>
      </c>
      <c r="H1223" s="160" t="s">
        <v>1</v>
      </c>
      <c r="I1223" s="162"/>
      <c r="L1223" s="158"/>
      <c r="M1223" s="163"/>
      <c r="N1223" s="164"/>
      <c r="O1223" s="164"/>
      <c r="P1223" s="164"/>
      <c r="Q1223" s="164"/>
      <c r="R1223" s="164"/>
      <c r="S1223" s="164"/>
      <c r="T1223" s="165"/>
      <c r="AT1223" s="160" t="s">
        <v>131</v>
      </c>
      <c r="AU1223" s="160" t="s">
        <v>82</v>
      </c>
      <c r="AV1223" s="13" t="s">
        <v>30</v>
      </c>
      <c r="AW1223" s="13" t="s">
        <v>29</v>
      </c>
      <c r="AX1223" s="13" t="s">
        <v>73</v>
      </c>
      <c r="AY1223" s="160" t="s">
        <v>122</v>
      </c>
    </row>
    <row r="1224" spans="2:51" s="14" customFormat="1">
      <c r="B1224" s="166"/>
      <c r="D1224" s="159" t="s">
        <v>131</v>
      </c>
      <c r="E1224" s="167" t="s">
        <v>1</v>
      </c>
      <c r="F1224" s="168" t="s">
        <v>82</v>
      </c>
      <c r="H1224" s="169">
        <v>2</v>
      </c>
      <c r="I1224" s="170"/>
      <c r="L1224" s="166"/>
      <c r="M1224" s="171"/>
      <c r="N1224" s="172"/>
      <c r="O1224" s="172"/>
      <c r="P1224" s="172"/>
      <c r="Q1224" s="172"/>
      <c r="R1224" s="172"/>
      <c r="S1224" s="172"/>
      <c r="T1224" s="173"/>
      <c r="AT1224" s="167" t="s">
        <v>131</v>
      </c>
      <c r="AU1224" s="167" t="s">
        <v>82</v>
      </c>
      <c r="AV1224" s="14" t="s">
        <v>82</v>
      </c>
      <c r="AW1224" s="14" t="s">
        <v>29</v>
      </c>
      <c r="AX1224" s="14" t="s">
        <v>73</v>
      </c>
      <c r="AY1224" s="167" t="s">
        <v>122</v>
      </c>
    </row>
    <row r="1225" spans="2:51" s="13" customFormat="1">
      <c r="B1225" s="158"/>
      <c r="D1225" s="159" t="s">
        <v>131</v>
      </c>
      <c r="E1225" s="160" t="s">
        <v>1</v>
      </c>
      <c r="F1225" s="161" t="s">
        <v>1530</v>
      </c>
      <c r="H1225" s="160" t="s">
        <v>1</v>
      </c>
      <c r="I1225" s="162"/>
      <c r="L1225" s="158"/>
      <c r="M1225" s="163"/>
      <c r="N1225" s="164"/>
      <c r="O1225" s="164"/>
      <c r="P1225" s="164"/>
      <c r="Q1225" s="164"/>
      <c r="R1225" s="164"/>
      <c r="S1225" s="164"/>
      <c r="T1225" s="165"/>
      <c r="AT1225" s="160" t="s">
        <v>131</v>
      </c>
      <c r="AU1225" s="160" t="s">
        <v>82</v>
      </c>
      <c r="AV1225" s="13" t="s">
        <v>30</v>
      </c>
      <c r="AW1225" s="13" t="s">
        <v>29</v>
      </c>
      <c r="AX1225" s="13" t="s">
        <v>73</v>
      </c>
      <c r="AY1225" s="160" t="s">
        <v>122</v>
      </c>
    </row>
    <row r="1226" spans="2:51" s="14" customFormat="1">
      <c r="B1226" s="166"/>
      <c r="D1226" s="159" t="s">
        <v>131</v>
      </c>
      <c r="E1226" s="167" t="s">
        <v>1</v>
      </c>
      <c r="F1226" s="168" t="s">
        <v>82</v>
      </c>
      <c r="H1226" s="169">
        <v>2</v>
      </c>
      <c r="I1226" s="170"/>
      <c r="L1226" s="166"/>
      <c r="M1226" s="171"/>
      <c r="N1226" s="172"/>
      <c r="O1226" s="172"/>
      <c r="P1226" s="172"/>
      <c r="Q1226" s="172"/>
      <c r="R1226" s="172"/>
      <c r="S1226" s="172"/>
      <c r="T1226" s="173"/>
      <c r="AT1226" s="167" t="s">
        <v>131</v>
      </c>
      <c r="AU1226" s="167" t="s">
        <v>82</v>
      </c>
      <c r="AV1226" s="14" t="s">
        <v>82</v>
      </c>
      <c r="AW1226" s="14" t="s">
        <v>29</v>
      </c>
      <c r="AX1226" s="14" t="s">
        <v>73</v>
      </c>
      <c r="AY1226" s="167" t="s">
        <v>122</v>
      </c>
    </row>
    <row r="1227" spans="2:51" s="13" customFormat="1">
      <c r="B1227" s="158"/>
      <c r="D1227" s="159" t="s">
        <v>131</v>
      </c>
      <c r="E1227" s="160" t="s">
        <v>1</v>
      </c>
      <c r="F1227" s="161" t="s">
        <v>1119</v>
      </c>
      <c r="H1227" s="160" t="s">
        <v>1</v>
      </c>
      <c r="I1227" s="162"/>
      <c r="L1227" s="158"/>
      <c r="M1227" s="163"/>
      <c r="N1227" s="164"/>
      <c r="O1227" s="164"/>
      <c r="P1227" s="164"/>
      <c r="Q1227" s="164"/>
      <c r="R1227" s="164"/>
      <c r="S1227" s="164"/>
      <c r="T1227" s="165"/>
      <c r="AT1227" s="160" t="s">
        <v>131</v>
      </c>
      <c r="AU1227" s="160" t="s">
        <v>82</v>
      </c>
      <c r="AV1227" s="13" t="s">
        <v>30</v>
      </c>
      <c r="AW1227" s="13" t="s">
        <v>29</v>
      </c>
      <c r="AX1227" s="13" t="s">
        <v>73</v>
      </c>
      <c r="AY1227" s="160" t="s">
        <v>122</v>
      </c>
    </row>
    <row r="1228" spans="2:51" s="13" customFormat="1">
      <c r="B1228" s="158"/>
      <c r="D1228" s="159" t="s">
        <v>131</v>
      </c>
      <c r="E1228" s="160" t="s">
        <v>1</v>
      </c>
      <c r="F1228" s="161" t="s">
        <v>1530</v>
      </c>
      <c r="H1228" s="160" t="s">
        <v>1</v>
      </c>
      <c r="I1228" s="162"/>
      <c r="L1228" s="158"/>
      <c r="M1228" s="163"/>
      <c r="N1228" s="164"/>
      <c r="O1228" s="164"/>
      <c r="P1228" s="164"/>
      <c r="Q1228" s="164"/>
      <c r="R1228" s="164"/>
      <c r="S1228" s="164"/>
      <c r="T1228" s="165"/>
      <c r="AT1228" s="160" t="s">
        <v>131</v>
      </c>
      <c r="AU1228" s="160" t="s">
        <v>82</v>
      </c>
      <c r="AV1228" s="13" t="s">
        <v>30</v>
      </c>
      <c r="AW1228" s="13" t="s">
        <v>29</v>
      </c>
      <c r="AX1228" s="13" t="s">
        <v>73</v>
      </c>
      <c r="AY1228" s="160" t="s">
        <v>122</v>
      </c>
    </row>
    <row r="1229" spans="2:51" s="14" customFormat="1">
      <c r="B1229" s="166"/>
      <c r="D1229" s="159" t="s">
        <v>131</v>
      </c>
      <c r="E1229" s="167" t="s">
        <v>1</v>
      </c>
      <c r="F1229" s="168" t="s">
        <v>129</v>
      </c>
      <c r="H1229" s="169">
        <v>4</v>
      </c>
      <c r="I1229" s="170"/>
      <c r="L1229" s="166"/>
      <c r="M1229" s="171"/>
      <c r="N1229" s="172"/>
      <c r="O1229" s="172"/>
      <c r="P1229" s="172"/>
      <c r="Q1229" s="172"/>
      <c r="R1229" s="172"/>
      <c r="S1229" s="172"/>
      <c r="T1229" s="173"/>
      <c r="AT1229" s="167" t="s">
        <v>131</v>
      </c>
      <c r="AU1229" s="167" t="s">
        <v>82</v>
      </c>
      <c r="AV1229" s="14" t="s">
        <v>82</v>
      </c>
      <c r="AW1229" s="14" t="s">
        <v>29</v>
      </c>
      <c r="AX1229" s="14" t="s">
        <v>73</v>
      </c>
      <c r="AY1229" s="167" t="s">
        <v>122</v>
      </c>
    </row>
    <row r="1230" spans="2:51" s="13" customFormat="1">
      <c r="B1230" s="158"/>
      <c r="D1230" s="159" t="s">
        <v>131</v>
      </c>
      <c r="E1230" s="160" t="s">
        <v>1</v>
      </c>
      <c r="F1230" s="161" t="s">
        <v>938</v>
      </c>
      <c r="H1230" s="160" t="s">
        <v>1</v>
      </c>
      <c r="I1230" s="162"/>
      <c r="L1230" s="158"/>
      <c r="M1230" s="163"/>
      <c r="N1230" s="164"/>
      <c r="O1230" s="164"/>
      <c r="P1230" s="164"/>
      <c r="Q1230" s="164"/>
      <c r="R1230" s="164"/>
      <c r="S1230" s="164"/>
      <c r="T1230" s="165"/>
      <c r="AT1230" s="160" t="s">
        <v>131</v>
      </c>
      <c r="AU1230" s="160" t="s">
        <v>82</v>
      </c>
      <c r="AV1230" s="13" t="s">
        <v>30</v>
      </c>
      <c r="AW1230" s="13" t="s">
        <v>29</v>
      </c>
      <c r="AX1230" s="13" t="s">
        <v>73</v>
      </c>
      <c r="AY1230" s="160" t="s">
        <v>122</v>
      </c>
    </row>
    <row r="1231" spans="2:51" s="13" customFormat="1">
      <c r="B1231" s="158"/>
      <c r="D1231" s="159" t="s">
        <v>131</v>
      </c>
      <c r="E1231" s="160" t="s">
        <v>1</v>
      </c>
      <c r="F1231" s="161" t="s">
        <v>1529</v>
      </c>
      <c r="H1231" s="160" t="s">
        <v>1</v>
      </c>
      <c r="I1231" s="162"/>
      <c r="L1231" s="158"/>
      <c r="M1231" s="163"/>
      <c r="N1231" s="164"/>
      <c r="O1231" s="164"/>
      <c r="P1231" s="164"/>
      <c r="Q1231" s="164"/>
      <c r="R1231" s="164"/>
      <c r="S1231" s="164"/>
      <c r="T1231" s="165"/>
      <c r="AT1231" s="160" t="s">
        <v>131</v>
      </c>
      <c r="AU1231" s="160" t="s">
        <v>82</v>
      </c>
      <c r="AV1231" s="13" t="s">
        <v>30</v>
      </c>
      <c r="AW1231" s="13" t="s">
        <v>29</v>
      </c>
      <c r="AX1231" s="13" t="s">
        <v>73</v>
      </c>
      <c r="AY1231" s="160" t="s">
        <v>122</v>
      </c>
    </row>
    <row r="1232" spans="2:51" s="14" customFormat="1">
      <c r="B1232" s="166"/>
      <c r="D1232" s="159" t="s">
        <v>131</v>
      </c>
      <c r="E1232" s="167" t="s">
        <v>1</v>
      </c>
      <c r="F1232" s="168" t="s">
        <v>30</v>
      </c>
      <c r="H1232" s="169">
        <v>1</v>
      </c>
      <c r="I1232" s="170"/>
      <c r="L1232" s="166"/>
      <c r="M1232" s="171"/>
      <c r="N1232" s="172"/>
      <c r="O1232" s="172"/>
      <c r="P1232" s="172"/>
      <c r="Q1232" s="172"/>
      <c r="R1232" s="172"/>
      <c r="S1232" s="172"/>
      <c r="T1232" s="173"/>
      <c r="AT1232" s="167" t="s">
        <v>131</v>
      </c>
      <c r="AU1232" s="167" t="s">
        <v>82</v>
      </c>
      <c r="AV1232" s="14" t="s">
        <v>82</v>
      </c>
      <c r="AW1232" s="14" t="s">
        <v>29</v>
      </c>
      <c r="AX1232" s="14" t="s">
        <v>73</v>
      </c>
      <c r="AY1232" s="167" t="s">
        <v>122</v>
      </c>
    </row>
    <row r="1233" spans="1:65" s="13" customFormat="1">
      <c r="B1233" s="158"/>
      <c r="D1233" s="159" t="s">
        <v>131</v>
      </c>
      <c r="E1233" s="160" t="s">
        <v>1</v>
      </c>
      <c r="F1233" s="161" t="s">
        <v>1530</v>
      </c>
      <c r="H1233" s="160" t="s">
        <v>1</v>
      </c>
      <c r="I1233" s="162"/>
      <c r="L1233" s="158"/>
      <c r="M1233" s="163"/>
      <c r="N1233" s="164"/>
      <c r="O1233" s="164"/>
      <c r="P1233" s="164"/>
      <c r="Q1233" s="164"/>
      <c r="R1233" s="164"/>
      <c r="S1233" s="164"/>
      <c r="T1233" s="165"/>
      <c r="AT1233" s="160" t="s">
        <v>131</v>
      </c>
      <c r="AU1233" s="160" t="s">
        <v>82</v>
      </c>
      <c r="AV1233" s="13" t="s">
        <v>30</v>
      </c>
      <c r="AW1233" s="13" t="s">
        <v>29</v>
      </c>
      <c r="AX1233" s="13" t="s">
        <v>73</v>
      </c>
      <c r="AY1233" s="160" t="s">
        <v>122</v>
      </c>
    </row>
    <row r="1234" spans="1:65" s="14" customFormat="1">
      <c r="B1234" s="166"/>
      <c r="D1234" s="159" t="s">
        <v>131</v>
      </c>
      <c r="E1234" s="167" t="s">
        <v>1</v>
      </c>
      <c r="F1234" s="168" t="s">
        <v>140</v>
      </c>
      <c r="H1234" s="169">
        <v>3</v>
      </c>
      <c r="I1234" s="170"/>
      <c r="L1234" s="166"/>
      <c r="M1234" s="171"/>
      <c r="N1234" s="172"/>
      <c r="O1234" s="172"/>
      <c r="P1234" s="172"/>
      <c r="Q1234" s="172"/>
      <c r="R1234" s="172"/>
      <c r="S1234" s="172"/>
      <c r="T1234" s="173"/>
      <c r="AT1234" s="167" t="s">
        <v>131</v>
      </c>
      <c r="AU1234" s="167" t="s">
        <v>82</v>
      </c>
      <c r="AV1234" s="14" t="s">
        <v>82</v>
      </c>
      <c r="AW1234" s="14" t="s">
        <v>29</v>
      </c>
      <c r="AX1234" s="14" t="s">
        <v>73</v>
      </c>
      <c r="AY1234" s="167" t="s">
        <v>122</v>
      </c>
    </row>
    <row r="1235" spans="1:65" s="13" customFormat="1">
      <c r="B1235" s="158"/>
      <c r="D1235" s="159" t="s">
        <v>131</v>
      </c>
      <c r="E1235" s="160" t="s">
        <v>1</v>
      </c>
      <c r="F1235" s="161" t="s">
        <v>942</v>
      </c>
      <c r="H1235" s="160" t="s">
        <v>1</v>
      </c>
      <c r="I1235" s="162"/>
      <c r="L1235" s="158"/>
      <c r="M1235" s="163"/>
      <c r="N1235" s="164"/>
      <c r="O1235" s="164"/>
      <c r="P1235" s="164"/>
      <c r="Q1235" s="164"/>
      <c r="R1235" s="164"/>
      <c r="S1235" s="164"/>
      <c r="T1235" s="165"/>
      <c r="AT1235" s="160" t="s">
        <v>131</v>
      </c>
      <c r="AU1235" s="160" t="s">
        <v>82</v>
      </c>
      <c r="AV1235" s="13" t="s">
        <v>30</v>
      </c>
      <c r="AW1235" s="13" t="s">
        <v>29</v>
      </c>
      <c r="AX1235" s="13" t="s">
        <v>73</v>
      </c>
      <c r="AY1235" s="160" t="s">
        <v>122</v>
      </c>
    </row>
    <row r="1236" spans="1:65" s="13" customFormat="1">
      <c r="B1236" s="158"/>
      <c r="D1236" s="159" t="s">
        <v>131</v>
      </c>
      <c r="E1236" s="160" t="s">
        <v>1</v>
      </c>
      <c r="F1236" s="161" t="s">
        <v>1529</v>
      </c>
      <c r="H1236" s="160" t="s">
        <v>1</v>
      </c>
      <c r="I1236" s="162"/>
      <c r="L1236" s="158"/>
      <c r="M1236" s="163"/>
      <c r="N1236" s="164"/>
      <c r="O1236" s="164"/>
      <c r="P1236" s="164"/>
      <c r="Q1236" s="164"/>
      <c r="R1236" s="164"/>
      <c r="S1236" s="164"/>
      <c r="T1236" s="165"/>
      <c r="AT1236" s="160" t="s">
        <v>131</v>
      </c>
      <c r="AU1236" s="160" t="s">
        <v>82</v>
      </c>
      <c r="AV1236" s="13" t="s">
        <v>30</v>
      </c>
      <c r="AW1236" s="13" t="s">
        <v>29</v>
      </c>
      <c r="AX1236" s="13" t="s">
        <v>73</v>
      </c>
      <c r="AY1236" s="160" t="s">
        <v>122</v>
      </c>
    </row>
    <row r="1237" spans="1:65" s="14" customFormat="1">
      <c r="B1237" s="166"/>
      <c r="D1237" s="159" t="s">
        <v>131</v>
      </c>
      <c r="E1237" s="167" t="s">
        <v>1</v>
      </c>
      <c r="F1237" s="168" t="s">
        <v>82</v>
      </c>
      <c r="H1237" s="169">
        <v>2</v>
      </c>
      <c r="I1237" s="170"/>
      <c r="L1237" s="166"/>
      <c r="M1237" s="171"/>
      <c r="N1237" s="172"/>
      <c r="O1237" s="172"/>
      <c r="P1237" s="172"/>
      <c r="Q1237" s="172"/>
      <c r="R1237" s="172"/>
      <c r="S1237" s="172"/>
      <c r="T1237" s="173"/>
      <c r="AT1237" s="167" t="s">
        <v>131</v>
      </c>
      <c r="AU1237" s="167" t="s">
        <v>82</v>
      </c>
      <c r="AV1237" s="14" t="s">
        <v>82</v>
      </c>
      <c r="AW1237" s="14" t="s">
        <v>29</v>
      </c>
      <c r="AX1237" s="14" t="s">
        <v>73</v>
      </c>
      <c r="AY1237" s="167" t="s">
        <v>122</v>
      </c>
    </row>
    <row r="1238" spans="1:65" s="13" customFormat="1">
      <c r="B1238" s="158"/>
      <c r="D1238" s="159" t="s">
        <v>131</v>
      </c>
      <c r="E1238" s="160" t="s">
        <v>1</v>
      </c>
      <c r="F1238" s="161" t="s">
        <v>1530</v>
      </c>
      <c r="H1238" s="160" t="s">
        <v>1</v>
      </c>
      <c r="I1238" s="162"/>
      <c r="L1238" s="158"/>
      <c r="M1238" s="163"/>
      <c r="N1238" s="164"/>
      <c r="O1238" s="164"/>
      <c r="P1238" s="164"/>
      <c r="Q1238" s="164"/>
      <c r="R1238" s="164"/>
      <c r="S1238" s="164"/>
      <c r="T1238" s="165"/>
      <c r="AT1238" s="160" t="s">
        <v>131</v>
      </c>
      <c r="AU1238" s="160" t="s">
        <v>82</v>
      </c>
      <c r="AV1238" s="13" t="s">
        <v>30</v>
      </c>
      <c r="AW1238" s="13" t="s">
        <v>29</v>
      </c>
      <c r="AX1238" s="13" t="s">
        <v>73</v>
      </c>
      <c r="AY1238" s="160" t="s">
        <v>122</v>
      </c>
    </row>
    <row r="1239" spans="1:65" s="14" customFormat="1">
      <c r="B1239" s="166"/>
      <c r="D1239" s="159" t="s">
        <v>131</v>
      </c>
      <c r="E1239" s="167" t="s">
        <v>1</v>
      </c>
      <c r="F1239" s="168" t="s">
        <v>129</v>
      </c>
      <c r="H1239" s="169">
        <v>4</v>
      </c>
      <c r="I1239" s="170"/>
      <c r="L1239" s="166"/>
      <c r="M1239" s="171"/>
      <c r="N1239" s="172"/>
      <c r="O1239" s="172"/>
      <c r="P1239" s="172"/>
      <c r="Q1239" s="172"/>
      <c r="R1239" s="172"/>
      <c r="S1239" s="172"/>
      <c r="T1239" s="173"/>
      <c r="AT1239" s="167" t="s">
        <v>131</v>
      </c>
      <c r="AU1239" s="167" t="s">
        <v>82</v>
      </c>
      <c r="AV1239" s="14" t="s">
        <v>82</v>
      </c>
      <c r="AW1239" s="14" t="s">
        <v>29</v>
      </c>
      <c r="AX1239" s="14" t="s">
        <v>73</v>
      </c>
      <c r="AY1239" s="167" t="s">
        <v>122</v>
      </c>
    </row>
    <row r="1240" spans="1:65" s="15" customFormat="1">
      <c r="B1240" s="174"/>
      <c r="D1240" s="159" t="s">
        <v>131</v>
      </c>
      <c r="E1240" s="175" t="s">
        <v>1</v>
      </c>
      <c r="F1240" s="176" t="s">
        <v>139</v>
      </c>
      <c r="H1240" s="177">
        <v>34</v>
      </c>
      <c r="I1240" s="178"/>
      <c r="L1240" s="174"/>
      <c r="M1240" s="179"/>
      <c r="N1240" s="180"/>
      <c r="O1240" s="180"/>
      <c r="P1240" s="180"/>
      <c r="Q1240" s="180"/>
      <c r="R1240" s="180"/>
      <c r="S1240" s="180"/>
      <c r="T1240" s="181"/>
      <c r="AT1240" s="175" t="s">
        <v>131</v>
      </c>
      <c r="AU1240" s="175" t="s">
        <v>82</v>
      </c>
      <c r="AV1240" s="15" t="s">
        <v>129</v>
      </c>
      <c r="AW1240" s="15" t="s">
        <v>29</v>
      </c>
      <c r="AX1240" s="15" t="s">
        <v>30</v>
      </c>
      <c r="AY1240" s="175" t="s">
        <v>122</v>
      </c>
    </row>
    <row r="1241" spans="1:65" s="2" customFormat="1" ht="16.5" customHeight="1">
      <c r="A1241" s="33"/>
      <c r="B1241" s="144"/>
      <c r="C1241" s="145" t="s">
        <v>568</v>
      </c>
      <c r="D1241" s="145" t="s">
        <v>124</v>
      </c>
      <c r="E1241" s="146" t="s">
        <v>1532</v>
      </c>
      <c r="F1241" s="147" t="s">
        <v>1533</v>
      </c>
      <c r="G1241" s="148" t="s">
        <v>197</v>
      </c>
      <c r="H1241" s="149">
        <v>1268</v>
      </c>
      <c r="I1241" s="150"/>
      <c r="J1241" s="151">
        <f>ROUND(I1241*H1241,2)</f>
        <v>0</v>
      </c>
      <c r="K1241" s="147" t="s">
        <v>1</v>
      </c>
      <c r="L1241" s="34"/>
      <c r="M1241" s="152" t="s">
        <v>1</v>
      </c>
      <c r="N1241" s="153" t="s">
        <v>38</v>
      </c>
      <c r="O1241" s="59"/>
      <c r="P1241" s="154">
        <f>O1241*H1241</f>
        <v>0</v>
      </c>
      <c r="Q1241" s="154">
        <v>1.9000000000000001E-4</v>
      </c>
      <c r="R1241" s="154">
        <f>Q1241*H1241</f>
        <v>0.24092000000000002</v>
      </c>
      <c r="S1241" s="154">
        <v>0</v>
      </c>
      <c r="T1241" s="155">
        <f>S1241*H1241</f>
        <v>0</v>
      </c>
      <c r="U1241" s="33"/>
      <c r="V1241" s="33"/>
      <c r="W1241" s="33"/>
      <c r="X1241" s="33"/>
      <c r="Y1241" s="33"/>
      <c r="Z1241" s="33"/>
      <c r="AA1241" s="33"/>
      <c r="AB1241" s="33"/>
      <c r="AC1241" s="33"/>
      <c r="AD1241" s="33"/>
      <c r="AE1241" s="33"/>
      <c r="AR1241" s="156" t="s">
        <v>129</v>
      </c>
      <c r="AT1241" s="156" t="s">
        <v>124</v>
      </c>
      <c r="AU1241" s="156" t="s">
        <v>82</v>
      </c>
      <c r="AY1241" s="18" t="s">
        <v>122</v>
      </c>
      <c r="BE1241" s="157">
        <f>IF(N1241="základní",J1241,0)</f>
        <v>0</v>
      </c>
      <c r="BF1241" s="157">
        <f>IF(N1241="snížená",J1241,0)</f>
        <v>0</v>
      </c>
      <c r="BG1241" s="157">
        <f>IF(N1241="zákl. přenesená",J1241,0)</f>
        <v>0</v>
      </c>
      <c r="BH1241" s="157">
        <f>IF(N1241="sníž. přenesená",J1241,0)</f>
        <v>0</v>
      </c>
      <c r="BI1241" s="157">
        <f>IF(N1241="nulová",J1241,0)</f>
        <v>0</v>
      </c>
      <c r="BJ1241" s="18" t="s">
        <v>30</v>
      </c>
      <c r="BK1241" s="157">
        <f>ROUND(I1241*H1241,2)</f>
        <v>0</v>
      </c>
      <c r="BL1241" s="18" t="s">
        <v>129</v>
      </c>
      <c r="BM1241" s="156" t="s">
        <v>1534</v>
      </c>
    </row>
    <row r="1242" spans="1:65" s="13" customFormat="1">
      <c r="B1242" s="158"/>
      <c r="D1242" s="159" t="s">
        <v>131</v>
      </c>
      <c r="E1242" s="160" t="s">
        <v>1</v>
      </c>
      <c r="F1242" s="161" t="s">
        <v>701</v>
      </c>
      <c r="H1242" s="160" t="s">
        <v>1</v>
      </c>
      <c r="I1242" s="162"/>
      <c r="L1242" s="158"/>
      <c r="M1242" s="163"/>
      <c r="N1242" s="164"/>
      <c r="O1242" s="164"/>
      <c r="P1242" s="164"/>
      <c r="Q1242" s="164"/>
      <c r="R1242" s="164"/>
      <c r="S1242" s="164"/>
      <c r="T1242" s="165"/>
      <c r="AT1242" s="160" t="s">
        <v>131</v>
      </c>
      <c r="AU1242" s="160" t="s">
        <v>82</v>
      </c>
      <c r="AV1242" s="13" t="s">
        <v>30</v>
      </c>
      <c r="AW1242" s="13" t="s">
        <v>29</v>
      </c>
      <c r="AX1242" s="13" t="s">
        <v>73</v>
      </c>
      <c r="AY1242" s="160" t="s">
        <v>122</v>
      </c>
    </row>
    <row r="1243" spans="1:65" s="14" customFormat="1">
      <c r="B1243" s="166"/>
      <c r="D1243" s="159" t="s">
        <v>131</v>
      </c>
      <c r="E1243" s="167" t="s">
        <v>1</v>
      </c>
      <c r="F1243" s="168" t="s">
        <v>1535</v>
      </c>
      <c r="H1243" s="169">
        <v>470</v>
      </c>
      <c r="I1243" s="170"/>
      <c r="L1243" s="166"/>
      <c r="M1243" s="171"/>
      <c r="N1243" s="172"/>
      <c r="O1243" s="172"/>
      <c r="P1243" s="172"/>
      <c r="Q1243" s="172"/>
      <c r="R1243" s="172"/>
      <c r="S1243" s="172"/>
      <c r="T1243" s="173"/>
      <c r="AT1243" s="167" t="s">
        <v>131</v>
      </c>
      <c r="AU1243" s="167" t="s">
        <v>82</v>
      </c>
      <c r="AV1243" s="14" t="s">
        <v>82</v>
      </c>
      <c r="AW1243" s="14" t="s">
        <v>29</v>
      </c>
      <c r="AX1243" s="14" t="s">
        <v>73</v>
      </c>
      <c r="AY1243" s="167" t="s">
        <v>122</v>
      </c>
    </row>
    <row r="1244" spans="1:65" s="13" customFormat="1">
      <c r="B1244" s="158"/>
      <c r="D1244" s="159" t="s">
        <v>131</v>
      </c>
      <c r="E1244" s="160" t="s">
        <v>1</v>
      </c>
      <c r="F1244" s="161" t="s">
        <v>714</v>
      </c>
      <c r="H1244" s="160" t="s">
        <v>1</v>
      </c>
      <c r="I1244" s="162"/>
      <c r="L1244" s="158"/>
      <c r="M1244" s="163"/>
      <c r="N1244" s="164"/>
      <c r="O1244" s="164"/>
      <c r="P1244" s="164"/>
      <c r="Q1244" s="164"/>
      <c r="R1244" s="164"/>
      <c r="S1244" s="164"/>
      <c r="T1244" s="165"/>
      <c r="AT1244" s="160" t="s">
        <v>131</v>
      </c>
      <c r="AU1244" s="160" t="s">
        <v>82</v>
      </c>
      <c r="AV1244" s="13" t="s">
        <v>30</v>
      </c>
      <c r="AW1244" s="13" t="s">
        <v>29</v>
      </c>
      <c r="AX1244" s="13" t="s">
        <v>73</v>
      </c>
      <c r="AY1244" s="160" t="s">
        <v>122</v>
      </c>
    </row>
    <row r="1245" spans="1:65" s="14" customFormat="1">
      <c r="B1245" s="166"/>
      <c r="D1245" s="159" t="s">
        <v>131</v>
      </c>
      <c r="E1245" s="167" t="s">
        <v>1</v>
      </c>
      <c r="F1245" s="168" t="s">
        <v>1536</v>
      </c>
      <c r="H1245" s="169">
        <v>604</v>
      </c>
      <c r="I1245" s="170"/>
      <c r="L1245" s="166"/>
      <c r="M1245" s="171"/>
      <c r="N1245" s="172"/>
      <c r="O1245" s="172"/>
      <c r="P1245" s="172"/>
      <c r="Q1245" s="172"/>
      <c r="R1245" s="172"/>
      <c r="S1245" s="172"/>
      <c r="T1245" s="173"/>
      <c r="AT1245" s="167" t="s">
        <v>131</v>
      </c>
      <c r="AU1245" s="167" t="s">
        <v>82</v>
      </c>
      <c r="AV1245" s="14" t="s">
        <v>82</v>
      </c>
      <c r="AW1245" s="14" t="s">
        <v>29</v>
      </c>
      <c r="AX1245" s="14" t="s">
        <v>73</v>
      </c>
      <c r="AY1245" s="167" t="s">
        <v>122</v>
      </c>
    </row>
    <row r="1246" spans="1:65" s="13" customFormat="1">
      <c r="B1246" s="158"/>
      <c r="D1246" s="159" t="s">
        <v>131</v>
      </c>
      <c r="E1246" s="160" t="s">
        <v>1</v>
      </c>
      <c r="F1246" s="161" t="s">
        <v>717</v>
      </c>
      <c r="H1246" s="160" t="s">
        <v>1</v>
      </c>
      <c r="I1246" s="162"/>
      <c r="L1246" s="158"/>
      <c r="M1246" s="163"/>
      <c r="N1246" s="164"/>
      <c r="O1246" s="164"/>
      <c r="P1246" s="164"/>
      <c r="Q1246" s="164"/>
      <c r="R1246" s="164"/>
      <c r="S1246" s="164"/>
      <c r="T1246" s="165"/>
      <c r="AT1246" s="160" t="s">
        <v>131</v>
      </c>
      <c r="AU1246" s="160" t="s">
        <v>82</v>
      </c>
      <c r="AV1246" s="13" t="s">
        <v>30</v>
      </c>
      <c r="AW1246" s="13" t="s">
        <v>29</v>
      </c>
      <c r="AX1246" s="13" t="s">
        <v>73</v>
      </c>
      <c r="AY1246" s="160" t="s">
        <v>122</v>
      </c>
    </row>
    <row r="1247" spans="1:65" s="14" customFormat="1">
      <c r="B1247" s="166"/>
      <c r="D1247" s="159" t="s">
        <v>131</v>
      </c>
      <c r="E1247" s="167" t="s">
        <v>1</v>
      </c>
      <c r="F1247" s="168" t="s">
        <v>1537</v>
      </c>
      <c r="H1247" s="169">
        <v>74</v>
      </c>
      <c r="I1247" s="170"/>
      <c r="L1247" s="166"/>
      <c r="M1247" s="171"/>
      <c r="N1247" s="172"/>
      <c r="O1247" s="172"/>
      <c r="P1247" s="172"/>
      <c r="Q1247" s="172"/>
      <c r="R1247" s="172"/>
      <c r="S1247" s="172"/>
      <c r="T1247" s="173"/>
      <c r="AT1247" s="167" t="s">
        <v>131</v>
      </c>
      <c r="AU1247" s="167" t="s">
        <v>82</v>
      </c>
      <c r="AV1247" s="14" t="s">
        <v>82</v>
      </c>
      <c r="AW1247" s="14" t="s">
        <v>29</v>
      </c>
      <c r="AX1247" s="14" t="s">
        <v>73</v>
      </c>
      <c r="AY1247" s="167" t="s">
        <v>122</v>
      </c>
    </row>
    <row r="1248" spans="1:65" s="13" customFormat="1">
      <c r="B1248" s="158"/>
      <c r="D1248" s="159" t="s">
        <v>131</v>
      </c>
      <c r="E1248" s="160" t="s">
        <v>1</v>
      </c>
      <c r="F1248" s="161" t="s">
        <v>1119</v>
      </c>
      <c r="H1248" s="160" t="s">
        <v>1</v>
      </c>
      <c r="I1248" s="162"/>
      <c r="L1248" s="158"/>
      <c r="M1248" s="163"/>
      <c r="N1248" s="164"/>
      <c r="O1248" s="164"/>
      <c r="P1248" s="164"/>
      <c r="Q1248" s="164"/>
      <c r="R1248" s="164"/>
      <c r="S1248" s="164"/>
      <c r="T1248" s="165"/>
      <c r="AT1248" s="160" t="s">
        <v>131</v>
      </c>
      <c r="AU1248" s="160" t="s">
        <v>82</v>
      </c>
      <c r="AV1248" s="13" t="s">
        <v>30</v>
      </c>
      <c r="AW1248" s="13" t="s">
        <v>29</v>
      </c>
      <c r="AX1248" s="13" t="s">
        <v>73</v>
      </c>
      <c r="AY1248" s="160" t="s">
        <v>122</v>
      </c>
    </row>
    <row r="1249" spans="1:65" s="14" customFormat="1">
      <c r="B1249" s="166"/>
      <c r="D1249" s="159" t="s">
        <v>131</v>
      </c>
      <c r="E1249" s="167" t="s">
        <v>1</v>
      </c>
      <c r="F1249" s="168" t="s">
        <v>1538</v>
      </c>
      <c r="H1249" s="169">
        <v>24</v>
      </c>
      <c r="I1249" s="170"/>
      <c r="L1249" s="166"/>
      <c r="M1249" s="171"/>
      <c r="N1249" s="172"/>
      <c r="O1249" s="172"/>
      <c r="P1249" s="172"/>
      <c r="Q1249" s="172"/>
      <c r="R1249" s="172"/>
      <c r="S1249" s="172"/>
      <c r="T1249" s="173"/>
      <c r="AT1249" s="167" t="s">
        <v>131</v>
      </c>
      <c r="AU1249" s="167" t="s">
        <v>82</v>
      </c>
      <c r="AV1249" s="14" t="s">
        <v>82</v>
      </c>
      <c r="AW1249" s="14" t="s">
        <v>29</v>
      </c>
      <c r="AX1249" s="14" t="s">
        <v>73</v>
      </c>
      <c r="AY1249" s="167" t="s">
        <v>122</v>
      </c>
    </row>
    <row r="1250" spans="1:65" s="13" customFormat="1">
      <c r="B1250" s="158"/>
      <c r="D1250" s="159" t="s">
        <v>131</v>
      </c>
      <c r="E1250" s="160" t="s">
        <v>1</v>
      </c>
      <c r="F1250" s="161" t="s">
        <v>938</v>
      </c>
      <c r="H1250" s="160" t="s">
        <v>1</v>
      </c>
      <c r="I1250" s="162"/>
      <c r="L1250" s="158"/>
      <c r="M1250" s="163"/>
      <c r="N1250" s="164"/>
      <c r="O1250" s="164"/>
      <c r="P1250" s="164"/>
      <c r="Q1250" s="164"/>
      <c r="R1250" s="164"/>
      <c r="S1250" s="164"/>
      <c r="T1250" s="165"/>
      <c r="AT1250" s="160" t="s">
        <v>131</v>
      </c>
      <c r="AU1250" s="160" t="s">
        <v>82</v>
      </c>
      <c r="AV1250" s="13" t="s">
        <v>30</v>
      </c>
      <c r="AW1250" s="13" t="s">
        <v>29</v>
      </c>
      <c r="AX1250" s="13" t="s">
        <v>73</v>
      </c>
      <c r="AY1250" s="160" t="s">
        <v>122</v>
      </c>
    </row>
    <row r="1251" spans="1:65" s="14" customFormat="1">
      <c r="B1251" s="166"/>
      <c r="D1251" s="159" t="s">
        <v>131</v>
      </c>
      <c r="E1251" s="167" t="s">
        <v>1</v>
      </c>
      <c r="F1251" s="168" t="s">
        <v>1539</v>
      </c>
      <c r="H1251" s="169">
        <v>52</v>
      </c>
      <c r="I1251" s="170"/>
      <c r="L1251" s="166"/>
      <c r="M1251" s="171"/>
      <c r="N1251" s="172"/>
      <c r="O1251" s="172"/>
      <c r="P1251" s="172"/>
      <c r="Q1251" s="172"/>
      <c r="R1251" s="172"/>
      <c r="S1251" s="172"/>
      <c r="T1251" s="173"/>
      <c r="AT1251" s="167" t="s">
        <v>131</v>
      </c>
      <c r="AU1251" s="167" t="s">
        <v>82</v>
      </c>
      <c r="AV1251" s="14" t="s">
        <v>82</v>
      </c>
      <c r="AW1251" s="14" t="s">
        <v>29</v>
      </c>
      <c r="AX1251" s="14" t="s">
        <v>73</v>
      </c>
      <c r="AY1251" s="167" t="s">
        <v>122</v>
      </c>
    </row>
    <row r="1252" spans="1:65" s="13" customFormat="1">
      <c r="B1252" s="158"/>
      <c r="D1252" s="159" t="s">
        <v>131</v>
      </c>
      <c r="E1252" s="160" t="s">
        <v>1</v>
      </c>
      <c r="F1252" s="161" t="s">
        <v>942</v>
      </c>
      <c r="H1252" s="160" t="s">
        <v>1</v>
      </c>
      <c r="I1252" s="162"/>
      <c r="L1252" s="158"/>
      <c r="M1252" s="163"/>
      <c r="N1252" s="164"/>
      <c r="O1252" s="164"/>
      <c r="P1252" s="164"/>
      <c r="Q1252" s="164"/>
      <c r="R1252" s="164"/>
      <c r="S1252" s="164"/>
      <c r="T1252" s="165"/>
      <c r="AT1252" s="160" t="s">
        <v>131</v>
      </c>
      <c r="AU1252" s="160" t="s">
        <v>82</v>
      </c>
      <c r="AV1252" s="13" t="s">
        <v>30</v>
      </c>
      <c r="AW1252" s="13" t="s">
        <v>29</v>
      </c>
      <c r="AX1252" s="13" t="s">
        <v>73</v>
      </c>
      <c r="AY1252" s="160" t="s">
        <v>122</v>
      </c>
    </row>
    <row r="1253" spans="1:65" s="14" customFormat="1">
      <c r="B1253" s="166"/>
      <c r="D1253" s="159" t="s">
        <v>131</v>
      </c>
      <c r="E1253" s="167" t="s">
        <v>1</v>
      </c>
      <c r="F1253" s="168" t="s">
        <v>1540</v>
      </c>
      <c r="H1253" s="169">
        <v>44</v>
      </c>
      <c r="I1253" s="170"/>
      <c r="L1253" s="166"/>
      <c r="M1253" s="171"/>
      <c r="N1253" s="172"/>
      <c r="O1253" s="172"/>
      <c r="P1253" s="172"/>
      <c r="Q1253" s="172"/>
      <c r="R1253" s="172"/>
      <c r="S1253" s="172"/>
      <c r="T1253" s="173"/>
      <c r="AT1253" s="167" t="s">
        <v>131</v>
      </c>
      <c r="AU1253" s="167" t="s">
        <v>82</v>
      </c>
      <c r="AV1253" s="14" t="s">
        <v>82</v>
      </c>
      <c r="AW1253" s="14" t="s">
        <v>29</v>
      </c>
      <c r="AX1253" s="14" t="s">
        <v>73</v>
      </c>
      <c r="AY1253" s="167" t="s">
        <v>122</v>
      </c>
    </row>
    <row r="1254" spans="1:65" s="15" customFormat="1">
      <c r="B1254" s="174"/>
      <c r="D1254" s="159" t="s">
        <v>131</v>
      </c>
      <c r="E1254" s="175" t="s">
        <v>1</v>
      </c>
      <c r="F1254" s="176" t="s">
        <v>139</v>
      </c>
      <c r="H1254" s="177">
        <v>1268</v>
      </c>
      <c r="I1254" s="178"/>
      <c r="L1254" s="174"/>
      <c r="M1254" s="179"/>
      <c r="N1254" s="180"/>
      <c r="O1254" s="180"/>
      <c r="P1254" s="180"/>
      <c r="Q1254" s="180"/>
      <c r="R1254" s="180"/>
      <c r="S1254" s="180"/>
      <c r="T1254" s="181"/>
      <c r="AT1254" s="175" t="s">
        <v>131</v>
      </c>
      <c r="AU1254" s="175" t="s">
        <v>82</v>
      </c>
      <c r="AV1254" s="15" t="s">
        <v>129</v>
      </c>
      <c r="AW1254" s="15" t="s">
        <v>29</v>
      </c>
      <c r="AX1254" s="15" t="s">
        <v>30</v>
      </c>
      <c r="AY1254" s="175" t="s">
        <v>122</v>
      </c>
    </row>
    <row r="1255" spans="1:65" s="2" customFormat="1" ht="16.5" customHeight="1">
      <c r="A1255" s="33"/>
      <c r="B1255" s="144"/>
      <c r="C1255" s="145" t="s">
        <v>1541</v>
      </c>
      <c r="D1255" s="145" t="s">
        <v>124</v>
      </c>
      <c r="E1255" s="146" t="s">
        <v>1542</v>
      </c>
      <c r="F1255" s="147" t="s">
        <v>1543</v>
      </c>
      <c r="G1255" s="148" t="s">
        <v>197</v>
      </c>
      <c r="H1255" s="149">
        <v>556</v>
      </c>
      <c r="I1255" s="150"/>
      <c r="J1255" s="151">
        <f>ROUND(I1255*H1255,2)</f>
        <v>0</v>
      </c>
      <c r="K1255" s="147" t="s">
        <v>128</v>
      </c>
      <c r="L1255" s="34"/>
      <c r="M1255" s="152" t="s">
        <v>1</v>
      </c>
      <c r="N1255" s="153" t="s">
        <v>38</v>
      </c>
      <c r="O1255" s="59"/>
      <c r="P1255" s="154">
        <f>O1255*H1255</f>
        <v>0</v>
      </c>
      <c r="Q1255" s="154">
        <v>9.0000000000000006E-5</v>
      </c>
      <c r="R1255" s="154">
        <f>Q1255*H1255</f>
        <v>5.0040000000000001E-2</v>
      </c>
      <c r="S1255" s="154">
        <v>0</v>
      </c>
      <c r="T1255" s="155">
        <f>S1255*H1255</f>
        <v>0</v>
      </c>
      <c r="U1255" s="33"/>
      <c r="V1255" s="33"/>
      <c r="W1255" s="33"/>
      <c r="X1255" s="33"/>
      <c r="Y1255" s="33"/>
      <c r="Z1255" s="33"/>
      <c r="AA1255" s="33"/>
      <c r="AB1255" s="33"/>
      <c r="AC1255" s="33"/>
      <c r="AD1255" s="33"/>
      <c r="AE1255" s="33"/>
      <c r="AR1255" s="156" t="s">
        <v>129</v>
      </c>
      <c r="AT1255" s="156" t="s">
        <v>124</v>
      </c>
      <c r="AU1255" s="156" t="s">
        <v>82</v>
      </c>
      <c r="AY1255" s="18" t="s">
        <v>122</v>
      </c>
      <c r="BE1255" s="157">
        <f>IF(N1255="základní",J1255,0)</f>
        <v>0</v>
      </c>
      <c r="BF1255" s="157">
        <f>IF(N1255="snížená",J1255,0)</f>
        <v>0</v>
      </c>
      <c r="BG1255" s="157">
        <f>IF(N1255="zákl. přenesená",J1255,0)</f>
        <v>0</v>
      </c>
      <c r="BH1255" s="157">
        <f>IF(N1255="sníž. přenesená",J1255,0)</f>
        <v>0</v>
      </c>
      <c r="BI1255" s="157">
        <f>IF(N1255="nulová",J1255,0)</f>
        <v>0</v>
      </c>
      <c r="BJ1255" s="18" t="s">
        <v>30</v>
      </c>
      <c r="BK1255" s="157">
        <f>ROUND(I1255*H1255,2)</f>
        <v>0</v>
      </c>
      <c r="BL1255" s="18" t="s">
        <v>129</v>
      </c>
      <c r="BM1255" s="156" t="s">
        <v>1544</v>
      </c>
    </row>
    <row r="1256" spans="1:65" s="13" customFormat="1">
      <c r="B1256" s="158"/>
      <c r="D1256" s="159" t="s">
        <v>131</v>
      </c>
      <c r="E1256" s="160" t="s">
        <v>1</v>
      </c>
      <c r="F1256" s="161" t="s">
        <v>701</v>
      </c>
      <c r="H1256" s="160" t="s">
        <v>1</v>
      </c>
      <c r="I1256" s="162"/>
      <c r="L1256" s="158"/>
      <c r="M1256" s="163"/>
      <c r="N1256" s="164"/>
      <c r="O1256" s="164"/>
      <c r="P1256" s="164"/>
      <c r="Q1256" s="164"/>
      <c r="R1256" s="164"/>
      <c r="S1256" s="164"/>
      <c r="T1256" s="165"/>
      <c r="AT1256" s="160" t="s">
        <v>131</v>
      </c>
      <c r="AU1256" s="160" t="s">
        <v>82</v>
      </c>
      <c r="AV1256" s="13" t="s">
        <v>30</v>
      </c>
      <c r="AW1256" s="13" t="s">
        <v>29</v>
      </c>
      <c r="AX1256" s="13" t="s">
        <v>73</v>
      </c>
      <c r="AY1256" s="160" t="s">
        <v>122</v>
      </c>
    </row>
    <row r="1257" spans="1:65" s="14" customFormat="1">
      <c r="B1257" s="166"/>
      <c r="D1257" s="159" t="s">
        <v>131</v>
      </c>
      <c r="E1257" s="167" t="s">
        <v>1</v>
      </c>
      <c r="F1257" s="168" t="s">
        <v>1545</v>
      </c>
      <c r="H1257" s="169">
        <v>225</v>
      </c>
      <c r="I1257" s="170"/>
      <c r="L1257" s="166"/>
      <c r="M1257" s="171"/>
      <c r="N1257" s="172"/>
      <c r="O1257" s="172"/>
      <c r="P1257" s="172"/>
      <c r="Q1257" s="172"/>
      <c r="R1257" s="172"/>
      <c r="S1257" s="172"/>
      <c r="T1257" s="173"/>
      <c r="AT1257" s="167" t="s">
        <v>131</v>
      </c>
      <c r="AU1257" s="167" t="s">
        <v>82</v>
      </c>
      <c r="AV1257" s="14" t="s">
        <v>82</v>
      </c>
      <c r="AW1257" s="14" t="s">
        <v>29</v>
      </c>
      <c r="AX1257" s="14" t="s">
        <v>73</v>
      </c>
      <c r="AY1257" s="167" t="s">
        <v>122</v>
      </c>
    </row>
    <row r="1258" spans="1:65" s="13" customFormat="1">
      <c r="B1258" s="158"/>
      <c r="D1258" s="159" t="s">
        <v>131</v>
      </c>
      <c r="E1258" s="160" t="s">
        <v>1</v>
      </c>
      <c r="F1258" s="161" t="s">
        <v>714</v>
      </c>
      <c r="H1258" s="160" t="s">
        <v>1</v>
      </c>
      <c r="I1258" s="162"/>
      <c r="L1258" s="158"/>
      <c r="M1258" s="163"/>
      <c r="N1258" s="164"/>
      <c r="O1258" s="164"/>
      <c r="P1258" s="164"/>
      <c r="Q1258" s="164"/>
      <c r="R1258" s="164"/>
      <c r="S1258" s="164"/>
      <c r="T1258" s="165"/>
      <c r="AT1258" s="160" t="s">
        <v>131</v>
      </c>
      <c r="AU1258" s="160" t="s">
        <v>82</v>
      </c>
      <c r="AV1258" s="13" t="s">
        <v>30</v>
      </c>
      <c r="AW1258" s="13" t="s">
        <v>29</v>
      </c>
      <c r="AX1258" s="13" t="s">
        <v>73</v>
      </c>
      <c r="AY1258" s="160" t="s">
        <v>122</v>
      </c>
    </row>
    <row r="1259" spans="1:65" s="14" customFormat="1">
      <c r="B1259" s="166"/>
      <c r="D1259" s="159" t="s">
        <v>131</v>
      </c>
      <c r="E1259" s="167" t="s">
        <v>1</v>
      </c>
      <c r="F1259" s="168" t="s">
        <v>1546</v>
      </c>
      <c r="H1259" s="169">
        <v>271</v>
      </c>
      <c r="I1259" s="170"/>
      <c r="L1259" s="166"/>
      <c r="M1259" s="171"/>
      <c r="N1259" s="172"/>
      <c r="O1259" s="172"/>
      <c r="P1259" s="172"/>
      <c r="Q1259" s="172"/>
      <c r="R1259" s="172"/>
      <c r="S1259" s="172"/>
      <c r="T1259" s="173"/>
      <c r="AT1259" s="167" t="s">
        <v>131</v>
      </c>
      <c r="AU1259" s="167" t="s">
        <v>82</v>
      </c>
      <c r="AV1259" s="14" t="s">
        <v>82</v>
      </c>
      <c r="AW1259" s="14" t="s">
        <v>29</v>
      </c>
      <c r="AX1259" s="14" t="s">
        <v>73</v>
      </c>
      <c r="AY1259" s="167" t="s">
        <v>122</v>
      </c>
    </row>
    <row r="1260" spans="1:65" s="13" customFormat="1">
      <c r="B1260" s="158"/>
      <c r="D1260" s="159" t="s">
        <v>131</v>
      </c>
      <c r="E1260" s="160" t="s">
        <v>1</v>
      </c>
      <c r="F1260" s="161" t="s">
        <v>717</v>
      </c>
      <c r="H1260" s="160" t="s">
        <v>1</v>
      </c>
      <c r="I1260" s="162"/>
      <c r="L1260" s="158"/>
      <c r="M1260" s="163"/>
      <c r="N1260" s="164"/>
      <c r="O1260" s="164"/>
      <c r="P1260" s="164"/>
      <c r="Q1260" s="164"/>
      <c r="R1260" s="164"/>
      <c r="S1260" s="164"/>
      <c r="T1260" s="165"/>
      <c r="AT1260" s="160" t="s">
        <v>131</v>
      </c>
      <c r="AU1260" s="160" t="s">
        <v>82</v>
      </c>
      <c r="AV1260" s="13" t="s">
        <v>30</v>
      </c>
      <c r="AW1260" s="13" t="s">
        <v>29</v>
      </c>
      <c r="AX1260" s="13" t="s">
        <v>73</v>
      </c>
      <c r="AY1260" s="160" t="s">
        <v>122</v>
      </c>
    </row>
    <row r="1261" spans="1:65" s="14" customFormat="1">
      <c r="B1261" s="166"/>
      <c r="D1261" s="159" t="s">
        <v>131</v>
      </c>
      <c r="E1261" s="167" t="s">
        <v>1</v>
      </c>
      <c r="F1261" s="168" t="s">
        <v>274</v>
      </c>
      <c r="H1261" s="169">
        <v>26</v>
      </c>
      <c r="I1261" s="170"/>
      <c r="L1261" s="166"/>
      <c r="M1261" s="171"/>
      <c r="N1261" s="172"/>
      <c r="O1261" s="172"/>
      <c r="P1261" s="172"/>
      <c r="Q1261" s="172"/>
      <c r="R1261" s="172"/>
      <c r="S1261" s="172"/>
      <c r="T1261" s="173"/>
      <c r="AT1261" s="167" t="s">
        <v>131</v>
      </c>
      <c r="AU1261" s="167" t="s">
        <v>82</v>
      </c>
      <c r="AV1261" s="14" t="s">
        <v>82</v>
      </c>
      <c r="AW1261" s="14" t="s">
        <v>29</v>
      </c>
      <c r="AX1261" s="14" t="s">
        <v>73</v>
      </c>
      <c r="AY1261" s="167" t="s">
        <v>122</v>
      </c>
    </row>
    <row r="1262" spans="1:65" s="13" customFormat="1">
      <c r="B1262" s="158"/>
      <c r="D1262" s="159" t="s">
        <v>131</v>
      </c>
      <c r="E1262" s="160" t="s">
        <v>1</v>
      </c>
      <c r="F1262" s="161" t="s">
        <v>1119</v>
      </c>
      <c r="H1262" s="160" t="s">
        <v>1</v>
      </c>
      <c r="I1262" s="162"/>
      <c r="L1262" s="158"/>
      <c r="M1262" s="163"/>
      <c r="N1262" s="164"/>
      <c r="O1262" s="164"/>
      <c r="P1262" s="164"/>
      <c r="Q1262" s="164"/>
      <c r="R1262" s="164"/>
      <c r="S1262" s="164"/>
      <c r="T1262" s="165"/>
      <c r="AT1262" s="160" t="s">
        <v>131</v>
      </c>
      <c r="AU1262" s="160" t="s">
        <v>82</v>
      </c>
      <c r="AV1262" s="13" t="s">
        <v>30</v>
      </c>
      <c r="AW1262" s="13" t="s">
        <v>29</v>
      </c>
      <c r="AX1262" s="13" t="s">
        <v>73</v>
      </c>
      <c r="AY1262" s="160" t="s">
        <v>122</v>
      </c>
    </row>
    <row r="1263" spans="1:65" s="14" customFormat="1">
      <c r="B1263" s="166"/>
      <c r="D1263" s="159" t="s">
        <v>131</v>
      </c>
      <c r="E1263" s="167" t="s">
        <v>1</v>
      </c>
      <c r="F1263" s="168" t="s">
        <v>161</v>
      </c>
      <c r="H1263" s="169">
        <v>6</v>
      </c>
      <c r="I1263" s="170"/>
      <c r="L1263" s="166"/>
      <c r="M1263" s="171"/>
      <c r="N1263" s="172"/>
      <c r="O1263" s="172"/>
      <c r="P1263" s="172"/>
      <c r="Q1263" s="172"/>
      <c r="R1263" s="172"/>
      <c r="S1263" s="172"/>
      <c r="T1263" s="173"/>
      <c r="AT1263" s="167" t="s">
        <v>131</v>
      </c>
      <c r="AU1263" s="167" t="s">
        <v>82</v>
      </c>
      <c r="AV1263" s="14" t="s">
        <v>82</v>
      </c>
      <c r="AW1263" s="14" t="s">
        <v>29</v>
      </c>
      <c r="AX1263" s="14" t="s">
        <v>73</v>
      </c>
      <c r="AY1263" s="167" t="s">
        <v>122</v>
      </c>
    </row>
    <row r="1264" spans="1:65" s="13" customFormat="1">
      <c r="B1264" s="158"/>
      <c r="D1264" s="159" t="s">
        <v>131</v>
      </c>
      <c r="E1264" s="160" t="s">
        <v>1</v>
      </c>
      <c r="F1264" s="161" t="s">
        <v>938</v>
      </c>
      <c r="H1264" s="160" t="s">
        <v>1</v>
      </c>
      <c r="I1264" s="162"/>
      <c r="L1264" s="158"/>
      <c r="M1264" s="163"/>
      <c r="N1264" s="164"/>
      <c r="O1264" s="164"/>
      <c r="P1264" s="164"/>
      <c r="Q1264" s="164"/>
      <c r="R1264" s="164"/>
      <c r="S1264" s="164"/>
      <c r="T1264" s="165"/>
      <c r="AT1264" s="160" t="s">
        <v>131</v>
      </c>
      <c r="AU1264" s="160" t="s">
        <v>82</v>
      </c>
      <c r="AV1264" s="13" t="s">
        <v>30</v>
      </c>
      <c r="AW1264" s="13" t="s">
        <v>29</v>
      </c>
      <c r="AX1264" s="13" t="s">
        <v>73</v>
      </c>
      <c r="AY1264" s="160" t="s">
        <v>122</v>
      </c>
    </row>
    <row r="1265" spans="1:65" s="14" customFormat="1">
      <c r="B1265" s="166"/>
      <c r="D1265" s="159" t="s">
        <v>131</v>
      </c>
      <c r="E1265" s="167" t="s">
        <v>1</v>
      </c>
      <c r="F1265" s="168" t="s">
        <v>220</v>
      </c>
      <c r="H1265" s="169">
        <v>16</v>
      </c>
      <c r="I1265" s="170"/>
      <c r="L1265" s="166"/>
      <c r="M1265" s="171"/>
      <c r="N1265" s="172"/>
      <c r="O1265" s="172"/>
      <c r="P1265" s="172"/>
      <c r="Q1265" s="172"/>
      <c r="R1265" s="172"/>
      <c r="S1265" s="172"/>
      <c r="T1265" s="173"/>
      <c r="AT1265" s="167" t="s">
        <v>131</v>
      </c>
      <c r="AU1265" s="167" t="s">
        <v>82</v>
      </c>
      <c r="AV1265" s="14" t="s">
        <v>82</v>
      </c>
      <c r="AW1265" s="14" t="s">
        <v>29</v>
      </c>
      <c r="AX1265" s="14" t="s">
        <v>73</v>
      </c>
      <c r="AY1265" s="167" t="s">
        <v>122</v>
      </c>
    </row>
    <row r="1266" spans="1:65" s="13" customFormat="1">
      <c r="B1266" s="158"/>
      <c r="D1266" s="159" t="s">
        <v>131</v>
      </c>
      <c r="E1266" s="160" t="s">
        <v>1</v>
      </c>
      <c r="F1266" s="161" t="s">
        <v>942</v>
      </c>
      <c r="H1266" s="160" t="s">
        <v>1</v>
      </c>
      <c r="I1266" s="162"/>
      <c r="L1266" s="158"/>
      <c r="M1266" s="163"/>
      <c r="N1266" s="164"/>
      <c r="O1266" s="164"/>
      <c r="P1266" s="164"/>
      <c r="Q1266" s="164"/>
      <c r="R1266" s="164"/>
      <c r="S1266" s="164"/>
      <c r="T1266" s="165"/>
      <c r="AT1266" s="160" t="s">
        <v>131</v>
      </c>
      <c r="AU1266" s="160" t="s">
        <v>82</v>
      </c>
      <c r="AV1266" s="13" t="s">
        <v>30</v>
      </c>
      <c r="AW1266" s="13" t="s">
        <v>29</v>
      </c>
      <c r="AX1266" s="13" t="s">
        <v>73</v>
      </c>
      <c r="AY1266" s="160" t="s">
        <v>122</v>
      </c>
    </row>
    <row r="1267" spans="1:65" s="14" customFormat="1">
      <c r="B1267" s="166"/>
      <c r="D1267" s="159" t="s">
        <v>131</v>
      </c>
      <c r="E1267" s="167" t="s">
        <v>1</v>
      </c>
      <c r="F1267" s="168" t="s">
        <v>133</v>
      </c>
      <c r="H1267" s="169">
        <v>12</v>
      </c>
      <c r="I1267" s="170"/>
      <c r="L1267" s="166"/>
      <c r="M1267" s="171"/>
      <c r="N1267" s="172"/>
      <c r="O1267" s="172"/>
      <c r="P1267" s="172"/>
      <c r="Q1267" s="172"/>
      <c r="R1267" s="172"/>
      <c r="S1267" s="172"/>
      <c r="T1267" s="173"/>
      <c r="AT1267" s="167" t="s">
        <v>131</v>
      </c>
      <c r="AU1267" s="167" t="s">
        <v>82</v>
      </c>
      <c r="AV1267" s="14" t="s">
        <v>82</v>
      </c>
      <c r="AW1267" s="14" t="s">
        <v>29</v>
      </c>
      <c r="AX1267" s="14" t="s">
        <v>73</v>
      </c>
      <c r="AY1267" s="167" t="s">
        <v>122</v>
      </c>
    </row>
    <row r="1268" spans="1:65" s="15" customFormat="1">
      <c r="B1268" s="174"/>
      <c r="D1268" s="159" t="s">
        <v>131</v>
      </c>
      <c r="E1268" s="175" t="s">
        <v>1</v>
      </c>
      <c r="F1268" s="176" t="s">
        <v>139</v>
      </c>
      <c r="H1268" s="177">
        <v>556</v>
      </c>
      <c r="I1268" s="178"/>
      <c r="L1268" s="174"/>
      <c r="M1268" s="179"/>
      <c r="N1268" s="180"/>
      <c r="O1268" s="180"/>
      <c r="P1268" s="180"/>
      <c r="Q1268" s="180"/>
      <c r="R1268" s="180"/>
      <c r="S1268" s="180"/>
      <c r="T1268" s="181"/>
      <c r="AT1268" s="175" t="s">
        <v>131</v>
      </c>
      <c r="AU1268" s="175" t="s">
        <v>82</v>
      </c>
      <c r="AV1268" s="15" t="s">
        <v>129</v>
      </c>
      <c r="AW1268" s="15" t="s">
        <v>29</v>
      </c>
      <c r="AX1268" s="15" t="s">
        <v>30</v>
      </c>
      <c r="AY1268" s="175" t="s">
        <v>122</v>
      </c>
    </row>
    <row r="1269" spans="1:65" s="2" customFormat="1" ht="16.5" customHeight="1">
      <c r="A1269" s="33"/>
      <c r="B1269" s="144"/>
      <c r="C1269" s="145" t="s">
        <v>1547</v>
      </c>
      <c r="D1269" s="145" t="s">
        <v>124</v>
      </c>
      <c r="E1269" s="146" t="s">
        <v>1548</v>
      </c>
      <c r="F1269" s="147" t="s">
        <v>1549</v>
      </c>
      <c r="G1269" s="148" t="s">
        <v>573</v>
      </c>
      <c r="H1269" s="149">
        <v>18</v>
      </c>
      <c r="I1269" s="150"/>
      <c r="J1269" s="151">
        <f>ROUND(I1269*H1269,2)</f>
        <v>0</v>
      </c>
      <c r="K1269" s="147" t="s">
        <v>1</v>
      </c>
      <c r="L1269" s="34"/>
      <c r="M1269" s="152" t="s">
        <v>1</v>
      </c>
      <c r="N1269" s="153" t="s">
        <v>38</v>
      </c>
      <c r="O1269" s="59"/>
      <c r="P1269" s="154">
        <f>O1269*H1269</f>
        <v>0</v>
      </c>
      <c r="Q1269" s="154">
        <v>7.2999999999999996E-4</v>
      </c>
      <c r="R1269" s="154">
        <f>Q1269*H1269</f>
        <v>1.3139999999999999E-2</v>
      </c>
      <c r="S1269" s="154">
        <v>0</v>
      </c>
      <c r="T1269" s="155">
        <f>S1269*H1269</f>
        <v>0</v>
      </c>
      <c r="U1269" s="33"/>
      <c r="V1269" s="33"/>
      <c r="W1269" s="33"/>
      <c r="X1269" s="33"/>
      <c r="Y1269" s="33"/>
      <c r="Z1269" s="33"/>
      <c r="AA1269" s="33"/>
      <c r="AB1269" s="33"/>
      <c r="AC1269" s="33"/>
      <c r="AD1269" s="33"/>
      <c r="AE1269" s="33"/>
      <c r="AR1269" s="156" t="s">
        <v>129</v>
      </c>
      <c r="AT1269" s="156" t="s">
        <v>124</v>
      </c>
      <c r="AU1269" s="156" t="s">
        <v>82</v>
      </c>
      <c r="AY1269" s="18" t="s">
        <v>122</v>
      </c>
      <c r="BE1269" s="157">
        <f>IF(N1269="základní",J1269,0)</f>
        <v>0</v>
      </c>
      <c r="BF1269" s="157">
        <f>IF(N1269="snížená",J1269,0)</f>
        <v>0</v>
      </c>
      <c r="BG1269" s="157">
        <f>IF(N1269="zákl. přenesená",J1269,0)</f>
        <v>0</v>
      </c>
      <c r="BH1269" s="157">
        <f>IF(N1269="sníž. přenesená",J1269,0)</f>
        <v>0</v>
      </c>
      <c r="BI1269" s="157">
        <f>IF(N1269="nulová",J1269,0)</f>
        <v>0</v>
      </c>
      <c r="BJ1269" s="18" t="s">
        <v>30</v>
      </c>
      <c r="BK1269" s="157">
        <f>ROUND(I1269*H1269,2)</f>
        <v>0</v>
      </c>
      <c r="BL1269" s="18" t="s">
        <v>129</v>
      </c>
      <c r="BM1269" s="156" t="s">
        <v>1550</v>
      </c>
    </row>
    <row r="1270" spans="1:65" s="13" customFormat="1">
      <c r="B1270" s="158"/>
      <c r="D1270" s="159" t="s">
        <v>131</v>
      </c>
      <c r="E1270" s="160" t="s">
        <v>1</v>
      </c>
      <c r="F1270" s="161" t="s">
        <v>1551</v>
      </c>
      <c r="H1270" s="160" t="s">
        <v>1</v>
      </c>
      <c r="I1270" s="162"/>
      <c r="L1270" s="158"/>
      <c r="M1270" s="163"/>
      <c r="N1270" s="164"/>
      <c r="O1270" s="164"/>
      <c r="P1270" s="164"/>
      <c r="Q1270" s="164"/>
      <c r="R1270" s="164"/>
      <c r="S1270" s="164"/>
      <c r="T1270" s="165"/>
      <c r="AT1270" s="160" t="s">
        <v>131</v>
      </c>
      <c r="AU1270" s="160" t="s">
        <v>82</v>
      </c>
      <c r="AV1270" s="13" t="s">
        <v>30</v>
      </c>
      <c r="AW1270" s="13" t="s">
        <v>29</v>
      </c>
      <c r="AX1270" s="13" t="s">
        <v>73</v>
      </c>
      <c r="AY1270" s="160" t="s">
        <v>122</v>
      </c>
    </row>
    <row r="1271" spans="1:65" s="14" customFormat="1">
      <c r="B1271" s="166"/>
      <c r="D1271" s="159" t="s">
        <v>131</v>
      </c>
      <c r="E1271" s="167" t="s">
        <v>1</v>
      </c>
      <c r="F1271" s="168" t="s">
        <v>232</v>
      </c>
      <c r="H1271" s="169">
        <v>18</v>
      </c>
      <c r="I1271" s="170"/>
      <c r="L1271" s="166"/>
      <c r="M1271" s="171"/>
      <c r="N1271" s="172"/>
      <c r="O1271" s="172"/>
      <c r="P1271" s="172"/>
      <c r="Q1271" s="172"/>
      <c r="R1271" s="172"/>
      <c r="S1271" s="172"/>
      <c r="T1271" s="173"/>
      <c r="AT1271" s="167" t="s">
        <v>131</v>
      </c>
      <c r="AU1271" s="167" t="s">
        <v>82</v>
      </c>
      <c r="AV1271" s="14" t="s">
        <v>82</v>
      </c>
      <c r="AW1271" s="14" t="s">
        <v>29</v>
      </c>
      <c r="AX1271" s="14" t="s">
        <v>30</v>
      </c>
      <c r="AY1271" s="167" t="s">
        <v>122</v>
      </c>
    </row>
    <row r="1272" spans="1:65" s="2" customFormat="1" ht="16.5" customHeight="1">
      <c r="A1272" s="33"/>
      <c r="B1272" s="144"/>
      <c r="C1272" s="145" t="s">
        <v>1552</v>
      </c>
      <c r="D1272" s="145" t="s">
        <v>124</v>
      </c>
      <c r="E1272" s="146" t="s">
        <v>1553</v>
      </c>
      <c r="F1272" s="147" t="s">
        <v>1554</v>
      </c>
      <c r="G1272" s="148" t="s">
        <v>573</v>
      </c>
      <c r="H1272" s="149">
        <v>24</v>
      </c>
      <c r="I1272" s="150"/>
      <c r="J1272" s="151">
        <f>ROUND(I1272*H1272,2)</f>
        <v>0</v>
      </c>
      <c r="K1272" s="147" t="s">
        <v>1</v>
      </c>
      <c r="L1272" s="34"/>
      <c r="M1272" s="152" t="s">
        <v>1</v>
      </c>
      <c r="N1272" s="153" t="s">
        <v>38</v>
      </c>
      <c r="O1272" s="59"/>
      <c r="P1272" s="154">
        <f>O1272*H1272</f>
        <v>0</v>
      </c>
      <c r="Q1272" s="154">
        <v>2.2000000000000001E-4</v>
      </c>
      <c r="R1272" s="154">
        <f>Q1272*H1272</f>
        <v>5.28E-3</v>
      </c>
      <c r="S1272" s="154">
        <v>0</v>
      </c>
      <c r="T1272" s="155">
        <f>S1272*H1272</f>
        <v>0</v>
      </c>
      <c r="U1272" s="33"/>
      <c r="V1272" s="33"/>
      <c r="W1272" s="33"/>
      <c r="X1272" s="33"/>
      <c r="Y1272" s="33"/>
      <c r="Z1272" s="33"/>
      <c r="AA1272" s="33"/>
      <c r="AB1272" s="33"/>
      <c r="AC1272" s="33"/>
      <c r="AD1272" s="33"/>
      <c r="AE1272" s="33"/>
      <c r="AR1272" s="156" t="s">
        <v>129</v>
      </c>
      <c r="AT1272" s="156" t="s">
        <v>124</v>
      </c>
      <c r="AU1272" s="156" t="s">
        <v>82</v>
      </c>
      <c r="AY1272" s="18" t="s">
        <v>122</v>
      </c>
      <c r="BE1272" s="157">
        <f>IF(N1272="základní",J1272,0)</f>
        <v>0</v>
      </c>
      <c r="BF1272" s="157">
        <f>IF(N1272="snížená",J1272,0)</f>
        <v>0</v>
      </c>
      <c r="BG1272" s="157">
        <f>IF(N1272="zákl. přenesená",J1272,0)</f>
        <v>0</v>
      </c>
      <c r="BH1272" s="157">
        <f>IF(N1272="sníž. přenesená",J1272,0)</f>
        <v>0</v>
      </c>
      <c r="BI1272" s="157">
        <f>IF(N1272="nulová",J1272,0)</f>
        <v>0</v>
      </c>
      <c r="BJ1272" s="18" t="s">
        <v>30</v>
      </c>
      <c r="BK1272" s="157">
        <f>ROUND(I1272*H1272,2)</f>
        <v>0</v>
      </c>
      <c r="BL1272" s="18" t="s">
        <v>129</v>
      </c>
      <c r="BM1272" s="156" t="s">
        <v>1555</v>
      </c>
    </row>
    <row r="1273" spans="1:65" s="13" customFormat="1">
      <c r="B1273" s="158"/>
      <c r="D1273" s="159" t="s">
        <v>131</v>
      </c>
      <c r="E1273" s="160" t="s">
        <v>1</v>
      </c>
      <c r="F1273" s="161" t="s">
        <v>1551</v>
      </c>
      <c r="H1273" s="160" t="s">
        <v>1</v>
      </c>
      <c r="I1273" s="162"/>
      <c r="L1273" s="158"/>
      <c r="M1273" s="163"/>
      <c r="N1273" s="164"/>
      <c r="O1273" s="164"/>
      <c r="P1273" s="164"/>
      <c r="Q1273" s="164"/>
      <c r="R1273" s="164"/>
      <c r="S1273" s="164"/>
      <c r="T1273" s="165"/>
      <c r="AT1273" s="160" t="s">
        <v>131</v>
      </c>
      <c r="AU1273" s="160" t="s">
        <v>82</v>
      </c>
      <c r="AV1273" s="13" t="s">
        <v>30</v>
      </c>
      <c r="AW1273" s="13" t="s">
        <v>29</v>
      </c>
      <c r="AX1273" s="13" t="s">
        <v>73</v>
      </c>
      <c r="AY1273" s="160" t="s">
        <v>122</v>
      </c>
    </row>
    <row r="1274" spans="1:65" s="14" customFormat="1">
      <c r="B1274" s="166"/>
      <c r="D1274" s="159" t="s">
        <v>131</v>
      </c>
      <c r="E1274" s="167" t="s">
        <v>1</v>
      </c>
      <c r="F1274" s="168" t="s">
        <v>265</v>
      </c>
      <c r="H1274" s="169">
        <v>24</v>
      </c>
      <c r="I1274" s="170"/>
      <c r="L1274" s="166"/>
      <c r="M1274" s="171"/>
      <c r="N1274" s="172"/>
      <c r="O1274" s="172"/>
      <c r="P1274" s="172"/>
      <c r="Q1274" s="172"/>
      <c r="R1274" s="172"/>
      <c r="S1274" s="172"/>
      <c r="T1274" s="173"/>
      <c r="AT1274" s="167" t="s">
        <v>131</v>
      </c>
      <c r="AU1274" s="167" t="s">
        <v>82</v>
      </c>
      <c r="AV1274" s="14" t="s">
        <v>82</v>
      </c>
      <c r="AW1274" s="14" t="s">
        <v>29</v>
      </c>
      <c r="AX1274" s="14" t="s">
        <v>30</v>
      </c>
      <c r="AY1274" s="167" t="s">
        <v>122</v>
      </c>
    </row>
    <row r="1275" spans="1:65" s="2" customFormat="1" ht="16.5" customHeight="1">
      <c r="A1275" s="33"/>
      <c r="B1275" s="144"/>
      <c r="C1275" s="145" t="s">
        <v>1556</v>
      </c>
      <c r="D1275" s="145" t="s">
        <v>124</v>
      </c>
      <c r="E1275" s="146" t="s">
        <v>1557</v>
      </c>
      <c r="F1275" s="147" t="s">
        <v>1558</v>
      </c>
      <c r="G1275" s="148" t="s">
        <v>573</v>
      </c>
      <c r="H1275" s="149">
        <v>8</v>
      </c>
      <c r="I1275" s="150"/>
      <c r="J1275" s="151">
        <f>ROUND(I1275*H1275,2)</f>
        <v>0</v>
      </c>
      <c r="K1275" s="147" t="s">
        <v>1</v>
      </c>
      <c r="L1275" s="34"/>
      <c r="M1275" s="152" t="s">
        <v>1</v>
      </c>
      <c r="N1275" s="153" t="s">
        <v>38</v>
      </c>
      <c r="O1275" s="59"/>
      <c r="P1275" s="154">
        <f>O1275*H1275</f>
        <v>0</v>
      </c>
      <c r="Q1275" s="154">
        <v>1.8000000000000001E-4</v>
      </c>
      <c r="R1275" s="154">
        <f>Q1275*H1275</f>
        <v>1.4400000000000001E-3</v>
      </c>
      <c r="S1275" s="154">
        <v>0</v>
      </c>
      <c r="T1275" s="155">
        <f>S1275*H1275</f>
        <v>0</v>
      </c>
      <c r="U1275" s="33"/>
      <c r="V1275" s="33"/>
      <c r="W1275" s="33"/>
      <c r="X1275" s="33"/>
      <c r="Y1275" s="33"/>
      <c r="Z1275" s="33"/>
      <c r="AA1275" s="33"/>
      <c r="AB1275" s="33"/>
      <c r="AC1275" s="33"/>
      <c r="AD1275" s="33"/>
      <c r="AE1275" s="33"/>
      <c r="AR1275" s="156" t="s">
        <v>129</v>
      </c>
      <c r="AT1275" s="156" t="s">
        <v>124</v>
      </c>
      <c r="AU1275" s="156" t="s">
        <v>82</v>
      </c>
      <c r="AY1275" s="18" t="s">
        <v>122</v>
      </c>
      <c r="BE1275" s="157">
        <f>IF(N1275="základní",J1275,0)</f>
        <v>0</v>
      </c>
      <c r="BF1275" s="157">
        <f>IF(N1275="snížená",J1275,0)</f>
        <v>0</v>
      </c>
      <c r="BG1275" s="157">
        <f>IF(N1275="zákl. přenesená",J1275,0)</f>
        <v>0</v>
      </c>
      <c r="BH1275" s="157">
        <f>IF(N1275="sníž. přenesená",J1275,0)</f>
        <v>0</v>
      </c>
      <c r="BI1275" s="157">
        <f>IF(N1275="nulová",J1275,0)</f>
        <v>0</v>
      </c>
      <c r="BJ1275" s="18" t="s">
        <v>30</v>
      </c>
      <c r="BK1275" s="157">
        <f>ROUND(I1275*H1275,2)</f>
        <v>0</v>
      </c>
      <c r="BL1275" s="18" t="s">
        <v>129</v>
      </c>
      <c r="BM1275" s="156" t="s">
        <v>1559</v>
      </c>
    </row>
    <row r="1276" spans="1:65" s="13" customFormat="1">
      <c r="B1276" s="158"/>
      <c r="D1276" s="159" t="s">
        <v>131</v>
      </c>
      <c r="E1276" s="160" t="s">
        <v>1</v>
      </c>
      <c r="F1276" s="161" t="s">
        <v>1551</v>
      </c>
      <c r="H1276" s="160" t="s">
        <v>1</v>
      </c>
      <c r="I1276" s="162"/>
      <c r="L1276" s="158"/>
      <c r="M1276" s="163"/>
      <c r="N1276" s="164"/>
      <c r="O1276" s="164"/>
      <c r="P1276" s="164"/>
      <c r="Q1276" s="164"/>
      <c r="R1276" s="164"/>
      <c r="S1276" s="164"/>
      <c r="T1276" s="165"/>
      <c r="AT1276" s="160" t="s">
        <v>131</v>
      </c>
      <c r="AU1276" s="160" t="s">
        <v>82</v>
      </c>
      <c r="AV1276" s="13" t="s">
        <v>30</v>
      </c>
      <c r="AW1276" s="13" t="s">
        <v>29</v>
      </c>
      <c r="AX1276" s="13" t="s">
        <v>73</v>
      </c>
      <c r="AY1276" s="160" t="s">
        <v>122</v>
      </c>
    </row>
    <row r="1277" spans="1:65" s="14" customFormat="1">
      <c r="B1277" s="166"/>
      <c r="D1277" s="159" t="s">
        <v>131</v>
      </c>
      <c r="E1277" s="167" t="s">
        <v>1</v>
      </c>
      <c r="F1277" s="168" t="s">
        <v>170</v>
      </c>
      <c r="H1277" s="169">
        <v>8</v>
      </c>
      <c r="I1277" s="170"/>
      <c r="L1277" s="166"/>
      <c r="M1277" s="171"/>
      <c r="N1277" s="172"/>
      <c r="O1277" s="172"/>
      <c r="P1277" s="172"/>
      <c r="Q1277" s="172"/>
      <c r="R1277" s="172"/>
      <c r="S1277" s="172"/>
      <c r="T1277" s="173"/>
      <c r="AT1277" s="167" t="s">
        <v>131</v>
      </c>
      <c r="AU1277" s="167" t="s">
        <v>82</v>
      </c>
      <c r="AV1277" s="14" t="s">
        <v>82</v>
      </c>
      <c r="AW1277" s="14" t="s">
        <v>29</v>
      </c>
      <c r="AX1277" s="14" t="s">
        <v>30</v>
      </c>
      <c r="AY1277" s="167" t="s">
        <v>122</v>
      </c>
    </row>
    <row r="1278" spans="1:65" s="2" customFormat="1" ht="16.5" customHeight="1">
      <c r="A1278" s="33"/>
      <c r="B1278" s="144"/>
      <c r="C1278" s="145" t="s">
        <v>1560</v>
      </c>
      <c r="D1278" s="145" t="s">
        <v>124</v>
      </c>
      <c r="E1278" s="146" t="s">
        <v>1561</v>
      </c>
      <c r="F1278" s="147" t="s">
        <v>1562</v>
      </c>
      <c r="G1278" s="148" t="s">
        <v>573</v>
      </c>
      <c r="H1278" s="149">
        <v>7</v>
      </c>
      <c r="I1278" s="150"/>
      <c r="J1278" s="151">
        <f>ROUND(I1278*H1278,2)</f>
        <v>0</v>
      </c>
      <c r="K1278" s="147" t="s">
        <v>1</v>
      </c>
      <c r="L1278" s="34"/>
      <c r="M1278" s="152" t="s">
        <v>1</v>
      </c>
      <c r="N1278" s="153" t="s">
        <v>38</v>
      </c>
      <c r="O1278" s="59"/>
      <c r="P1278" s="154">
        <f>O1278*H1278</f>
        <v>0</v>
      </c>
      <c r="Q1278" s="154">
        <v>7.3000000000000001E-3</v>
      </c>
      <c r="R1278" s="154">
        <f>Q1278*H1278</f>
        <v>5.11E-2</v>
      </c>
      <c r="S1278" s="154">
        <v>0</v>
      </c>
      <c r="T1278" s="155">
        <f>S1278*H1278</f>
        <v>0</v>
      </c>
      <c r="U1278" s="33"/>
      <c r="V1278" s="33"/>
      <c r="W1278" s="33"/>
      <c r="X1278" s="33"/>
      <c r="Y1278" s="33"/>
      <c r="Z1278" s="33"/>
      <c r="AA1278" s="33"/>
      <c r="AB1278" s="33"/>
      <c r="AC1278" s="33"/>
      <c r="AD1278" s="33"/>
      <c r="AE1278" s="33"/>
      <c r="AR1278" s="156" t="s">
        <v>129</v>
      </c>
      <c r="AT1278" s="156" t="s">
        <v>124</v>
      </c>
      <c r="AU1278" s="156" t="s">
        <v>82</v>
      </c>
      <c r="AY1278" s="18" t="s">
        <v>122</v>
      </c>
      <c r="BE1278" s="157">
        <f>IF(N1278="základní",J1278,0)</f>
        <v>0</v>
      </c>
      <c r="BF1278" s="157">
        <f>IF(N1278="snížená",J1278,0)</f>
        <v>0</v>
      </c>
      <c r="BG1278" s="157">
        <f>IF(N1278="zákl. přenesená",J1278,0)</f>
        <v>0</v>
      </c>
      <c r="BH1278" s="157">
        <f>IF(N1278="sníž. přenesená",J1278,0)</f>
        <v>0</v>
      </c>
      <c r="BI1278" s="157">
        <f>IF(N1278="nulová",J1278,0)</f>
        <v>0</v>
      </c>
      <c r="BJ1278" s="18" t="s">
        <v>30</v>
      </c>
      <c r="BK1278" s="157">
        <f>ROUND(I1278*H1278,2)</f>
        <v>0</v>
      </c>
      <c r="BL1278" s="18" t="s">
        <v>129</v>
      </c>
      <c r="BM1278" s="156" t="s">
        <v>1563</v>
      </c>
    </row>
    <row r="1279" spans="1:65" s="13" customFormat="1">
      <c r="B1279" s="158"/>
      <c r="D1279" s="159" t="s">
        <v>131</v>
      </c>
      <c r="E1279" s="160" t="s">
        <v>1</v>
      </c>
      <c r="F1279" s="161" t="s">
        <v>1551</v>
      </c>
      <c r="H1279" s="160" t="s">
        <v>1</v>
      </c>
      <c r="I1279" s="162"/>
      <c r="L1279" s="158"/>
      <c r="M1279" s="163"/>
      <c r="N1279" s="164"/>
      <c r="O1279" s="164"/>
      <c r="P1279" s="164"/>
      <c r="Q1279" s="164"/>
      <c r="R1279" s="164"/>
      <c r="S1279" s="164"/>
      <c r="T1279" s="165"/>
      <c r="AT1279" s="160" t="s">
        <v>131</v>
      </c>
      <c r="AU1279" s="160" t="s">
        <v>82</v>
      </c>
      <c r="AV1279" s="13" t="s">
        <v>30</v>
      </c>
      <c r="AW1279" s="13" t="s">
        <v>29</v>
      </c>
      <c r="AX1279" s="13" t="s">
        <v>73</v>
      </c>
      <c r="AY1279" s="160" t="s">
        <v>122</v>
      </c>
    </row>
    <row r="1280" spans="1:65" s="14" customFormat="1">
      <c r="B1280" s="166"/>
      <c r="D1280" s="159" t="s">
        <v>131</v>
      </c>
      <c r="E1280" s="167" t="s">
        <v>1</v>
      </c>
      <c r="F1280" s="168" t="s">
        <v>166</v>
      </c>
      <c r="H1280" s="169">
        <v>7</v>
      </c>
      <c r="I1280" s="170"/>
      <c r="L1280" s="166"/>
      <c r="M1280" s="171"/>
      <c r="N1280" s="172"/>
      <c r="O1280" s="172"/>
      <c r="P1280" s="172"/>
      <c r="Q1280" s="172"/>
      <c r="R1280" s="172"/>
      <c r="S1280" s="172"/>
      <c r="T1280" s="173"/>
      <c r="AT1280" s="167" t="s">
        <v>131</v>
      </c>
      <c r="AU1280" s="167" t="s">
        <v>82</v>
      </c>
      <c r="AV1280" s="14" t="s">
        <v>82</v>
      </c>
      <c r="AW1280" s="14" t="s">
        <v>29</v>
      </c>
      <c r="AX1280" s="14" t="s">
        <v>30</v>
      </c>
      <c r="AY1280" s="167" t="s">
        <v>122</v>
      </c>
    </row>
    <row r="1281" spans="1:65" s="2" customFormat="1" ht="16.5" customHeight="1">
      <c r="A1281" s="33"/>
      <c r="B1281" s="144"/>
      <c r="C1281" s="145" t="s">
        <v>1564</v>
      </c>
      <c r="D1281" s="145" t="s">
        <v>124</v>
      </c>
      <c r="E1281" s="146" t="s">
        <v>1565</v>
      </c>
      <c r="F1281" s="147" t="s">
        <v>1566</v>
      </c>
      <c r="G1281" s="148" t="s">
        <v>573</v>
      </c>
      <c r="H1281" s="149">
        <v>6</v>
      </c>
      <c r="I1281" s="150"/>
      <c r="J1281" s="151">
        <f>ROUND(I1281*H1281,2)</f>
        <v>0</v>
      </c>
      <c r="K1281" s="147" t="s">
        <v>1</v>
      </c>
      <c r="L1281" s="34"/>
      <c r="M1281" s="152" t="s">
        <v>1</v>
      </c>
      <c r="N1281" s="153" t="s">
        <v>38</v>
      </c>
      <c r="O1281" s="59"/>
      <c r="P1281" s="154">
        <f>O1281*H1281</f>
        <v>0</v>
      </c>
      <c r="Q1281" s="154">
        <v>0</v>
      </c>
      <c r="R1281" s="154">
        <f>Q1281*H1281</f>
        <v>0</v>
      </c>
      <c r="S1281" s="154">
        <v>0</v>
      </c>
      <c r="T1281" s="155">
        <f>S1281*H1281</f>
        <v>0</v>
      </c>
      <c r="U1281" s="33"/>
      <c r="V1281" s="33"/>
      <c r="W1281" s="33"/>
      <c r="X1281" s="33"/>
      <c r="Y1281" s="33"/>
      <c r="Z1281" s="33"/>
      <c r="AA1281" s="33"/>
      <c r="AB1281" s="33"/>
      <c r="AC1281" s="33"/>
      <c r="AD1281" s="33"/>
      <c r="AE1281" s="33"/>
      <c r="AR1281" s="156" t="s">
        <v>129</v>
      </c>
      <c r="AT1281" s="156" t="s">
        <v>124</v>
      </c>
      <c r="AU1281" s="156" t="s">
        <v>82</v>
      </c>
      <c r="AY1281" s="18" t="s">
        <v>122</v>
      </c>
      <c r="BE1281" s="157">
        <f>IF(N1281="základní",J1281,0)</f>
        <v>0</v>
      </c>
      <c r="BF1281" s="157">
        <f>IF(N1281="snížená",J1281,0)</f>
        <v>0</v>
      </c>
      <c r="BG1281" s="157">
        <f>IF(N1281="zákl. přenesená",J1281,0)</f>
        <v>0</v>
      </c>
      <c r="BH1281" s="157">
        <f>IF(N1281="sníž. přenesená",J1281,0)</f>
        <v>0</v>
      </c>
      <c r="BI1281" s="157">
        <f>IF(N1281="nulová",J1281,0)</f>
        <v>0</v>
      </c>
      <c r="BJ1281" s="18" t="s">
        <v>30</v>
      </c>
      <c r="BK1281" s="157">
        <f>ROUND(I1281*H1281,2)</f>
        <v>0</v>
      </c>
      <c r="BL1281" s="18" t="s">
        <v>129</v>
      </c>
      <c r="BM1281" s="156" t="s">
        <v>1567</v>
      </c>
    </row>
    <row r="1282" spans="1:65" s="13" customFormat="1">
      <c r="B1282" s="158"/>
      <c r="D1282" s="159" t="s">
        <v>131</v>
      </c>
      <c r="E1282" s="160" t="s">
        <v>1</v>
      </c>
      <c r="F1282" s="161" t="s">
        <v>1551</v>
      </c>
      <c r="H1282" s="160" t="s">
        <v>1</v>
      </c>
      <c r="I1282" s="162"/>
      <c r="L1282" s="158"/>
      <c r="M1282" s="163"/>
      <c r="N1282" s="164"/>
      <c r="O1282" s="164"/>
      <c r="P1282" s="164"/>
      <c r="Q1282" s="164"/>
      <c r="R1282" s="164"/>
      <c r="S1282" s="164"/>
      <c r="T1282" s="165"/>
      <c r="AT1282" s="160" t="s">
        <v>131</v>
      </c>
      <c r="AU1282" s="160" t="s">
        <v>82</v>
      </c>
      <c r="AV1282" s="13" t="s">
        <v>30</v>
      </c>
      <c r="AW1282" s="13" t="s">
        <v>29</v>
      </c>
      <c r="AX1282" s="13" t="s">
        <v>73</v>
      </c>
      <c r="AY1282" s="160" t="s">
        <v>122</v>
      </c>
    </row>
    <row r="1283" spans="1:65" s="14" customFormat="1">
      <c r="B1283" s="166"/>
      <c r="D1283" s="159" t="s">
        <v>131</v>
      </c>
      <c r="E1283" s="167" t="s">
        <v>1</v>
      </c>
      <c r="F1283" s="168" t="s">
        <v>161</v>
      </c>
      <c r="H1283" s="169">
        <v>6</v>
      </c>
      <c r="I1283" s="170"/>
      <c r="L1283" s="166"/>
      <c r="M1283" s="171"/>
      <c r="N1283" s="172"/>
      <c r="O1283" s="172"/>
      <c r="P1283" s="172"/>
      <c r="Q1283" s="172"/>
      <c r="R1283" s="172"/>
      <c r="S1283" s="172"/>
      <c r="T1283" s="173"/>
      <c r="AT1283" s="167" t="s">
        <v>131</v>
      </c>
      <c r="AU1283" s="167" t="s">
        <v>82</v>
      </c>
      <c r="AV1283" s="14" t="s">
        <v>82</v>
      </c>
      <c r="AW1283" s="14" t="s">
        <v>29</v>
      </c>
      <c r="AX1283" s="14" t="s">
        <v>30</v>
      </c>
      <c r="AY1283" s="167" t="s">
        <v>122</v>
      </c>
    </row>
    <row r="1284" spans="1:65" s="2" customFormat="1" ht="16.5" customHeight="1">
      <c r="A1284" s="33"/>
      <c r="B1284" s="144"/>
      <c r="C1284" s="145" t="s">
        <v>1568</v>
      </c>
      <c r="D1284" s="145" t="s">
        <v>124</v>
      </c>
      <c r="E1284" s="146" t="s">
        <v>1569</v>
      </c>
      <c r="F1284" s="147" t="s">
        <v>1570</v>
      </c>
      <c r="G1284" s="148" t="s">
        <v>573</v>
      </c>
      <c r="H1284" s="149">
        <v>6</v>
      </c>
      <c r="I1284" s="150"/>
      <c r="J1284" s="151">
        <f>ROUND(I1284*H1284,2)</f>
        <v>0</v>
      </c>
      <c r="K1284" s="147" t="s">
        <v>1</v>
      </c>
      <c r="L1284" s="34"/>
      <c r="M1284" s="152" t="s">
        <v>1</v>
      </c>
      <c r="N1284" s="153" t="s">
        <v>38</v>
      </c>
      <c r="O1284" s="59"/>
      <c r="P1284" s="154">
        <f>O1284*H1284</f>
        <v>0</v>
      </c>
      <c r="Q1284" s="154">
        <v>8.8999999999999995E-4</v>
      </c>
      <c r="R1284" s="154">
        <f>Q1284*H1284</f>
        <v>5.3399999999999993E-3</v>
      </c>
      <c r="S1284" s="154">
        <v>0</v>
      </c>
      <c r="T1284" s="155">
        <f>S1284*H1284</f>
        <v>0</v>
      </c>
      <c r="U1284" s="33"/>
      <c r="V1284" s="33"/>
      <c r="W1284" s="33"/>
      <c r="X1284" s="33"/>
      <c r="Y1284" s="33"/>
      <c r="Z1284" s="33"/>
      <c r="AA1284" s="33"/>
      <c r="AB1284" s="33"/>
      <c r="AC1284" s="33"/>
      <c r="AD1284" s="33"/>
      <c r="AE1284" s="33"/>
      <c r="AR1284" s="156" t="s">
        <v>129</v>
      </c>
      <c r="AT1284" s="156" t="s">
        <v>124</v>
      </c>
      <c r="AU1284" s="156" t="s">
        <v>82</v>
      </c>
      <c r="AY1284" s="18" t="s">
        <v>122</v>
      </c>
      <c r="BE1284" s="157">
        <f>IF(N1284="základní",J1284,0)</f>
        <v>0</v>
      </c>
      <c r="BF1284" s="157">
        <f>IF(N1284="snížená",J1284,0)</f>
        <v>0</v>
      </c>
      <c r="BG1284" s="157">
        <f>IF(N1284="zákl. přenesená",J1284,0)</f>
        <v>0</v>
      </c>
      <c r="BH1284" s="157">
        <f>IF(N1284="sníž. přenesená",J1284,0)</f>
        <v>0</v>
      </c>
      <c r="BI1284" s="157">
        <f>IF(N1284="nulová",J1284,0)</f>
        <v>0</v>
      </c>
      <c r="BJ1284" s="18" t="s">
        <v>30</v>
      </c>
      <c r="BK1284" s="157">
        <f>ROUND(I1284*H1284,2)</f>
        <v>0</v>
      </c>
      <c r="BL1284" s="18" t="s">
        <v>129</v>
      </c>
      <c r="BM1284" s="156" t="s">
        <v>1571</v>
      </c>
    </row>
    <row r="1285" spans="1:65" s="13" customFormat="1">
      <c r="B1285" s="158"/>
      <c r="D1285" s="159" t="s">
        <v>131</v>
      </c>
      <c r="E1285" s="160" t="s">
        <v>1</v>
      </c>
      <c r="F1285" s="161" t="s">
        <v>1551</v>
      </c>
      <c r="H1285" s="160" t="s">
        <v>1</v>
      </c>
      <c r="I1285" s="162"/>
      <c r="L1285" s="158"/>
      <c r="M1285" s="163"/>
      <c r="N1285" s="164"/>
      <c r="O1285" s="164"/>
      <c r="P1285" s="164"/>
      <c r="Q1285" s="164"/>
      <c r="R1285" s="164"/>
      <c r="S1285" s="164"/>
      <c r="T1285" s="165"/>
      <c r="AT1285" s="160" t="s">
        <v>131</v>
      </c>
      <c r="AU1285" s="160" t="s">
        <v>82</v>
      </c>
      <c r="AV1285" s="13" t="s">
        <v>30</v>
      </c>
      <c r="AW1285" s="13" t="s">
        <v>29</v>
      </c>
      <c r="AX1285" s="13" t="s">
        <v>73</v>
      </c>
      <c r="AY1285" s="160" t="s">
        <v>122</v>
      </c>
    </row>
    <row r="1286" spans="1:65" s="14" customFormat="1">
      <c r="B1286" s="166"/>
      <c r="D1286" s="159" t="s">
        <v>131</v>
      </c>
      <c r="E1286" s="167" t="s">
        <v>1</v>
      </c>
      <c r="F1286" s="168" t="s">
        <v>161</v>
      </c>
      <c r="H1286" s="169">
        <v>6</v>
      </c>
      <c r="I1286" s="170"/>
      <c r="L1286" s="166"/>
      <c r="M1286" s="171"/>
      <c r="N1286" s="172"/>
      <c r="O1286" s="172"/>
      <c r="P1286" s="172"/>
      <c r="Q1286" s="172"/>
      <c r="R1286" s="172"/>
      <c r="S1286" s="172"/>
      <c r="T1286" s="173"/>
      <c r="AT1286" s="167" t="s">
        <v>131</v>
      </c>
      <c r="AU1286" s="167" t="s">
        <v>82</v>
      </c>
      <c r="AV1286" s="14" t="s">
        <v>82</v>
      </c>
      <c r="AW1286" s="14" t="s">
        <v>29</v>
      </c>
      <c r="AX1286" s="14" t="s">
        <v>30</v>
      </c>
      <c r="AY1286" s="167" t="s">
        <v>122</v>
      </c>
    </row>
    <row r="1287" spans="1:65" s="2" customFormat="1" ht="24.2" customHeight="1">
      <c r="A1287" s="33"/>
      <c r="B1287" s="144"/>
      <c r="C1287" s="145" t="s">
        <v>1572</v>
      </c>
      <c r="D1287" s="145" t="s">
        <v>124</v>
      </c>
      <c r="E1287" s="146" t="s">
        <v>1573</v>
      </c>
      <c r="F1287" s="147" t="s">
        <v>1574</v>
      </c>
      <c r="G1287" s="148" t="s">
        <v>197</v>
      </c>
      <c r="H1287" s="149">
        <v>160</v>
      </c>
      <c r="I1287" s="150"/>
      <c r="J1287" s="151">
        <f>ROUND(I1287*H1287,2)</f>
        <v>0</v>
      </c>
      <c r="K1287" s="147" t="s">
        <v>1</v>
      </c>
      <c r="L1287" s="34"/>
      <c r="M1287" s="152" t="s">
        <v>1</v>
      </c>
      <c r="N1287" s="153" t="s">
        <v>38</v>
      </c>
      <c r="O1287" s="59"/>
      <c r="P1287" s="154">
        <f>O1287*H1287</f>
        <v>0</v>
      </c>
      <c r="Q1287" s="154">
        <v>0</v>
      </c>
      <c r="R1287" s="154">
        <f>Q1287*H1287</f>
        <v>0</v>
      </c>
      <c r="S1287" s="154">
        <v>0</v>
      </c>
      <c r="T1287" s="155">
        <f>S1287*H1287</f>
        <v>0</v>
      </c>
      <c r="U1287" s="33"/>
      <c r="V1287" s="33"/>
      <c r="W1287" s="33"/>
      <c r="X1287" s="33"/>
      <c r="Y1287" s="33"/>
      <c r="Z1287" s="33"/>
      <c r="AA1287" s="33"/>
      <c r="AB1287" s="33"/>
      <c r="AC1287" s="33"/>
      <c r="AD1287" s="33"/>
      <c r="AE1287" s="33"/>
      <c r="AR1287" s="156" t="s">
        <v>129</v>
      </c>
      <c r="AT1287" s="156" t="s">
        <v>124</v>
      </c>
      <c r="AU1287" s="156" t="s">
        <v>82</v>
      </c>
      <c r="AY1287" s="18" t="s">
        <v>122</v>
      </c>
      <c r="BE1287" s="157">
        <f>IF(N1287="základní",J1287,0)</f>
        <v>0</v>
      </c>
      <c r="BF1287" s="157">
        <f>IF(N1287="snížená",J1287,0)</f>
        <v>0</v>
      </c>
      <c r="BG1287" s="157">
        <f>IF(N1287="zákl. přenesená",J1287,0)</f>
        <v>0</v>
      </c>
      <c r="BH1287" s="157">
        <f>IF(N1287="sníž. přenesená",J1287,0)</f>
        <v>0</v>
      </c>
      <c r="BI1287" s="157">
        <f>IF(N1287="nulová",J1287,0)</f>
        <v>0</v>
      </c>
      <c r="BJ1287" s="18" t="s">
        <v>30</v>
      </c>
      <c r="BK1287" s="157">
        <f>ROUND(I1287*H1287,2)</f>
        <v>0</v>
      </c>
      <c r="BL1287" s="18" t="s">
        <v>129</v>
      </c>
      <c r="BM1287" s="156" t="s">
        <v>1575</v>
      </c>
    </row>
    <row r="1288" spans="1:65" s="13" customFormat="1">
      <c r="B1288" s="158"/>
      <c r="D1288" s="159" t="s">
        <v>131</v>
      </c>
      <c r="E1288" s="160" t="s">
        <v>1</v>
      </c>
      <c r="F1288" s="161" t="s">
        <v>1576</v>
      </c>
      <c r="H1288" s="160" t="s">
        <v>1</v>
      </c>
      <c r="I1288" s="162"/>
      <c r="L1288" s="158"/>
      <c r="M1288" s="163"/>
      <c r="N1288" s="164"/>
      <c r="O1288" s="164"/>
      <c r="P1288" s="164"/>
      <c r="Q1288" s="164"/>
      <c r="R1288" s="164"/>
      <c r="S1288" s="164"/>
      <c r="T1288" s="165"/>
      <c r="AT1288" s="160" t="s">
        <v>131</v>
      </c>
      <c r="AU1288" s="160" t="s">
        <v>82</v>
      </c>
      <c r="AV1288" s="13" t="s">
        <v>30</v>
      </c>
      <c r="AW1288" s="13" t="s">
        <v>29</v>
      </c>
      <c r="AX1288" s="13" t="s">
        <v>73</v>
      </c>
      <c r="AY1288" s="160" t="s">
        <v>122</v>
      </c>
    </row>
    <row r="1289" spans="1:65" s="14" customFormat="1">
      <c r="B1289" s="166"/>
      <c r="D1289" s="159" t="s">
        <v>131</v>
      </c>
      <c r="E1289" s="167" t="s">
        <v>1</v>
      </c>
      <c r="F1289" s="168" t="s">
        <v>1428</v>
      </c>
      <c r="H1289" s="169">
        <v>160</v>
      </c>
      <c r="I1289" s="170"/>
      <c r="L1289" s="166"/>
      <c r="M1289" s="171"/>
      <c r="N1289" s="172"/>
      <c r="O1289" s="172"/>
      <c r="P1289" s="172"/>
      <c r="Q1289" s="172"/>
      <c r="R1289" s="172"/>
      <c r="S1289" s="172"/>
      <c r="T1289" s="173"/>
      <c r="AT1289" s="167" t="s">
        <v>131</v>
      </c>
      <c r="AU1289" s="167" t="s">
        <v>82</v>
      </c>
      <c r="AV1289" s="14" t="s">
        <v>82</v>
      </c>
      <c r="AW1289" s="14" t="s">
        <v>29</v>
      </c>
      <c r="AX1289" s="14" t="s">
        <v>30</v>
      </c>
      <c r="AY1289" s="167" t="s">
        <v>122</v>
      </c>
    </row>
    <row r="1290" spans="1:65" s="2" customFormat="1" ht="16.5" customHeight="1">
      <c r="A1290" s="33"/>
      <c r="B1290" s="144"/>
      <c r="C1290" s="145" t="s">
        <v>1577</v>
      </c>
      <c r="D1290" s="145" t="s">
        <v>124</v>
      </c>
      <c r="E1290" s="146" t="s">
        <v>1578</v>
      </c>
      <c r="F1290" s="147" t="s">
        <v>1579</v>
      </c>
      <c r="G1290" s="148" t="s">
        <v>647</v>
      </c>
      <c r="H1290" s="149">
        <v>2</v>
      </c>
      <c r="I1290" s="150"/>
      <c r="J1290" s="151">
        <f>ROUND(I1290*H1290,2)</f>
        <v>0</v>
      </c>
      <c r="K1290" s="147" t="s">
        <v>1</v>
      </c>
      <c r="L1290" s="34"/>
      <c r="M1290" s="152" t="s">
        <v>1</v>
      </c>
      <c r="N1290" s="153" t="s">
        <v>38</v>
      </c>
      <c r="O1290" s="59"/>
      <c r="P1290" s="154">
        <f>O1290*H1290</f>
        <v>0</v>
      </c>
      <c r="Q1290" s="154">
        <v>0</v>
      </c>
      <c r="R1290" s="154">
        <f>Q1290*H1290</f>
        <v>0</v>
      </c>
      <c r="S1290" s="154">
        <v>0</v>
      </c>
      <c r="T1290" s="155">
        <f>S1290*H1290</f>
        <v>0</v>
      </c>
      <c r="U1290" s="33"/>
      <c r="V1290" s="33"/>
      <c r="W1290" s="33"/>
      <c r="X1290" s="33"/>
      <c r="Y1290" s="33"/>
      <c r="Z1290" s="33"/>
      <c r="AA1290" s="33"/>
      <c r="AB1290" s="33"/>
      <c r="AC1290" s="33"/>
      <c r="AD1290" s="33"/>
      <c r="AE1290" s="33"/>
      <c r="AR1290" s="156" t="s">
        <v>129</v>
      </c>
      <c r="AT1290" s="156" t="s">
        <v>124</v>
      </c>
      <c r="AU1290" s="156" t="s">
        <v>82</v>
      </c>
      <c r="AY1290" s="18" t="s">
        <v>122</v>
      </c>
      <c r="BE1290" s="157">
        <f>IF(N1290="základní",J1290,0)</f>
        <v>0</v>
      </c>
      <c r="BF1290" s="157">
        <f>IF(N1290="snížená",J1290,0)</f>
        <v>0</v>
      </c>
      <c r="BG1290" s="157">
        <f>IF(N1290="zákl. přenesená",J1290,0)</f>
        <v>0</v>
      </c>
      <c r="BH1290" s="157">
        <f>IF(N1290="sníž. přenesená",J1290,0)</f>
        <v>0</v>
      </c>
      <c r="BI1290" s="157">
        <f>IF(N1290="nulová",J1290,0)</f>
        <v>0</v>
      </c>
      <c r="BJ1290" s="18" t="s">
        <v>30</v>
      </c>
      <c r="BK1290" s="157">
        <f>ROUND(I1290*H1290,2)</f>
        <v>0</v>
      </c>
      <c r="BL1290" s="18" t="s">
        <v>129</v>
      </c>
      <c r="BM1290" s="156" t="s">
        <v>1580</v>
      </c>
    </row>
    <row r="1291" spans="1:65" s="13" customFormat="1">
      <c r="B1291" s="158"/>
      <c r="D1291" s="159" t="s">
        <v>131</v>
      </c>
      <c r="E1291" s="160" t="s">
        <v>1</v>
      </c>
      <c r="F1291" s="161" t="s">
        <v>1576</v>
      </c>
      <c r="H1291" s="160" t="s">
        <v>1</v>
      </c>
      <c r="I1291" s="162"/>
      <c r="L1291" s="158"/>
      <c r="M1291" s="163"/>
      <c r="N1291" s="164"/>
      <c r="O1291" s="164"/>
      <c r="P1291" s="164"/>
      <c r="Q1291" s="164"/>
      <c r="R1291" s="164"/>
      <c r="S1291" s="164"/>
      <c r="T1291" s="165"/>
      <c r="AT1291" s="160" t="s">
        <v>131</v>
      </c>
      <c r="AU1291" s="160" t="s">
        <v>82</v>
      </c>
      <c r="AV1291" s="13" t="s">
        <v>30</v>
      </c>
      <c r="AW1291" s="13" t="s">
        <v>29</v>
      </c>
      <c r="AX1291" s="13" t="s">
        <v>73</v>
      </c>
      <c r="AY1291" s="160" t="s">
        <v>122</v>
      </c>
    </row>
    <row r="1292" spans="1:65" s="14" customFormat="1">
      <c r="B1292" s="166"/>
      <c r="D1292" s="159" t="s">
        <v>131</v>
      </c>
      <c r="E1292" s="167" t="s">
        <v>1</v>
      </c>
      <c r="F1292" s="168" t="s">
        <v>82</v>
      </c>
      <c r="H1292" s="169">
        <v>2</v>
      </c>
      <c r="I1292" s="170"/>
      <c r="L1292" s="166"/>
      <c r="M1292" s="171"/>
      <c r="N1292" s="172"/>
      <c r="O1292" s="172"/>
      <c r="P1292" s="172"/>
      <c r="Q1292" s="172"/>
      <c r="R1292" s="172"/>
      <c r="S1292" s="172"/>
      <c r="T1292" s="173"/>
      <c r="AT1292" s="167" t="s">
        <v>131</v>
      </c>
      <c r="AU1292" s="167" t="s">
        <v>82</v>
      </c>
      <c r="AV1292" s="14" t="s">
        <v>82</v>
      </c>
      <c r="AW1292" s="14" t="s">
        <v>29</v>
      </c>
      <c r="AX1292" s="14" t="s">
        <v>30</v>
      </c>
      <c r="AY1292" s="167" t="s">
        <v>122</v>
      </c>
    </row>
    <row r="1293" spans="1:65" s="2" customFormat="1" ht="16.5" customHeight="1">
      <c r="A1293" s="33"/>
      <c r="B1293" s="144"/>
      <c r="C1293" s="145" t="s">
        <v>1581</v>
      </c>
      <c r="D1293" s="145" t="s">
        <v>124</v>
      </c>
      <c r="E1293" s="146" t="s">
        <v>1582</v>
      </c>
      <c r="F1293" s="147" t="s">
        <v>1583</v>
      </c>
      <c r="G1293" s="148" t="s">
        <v>647</v>
      </c>
      <c r="H1293" s="149">
        <v>1</v>
      </c>
      <c r="I1293" s="150"/>
      <c r="J1293" s="151">
        <f>ROUND(I1293*H1293,2)</f>
        <v>0</v>
      </c>
      <c r="K1293" s="147" t="s">
        <v>1</v>
      </c>
      <c r="L1293" s="34"/>
      <c r="M1293" s="152" t="s">
        <v>1</v>
      </c>
      <c r="N1293" s="153" t="s">
        <v>38</v>
      </c>
      <c r="O1293" s="59"/>
      <c r="P1293" s="154">
        <f>O1293*H1293</f>
        <v>0</v>
      </c>
      <c r="Q1293" s="154">
        <v>0</v>
      </c>
      <c r="R1293" s="154">
        <f>Q1293*H1293</f>
        <v>0</v>
      </c>
      <c r="S1293" s="154">
        <v>0</v>
      </c>
      <c r="T1293" s="155">
        <f>S1293*H1293</f>
        <v>0</v>
      </c>
      <c r="U1293" s="33"/>
      <c r="V1293" s="33"/>
      <c r="W1293" s="33"/>
      <c r="X1293" s="33"/>
      <c r="Y1293" s="33"/>
      <c r="Z1293" s="33"/>
      <c r="AA1293" s="33"/>
      <c r="AB1293" s="33"/>
      <c r="AC1293" s="33"/>
      <c r="AD1293" s="33"/>
      <c r="AE1293" s="33"/>
      <c r="AR1293" s="156" t="s">
        <v>129</v>
      </c>
      <c r="AT1293" s="156" t="s">
        <v>124</v>
      </c>
      <c r="AU1293" s="156" t="s">
        <v>82</v>
      </c>
      <c r="AY1293" s="18" t="s">
        <v>122</v>
      </c>
      <c r="BE1293" s="157">
        <f>IF(N1293="základní",J1293,0)</f>
        <v>0</v>
      </c>
      <c r="BF1293" s="157">
        <f>IF(N1293="snížená",J1293,0)</f>
        <v>0</v>
      </c>
      <c r="BG1293" s="157">
        <f>IF(N1293="zákl. přenesená",J1293,0)</f>
        <v>0</v>
      </c>
      <c r="BH1293" s="157">
        <f>IF(N1293="sníž. přenesená",J1293,0)</f>
        <v>0</v>
      </c>
      <c r="BI1293" s="157">
        <f>IF(N1293="nulová",J1293,0)</f>
        <v>0</v>
      </c>
      <c r="BJ1293" s="18" t="s">
        <v>30</v>
      </c>
      <c r="BK1293" s="157">
        <f>ROUND(I1293*H1293,2)</f>
        <v>0</v>
      </c>
      <c r="BL1293" s="18" t="s">
        <v>129</v>
      </c>
      <c r="BM1293" s="156" t="s">
        <v>1584</v>
      </c>
    </row>
    <row r="1294" spans="1:65" s="13" customFormat="1">
      <c r="B1294" s="158"/>
      <c r="D1294" s="159" t="s">
        <v>131</v>
      </c>
      <c r="E1294" s="160" t="s">
        <v>1</v>
      </c>
      <c r="F1294" s="161" t="s">
        <v>1576</v>
      </c>
      <c r="H1294" s="160" t="s">
        <v>1</v>
      </c>
      <c r="I1294" s="162"/>
      <c r="L1294" s="158"/>
      <c r="M1294" s="163"/>
      <c r="N1294" s="164"/>
      <c r="O1294" s="164"/>
      <c r="P1294" s="164"/>
      <c r="Q1294" s="164"/>
      <c r="R1294" s="164"/>
      <c r="S1294" s="164"/>
      <c r="T1294" s="165"/>
      <c r="AT1294" s="160" t="s">
        <v>131</v>
      </c>
      <c r="AU1294" s="160" t="s">
        <v>82</v>
      </c>
      <c r="AV1294" s="13" t="s">
        <v>30</v>
      </c>
      <c r="AW1294" s="13" t="s">
        <v>29</v>
      </c>
      <c r="AX1294" s="13" t="s">
        <v>73</v>
      </c>
      <c r="AY1294" s="160" t="s">
        <v>122</v>
      </c>
    </row>
    <row r="1295" spans="1:65" s="14" customFormat="1">
      <c r="B1295" s="166"/>
      <c r="D1295" s="159" t="s">
        <v>131</v>
      </c>
      <c r="E1295" s="167" t="s">
        <v>1</v>
      </c>
      <c r="F1295" s="168" t="s">
        <v>30</v>
      </c>
      <c r="H1295" s="169">
        <v>1</v>
      </c>
      <c r="I1295" s="170"/>
      <c r="L1295" s="166"/>
      <c r="M1295" s="171"/>
      <c r="N1295" s="172"/>
      <c r="O1295" s="172"/>
      <c r="P1295" s="172"/>
      <c r="Q1295" s="172"/>
      <c r="R1295" s="172"/>
      <c r="S1295" s="172"/>
      <c r="T1295" s="173"/>
      <c r="AT1295" s="167" t="s">
        <v>131</v>
      </c>
      <c r="AU1295" s="167" t="s">
        <v>82</v>
      </c>
      <c r="AV1295" s="14" t="s">
        <v>82</v>
      </c>
      <c r="AW1295" s="14" t="s">
        <v>29</v>
      </c>
      <c r="AX1295" s="14" t="s">
        <v>30</v>
      </c>
      <c r="AY1295" s="167" t="s">
        <v>122</v>
      </c>
    </row>
    <row r="1296" spans="1:65" s="2" customFormat="1" ht="21.75" customHeight="1">
      <c r="A1296" s="33"/>
      <c r="B1296" s="144"/>
      <c r="C1296" s="145" t="s">
        <v>1585</v>
      </c>
      <c r="D1296" s="145" t="s">
        <v>124</v>
      </c>
      <c r="E1296" s="146" t="s">
        <v>1586</v>
      </c>
      <c r="F1296" s="147" t="s">
        <v>1587</v>
      </c>
      <c r="G1296" s="148" t="s">
        <v>197</v>
      </c>
      <c r="H1296" s="149">
        <v>169</v>
      </c>
      <c r="I1296" s="150"/>
      <c r="J1296" s="151">
        <f>ROUND(I1296*H1296,2)</f>
        <v>0</v>
      </c>
      <c r="K1296" s="147" t="s">
        <v>1</v>
      </c>
      <c r="L1296" s="34"/>
      <c r="M1296" s="152" t="s">
        <v>1</v>
      </c>
      <c r="N1296" s="153" t="s">
        <v>38</v>
      </c>
      <c r="O1296" s="59"/>
      <c r="P1296" s="154">
        <f>O1296*H1296</f>
        <v>0</v>
      </c>
      <c r="Q1296" s="154">
        <v>1.9000000000000001E-4</v>
      </c>
      <c r="R1296" s="154">
        <f>Q1296*H1296</f>
        <v>3.211E-2</v>
      </c>
      <c r="S1296" s="154">
        <v>0</v>
      </c>
      <c r="T1296" s="155">
        <f>S1296*H1296</f>
        <v>0</v>
      </c>
      <c r="U1296" s="33"/>
      <c r="V1296" s="33"/>
      <c r="W1296" s="33"/>
      <c r="X1296" s="33"/>
      <c r="Y1296" s="33"/>
      <c r="Z1296" s="33"/>
      <c r="AA1296" s="33"/>
      <c r="AB1296" s="33"/>
      <c r="AC1296" s="33"/>
      <c r="AD1296" s="33"/>
      <c r="AE1296" s="33"/>
      <c r="AR1296" s="156" t="s">
        <v>129</v>
      </c>
      <c r="AT1296" s="156" t="s">
        <v>124</v>
      </c>
      <c r="AU1296" s="156" t="s">
        <v>82</v>
      </c>
      <c r="AY1296" s="18" t="s">
        <v>122</v>
      </c>
      <c r="BE1296" s="157">
        <f>IF(N1296="základní",J1296,0)</f>
        <v>0</v>
      </c>
      <c r="BF1296" s="157">
        <f>IF(N1296="snížená",J1296,0)</f>
        <v>0</v>
      </c>
      <c r="BG1296" s="157">
        <f>IF(N1296="zákl. přenesená",J1296,0)</f>
        <v>0</v>
      </c>
      <c r="BH1296" s="157">
        <f>IF(N1296="sníž. přenesená",J1296,0)</f>
        <v>0</v>
      </c>
      <c r="BI1296" s="157">
        <f>IF(N1296="nulová",J1296,0)</f>
        <v>0</v>
      </c>
      <c r="BJ1296" s="18" t="s">
        <v>30</v>
      </c>
      <c r="BK1296" s="157">
        <f>ROUND(I1296*H1296,2)</f>
        <v>0</v>
      </c>
      <c r="BL1296" s="18" t="s">
        <v>129</v>
      </c>
      <c r="BM1296" s="156" t="s">
        <v>1588</v>
      </c>
    </row>
    <row r="1297" spans="1:65" s="13" customFormat="1">
      <c r="B1297" s="158"/>
      <c r="D1297" s="159" t="s">
        <v>131</v>
      </c>
      <c r="E1297" s="160" t="s">
        <v>1</v>
      </c>
      <c r="F1297" s="161" t="s">
        <v>1576</v>
      </c>
      <c r="H1297" s="160" t="s">
        <v>1</v>
      </c>
      <c r="I1297" s="162"/>
      <c r="L1297" s="158"/>
      <c r="M1297" s="163"/>
      <c r="N1297" s="164"/>
      <c r="O1297" s="164"/>
      <c r="P1297" s="164"/>
      <c r="Q1297" s="164"/>
      <c r="R1297" s="164"/>
      <c r="S1297" s="164"/>
      <c r="T1297" s="165"/>
      <c r="AT1297" s="160" t="s">
        <v>131</v>
      </c>
      <c r="AU1297" s="160" t="s">
        <v>82</v>
      </c>
      <c r="AV1297" s="13" t="s">
        <v>30</v>
      </c>
      <c r="AW1297" s="13" t="s">
        <v>29</v>
      </c>
      <c r="AX1297" s="13" t="s">
        <v>73</v>
      </c>
      <c r="AY1297" s="160" t="s">
        <v>122</v>
      </c>
    </row>
    <row r="1298" spans="1:65" s="14" customFormat="1">
      <c r="B1298" s="166"/>
      <c r="D1298" s="159" t="s">
        <v>131</v>
      </c>
      <c r="E1298" s="167" t="s">
        <v>1</v>
      </c>
      <c r="F1298" s="168" t="s">
        <v>1589</v>
      </c>
      <c r="H1298" s="169">
        <v>169</v>
      </c>
      <c r="I1298" s="170"/>
      <c r="L1298" s="166"/>
      <c r="M1298" s="171"/>
      <c r="N1298" s="172"/>
      <c r="O1298" s="172"/>
      <c r="P1298" s="172"/>
      <c r="Q1298" s="172"/>
      <c r="R1298" s="172"/>
      <c r="S1298" s="172"/>
      <c r="T1298" s="173"/>
      <c r="AT1298" s="167" t="s">
        <v>131</v>
      </c>
      <c r="AU1298" s="167" t="s">
        <v>82</v>
      </c>
      <c r="AV1298" s="14" t="s">
        <v>82</v>
      </c>
      <c r="AW1298" s="14" t="s">
        <v>29</v>
      </c>
      <c r="AX1298" s="14" t="s">
        <v>73</v>
      </c>
      <c r="AY1298" s="167" t="s">
        <v>122</v>
      </c>
    </row>
    <row r="1299" spans="1:65" s="15" customFormat="1">
      <c r="B1299" s="174"/>
      <c r="D1299" s="159" t="s">
        <v>131</v>
      </c>
      <c r="E1299" s="175" t="s">
        <v>1</v>
      </c>
      <c r="F1299" s="176" t="s">
        <v>139</v>
      </c>
      <c r="H1299" s="177">
        <v>169</v>
      </c>
      <c r="I1299" s="178"/>
      <c r="L1299" s="174"/>
      <c r="M1299" s="179"/>
      <c r="N1299" s="180"/>
      <c r="O1299" s="180"/>
      <c r="P1299" s="180"/>
      <c r="Q1299" s="180"/>
      <c r="R1299" s="180"/>
      <c r="S1299" s="180"/>
      <c r="T1299" s="181"/>
      <c r="AT1299" s="175" t="s">
        <v>131</v>
      </c>
      <c r="AU1299" s="175" t="s">
        <v>82</v>
      </c>
      <c r="AV1299" s="15" t="s">
        <v>129</v>
      </c>
      <c r="AW1299" s="15" t="s">
        <v>29</v>
      </c>
      <c r="AX1299" s="15" t="s">
        <v>30</v>
      </c>
      <c r="AY1299" s="175" t="s">
        <v>122</v>
      </c>
    </row>
    <row r="1300" spans="1:65" s="2" customFormat="1" ht="24.2" customHeight="1">
      <c r="A1300" s="33"/>
      <c r="B1300" s="144"/>
      <c r="C1300" s="145" t="s">
        <v>1590</v>
      </c>
      <c r="D1300" s="145" t="s">
        <v>124</v>
      </c>
      <c r="E1300" s="146" t="s">
        <v>1591</v>
      </c>
      <c r="F1300" s="147" t="s">
        <v>1592</v>
      </c>
      <c r="G1300" s="148" t="s">
        <v>197</v>
      </c>
      <c r="H1300" s="149">
        <v>1</v>
      </c>
      <c r="I1300" s="150"/>
      <c r="J1300" s="151">
        <f>ROUND(I1300*H1300,2)</f>
        <v>0</v>
      </c>
      <c r="K1300" s="147" t="s">
        <v>1</v>
      </c>
      <c r="L1300" s="34"/>
      <c r="M1300" s="152" t="s">
        <v>1</v>
      </c>
      <c r="N1300" s="153" t="s">
        <v>38</v>
      </c>
      <c r="O1300" s="59"/>
      <c r="P1300" s="154">
        <f>O1300*H1300</f>
        <v>0</v>
      </c>
      <c r="Q1300" s="154">
        <v>0</v>
      </c>
      <c r="R1300" s="154">
        <f>Q1300*H1300</f>
        <v>0</v>
      </c>
      <c r="S1300" s="154">
        <v>0</v>
      </c>
      <c r="T1300" s="155">
        <f>S1300*H1300</f>
        <v>0</v>
      </c>
      <c r="U1300" s="33"/>
      <c r="V1300" s="33"/>
      <c r="W1300" s="33"/>
      <c r="X1300" s="33"/>
      <c r="Y1300" s="33"/>
      <c r="Z1300" s="33"/>
      <c r="AA1300" s="33"/>
      <c r="AB1300" s="33"/>
      <c r="AC1300" s="33"/>
      <c r="AD1300" s="33"/>
      <c r="AE1300" s="33"/>
      <c r="AR1300" s="156" t="s">
        <v>129</v>
      </c>
      <c r="AT1300" s="156" t="s">
        <v>124</v>
      </c>
      <c r="AU1300" s="156" t="s">
        <v>82</v>
      </c>
      <c r="AY1300" s="18" t="s">
        <v>122</v>
      </c>
      <c r="BE1300" s="157">
        <f>IF(N1300="základní",J1300,0)</f>
        <v>0</v>
      </c>
      <c r="BF1300" s="157">
        <f>IF(N1300="snížená",J1300,0)</f>
        <v>0</v>
      </c>
      <c r="BG1300" s="157">
        <f>IF(N1300="zákl. přenesená",J1300,0)</f>
        <v>0</v>
      </c>
      <c r="BH1300" s="157">
        <f>IF(N1300="sníž. přenesená",J1300,0)</f>
        <v>0</v>
      </c>
      <c r="BI1300" s="157">
        <f>IF(N1300="nulová",J1300,0)</f>
        <v>0</v>
      </c>
      <c r="BJ1300" s="18" t="s">
        <v>30</v>
      </c>
      <c r="BK1300" s="157">
        <f>ROUND(I1300*H1300,2)</f>
        <v>0</v>
      </c>
      <c r="BL1300" s="18" t="s">
        <v>129</v>
      </c>
      <c r="BM1300" s="156" t="s">
        <v>1593</v>
      </c>
    </row>
    <row r="1301" spans="1:65" s="13" customFormat="1">
      <c r="B1301" s="158"/>
      <c r="D1301" s="159" t="s">
        <v>131</v>
      </c>
      <c r="E1301" s="160" t="s">
        <v>1</v>
      </c>
      <c r="F1301" s="161" t="s">
        <v>1576</v>
      </c>
      <c r="H1301" s="160" t="s">
        <v>1</v>
      </c>
      <c r="I1301" s="162"/>
      <c r="L1301" s="158"/>
      <c r="M1301" s="163"/>
      <c r="N1301" s="164"/>
      <c r="O1301" s="164"/>
      <c r="P1301" s="164"/>
      <c r="Q1301" s="164"/>
      <c r="R1301" s="164"/>
      <c r="S1301" s="164"/>
      <c r="T1301" s="165"/>
      <c r="AT1301" s="160" t="s">
        <v>131</v>
      </c>
      <c r="AU1301" s="160" t="s">
        <v>82</v>
      </c>
      <c r="AV1301" s="13" t="s">
        <v>30</v>
      </c>
      <c r="AW1301" s="13" t="s">
        <v>29</v>
      </c>
      <c r="AX1301" s="13" t="s">
        <v>73</v>
      </c>
      <c r="AY1301" s="160" t="s">
        <v>122</v>
      </c>
    </row>
    <row r="1302" spans="1:65" s="14" customFormat="1">
      <c r="B1302" s="166"/>
      <c r="D1302" s="159" t="s">
        <v>131</v>
      </c>
      <c r="E1302" s="167" t="s">
        <v>1</v>
      </c>
      <c r="F1302" s="168" t="s">
        <v>30</v>
      </c>
      <c r="H1302" s="169">
        <v>1</v>
      </c>
      <c r="I1302" s="170"/>
      <c r="L1302" s="166"/>
      <c r="M1302" s="171"/>
      <c r="N1302" s="172"/>
      <c r="O1302" s="172"/>
      <c r="P1302" s="172"/>
      <c r="Q1302" s="172"/>
      <c r="R1302" s="172"/>
      <c r="S1302" s="172"/>
      <c r="T1302" s="173"/>
      <c r="AT1302" s="167" t="s">
        <v>131</v>
      </c>
      <c r="AU1302" s="167" t="s">
        <v>82</v>
      </c>
      <c r="AV1302" s="14" t="s">
        <v>82</v>
      </c>
      <c r="AW1302" s="14" t="s">
        <v>29</v>
      </c>
      <c r="AX1302" s="14" t="s">
        <v>30</v>
      </c>
      <c r="AY1302" s="167" t="s">
        <v>122</v>
      </c>
    </row>
    <row r="1303" spans="1:65" s="2" customFormat="1" ht="24.2" customHeight="1">
      <c r="A1303" s="33"/>
      <c r="B1303" s="144"/>
      <c r="C1303" s="145" t="s">
        <v>1594</v>
      </c>
      <c r="D1303" s="145" t="s">
        <v>124</v>
      </c>
      <c r="E1303" s="146" t="s">
        <v>1595</v>
      </c>
      <c r="F1303" s="147" t="s">
        <v>1596</v>
      </c>
      <c r="G1303" s="148" t="s">
        <v>197</v>
      </c>
      <c r="H1303" s="149">
        <v>169</v>
      </c>
      <c r="I1303" s="150"/>
      <c r="J1303" s="151">
        <f>ROUND(I1303*H1303,2)</f>
        <v>0</v>
      </c>
      <c r="K1303" s="147" t="s">
        <v>1</v>
      </c>
      <c r="L1303" s="34"/>
      <c r="M1303" s="152" t="s">
        <v>1</v>
      </c>
      <c r="N1303" s="153" t="s">
        <v>38</v>
      </c>
      <c r="O1303" s="59"/>
      <c r="P1303" s="154">
        <f>O1303*H1303</f>
        <v>0</v>
      </c>
      <c r="Q1303" s="154">
        <v>0</v>
      </c>
      <c r="R1303" s="154">
        <f>Q1303*H1303</f>
        <v>0</v>
      </c>
      <c r="S1303" s="154">
        <v>0</v>
      </c>
      <c r="T1303" s="155">
        <f>S1303*H1303</f>
        <v>0</v>
      </c>
      <c r="U1303" s="33"/>
      <c r="V1303" s="33"/>
      <c r="W1303" s="33"/>
      <c r="X1303" s="33"/>
      <c r="Y1303" s="33"/>
      <c r="Z1303" s="33"/>
      <c r="AA1303" s="33"/>
      <c r="AB1303" s="33"/>
      <c r="AC1303" s="33"/>
      <c r="AD1303" s="33"/>
      <c r="AE1303" s="33"/>
      <c r="AR1303" s="156" t="s">
        <v>129</v>
      </c>
      <c r="AT1303" s="156" t="s">
        <v>124</v>
      </c>
      <c r="AU1303" s="156" t="s">
        <v>82</v>
      </c>
      <c r="AY1303" s="18" t="s">
        <v>122</v>
      </c>
      <c r="BE1303" s="157">
        <f>IF(N1303="základní",J1303,0)</f>
        <v>0</v>
      </c>
      <c r="BF1303" s="157">
        <f>IF(N1303="snížená",J1303,0)</f>
        <v>0</v>
      </c>
      <c r="BG1303" s="157">
        <f>IF(N1303="zákl. přenesená",J1303,0)</f>
        <v>0</v>
      </c>
      <c r="BH1303" s="157">
        <f>IF(N1303="sníž. přenesená",J1303,0)</f>
        <v>0</v>
      </c>
      <c r="BI1303" s="157">
        <f>IF(N1303="nulová",J1303,0)</f>
        <v>0</v>
      </c>
      <c r="BJ1303" s="18" t="s">
        <v>30</v>
      </c>
      <c r="BK1303" s="157">
        <f>ROUND(I1303*H1303,2)</f>
        <v>0</v>
      </c>
      <c r="BL1303" s="18" t="s">
        <v>129</v>
      </c>
      <c r="BM1303" s="156" t="s">
        <v>1597</v>
      </c>
    </row>
    <row r="1304" spans="1:65" s="14" customFormat="1">
      <c r="B1304" s="166"/>
      <c r="D1304" s="159" t="s">
        <v>131</v>
      </c>
      <c r="E1304" s="167" t="s">
        <v>1</v>
      </c>
      <c r="F1304" s="168" t="s">
        <v>1598</v>
      </c>
      <c r="H1304" s="169">
        <v>169</v>
      </c>
      <c r="I1304" s="170"/>
      <c r="L1304" s="166"/>
      <c r="M1304" s="171"/>
      <c r="N1304" s="172"/>
      <c r="O1304" s="172"/>
      <c r="P1304" s="172"/>
      <c r="Q1304" s="172"/>
      <c r="R1304" s="172"/>
      <c r="S1304" s="172"/>
      <c r="T1304" s="173"/>
      <c r="AT1304" s="167" t="s">
        <v>131</v>
      </c>
      <c r="AU1304" s="167" t="s">
        <v>82</v>
      </c>
      <c r="AV1304" s="14" t="s">
        <v>82</v>
      </c>
      <c r="AW1304" s="14" t="s">
        <v>29</v>
      </c>
      <c r="AX1304" s="14" t="s">
        <v>73</v>
      </c>
      <c r="AY1304" s="167" t="s">
        <v>122</v>
      </c>
    </row>
    <row r="1305" spans="1:65" s="15" customFormat="1">
      <c r="B1305" s="174"/>
      <c r="D1305" s="159" t="s">
        <v>131</v>
      </c>
      <c r="E1305" s="175" t="s">
        <v>1</v>
      </c>
      <c r="F1305" s="176" t="s">
        <v>139</v>
      </c>
      <c r="H1305" s="177">
        <v>169</v>
      </c>
      <c r="I1305" s="178"/>
      <c r="L1305" s="174"/>
      <c r="M1305" s="179"/>
      <c r="N1305" s="180"/>
      <c r="O1305" s="180"/>
      <c r="P1305" s="180"/>
      <c r="Q1305" s="180"/>
      <c r="R1305" s="180"/>
      <c r="S1305" s="180"/>
      <c r="T1305" s="181"/>
      <c r="AT1305" s="175" t="s">
        <v>131</v>
      </c>
      <c r="AU1305" s="175" t="s">
        <v>82</v>
      </c>
      <c r="AV1305" s="15" t="s">
        <v>129</v>
      </c>
      <c r="AW1305" s="15" t="s">
        <v>29</v>
      </c>
      <c r="AX1305" s="15" t="s">
        <v>30</v>
      </c>
      <c r="AY1305" s="175" t="s">
        <v>122</v>
      </c>
    </row>
    <row r="1306" spans="1:65" s="12" customFormat="1" ht="22.9" customHeight="1">
      <c r="B1306" s="131"/>
      <c r="D1306" s="132" t="s">
        <v>72</v>
      </c>
      <c r="E1306" s="142" t="s">
        <v>179</v>
      </c>
      <c r="F1306" s="142" t="s">
        <v>1599</v>
      </c>
      <c r="I1306" s="134"/>
      <c r="J1306" s="143">
        <f>BK1306</f>
        <v>0</v>
      </c>
      <c r="L1306" s="131"/>
      <c r="M1306" s="136"/>
      <c r="N1306" s="137"/>
      <c r="O1306" s="137"/>
      <c r="P1306" s="138">
        <f>SUM(P1307:P1355)</f>
        <v>0</v>
      </c>
      <c r="Q1306" s="137"/>
      <c r="R1306" s="138">
        <f>SUM(R1307:R1355)</f>
        <v>2.5342872000000001</v>
      </c>
      <c r="S1306" s="137"/>
      <c r="T1306" s="139">
        <f>SUM(T1307:T1355)</f>
        <v>0</v>
      </c>
      <c r="AR1306" s="132" t="s">
        <v>30</v>
      </c>
      <c r="AT1306" s="140" t="s">
        <v>72</v>
      </c>
      <c r="AU1306" s="140" t="s">
        <v>30</v>
      </c>
      <c r="AY1306" s="132" t="s">
        <v>122</v>
      </c>
      <c r="BK1306" s="141">
        <f>SUM(BK1307:BK1355)</f>
        <v>0</v>
      </c>
    </row>
    <row r="1307" spans="1:65" s="2" customFormat="1" ht="16.5" customHeight="1">
      <c r="A1307" s="33"/>
      <c r="B1307" s="144"/>
      <c r="C1307" s="145" t="s">
        <v>1600</v>
      </c>
      <c r="D1307" s="145" t="s">
        <v>124</v>
      </c>
      <c r="E1307" s="146" t="s">
        <v>1601</v>
      </c>
      <c r="F1307" s="147" t="s">
        <v>1602</v>
      </c>
      <c r="G1307" s="148" t="s">
        <v>197</v>
      </c>
      <c r="H1307" s="149">
        <v>6</v>
      </c>
      <c r="I1307" s="150"/>
      <c r="J1307" s="151">
        <f>ROUND(I1307*H1307,2)</f>
        <v>0</v>
      </c>
      <c r="K1307" s="147" t="s">
        <v>128</v>
      </c>
      <c r="L1307" s="34"/>
      <c r="M1307" s="152" t="s">
        <v>1</v>
      </c>
      <c r="N1307" s="153" t="s">
        <v>38</v>
      </c>
      <c r="O1307" s="59"/>
      <c r="P1307" s="154">
        <f>O1307*H1307</f>
        <v>0</v>
      </c>
      <c r="Q1307" s="154">
        <v>0.15540000000000001</v>
      </c>
      <c r="R1307" s="154">
        <f>Q1307*H1307</f>
        <v>0.93240000000000012</v>
      </c>
      <c r="S1307" s="154">
        <v>0</v>
      </c>
      <c r="T1307" s="155">
        <f>S1307*H1307</f>
        <v>0</v>
      </c>
      <c r="U1307" s="33"/>
      <c r="V1307" s="33"/>
      <c r="W1307" s="33"/>
      <c r="X1307" s="33"/>
      <c r="Y1307" s="33"/>
      <c r="Z1307" s="33"/>
      <c r="AA1307" s="33"/>
      <c r="AB1307" s="33"/>
      <c r="AC1307" s="33"/>
      <c r="AD1307" s="33"/>
      <c r="AE1307" s="33"/>
      <c r="AR1307" s="156" t="s">
        <v>129</v>
      </c>
      <c r="AT1307" s="156" t="s">
        <v>124</v>
      </c>
      <c r="AU1307" s="156" t="s">
        <v>82</v>
      </c>
      <c r="AY1307" s="18" t="s">
        <v>122</v>
      </c>
      <c r="BE1307" s="157">
        <f>IF(N1307="základní",J1307,0)</f>
        <v>0</v>
      </c>
      <c r="BF1307" s="157">
        <f>IF(N1307="snížená",J1307,0)</f>
        <v>0</v>
      </c>
      <c r="BG1307" s="157">
        <f>IF(N1307="zákl. přenesená",J1307,0)</f>
        <v>0</v>
      </c>
      <c r="BH1307" s="157">
        <f>IF(N1307="sníž. přenesená",J1307,0)</f>
        <v>0</v>
      </c>
      <c r="BI1307" s="157">
        <f>IF(N1307="nulová",J1307,0)</f>
        <v>0</v>
      </c>
      <c r="BJ1307" s="18" t="s">
        <v>30</v>
      </c>
      <c r="BK1307" s="157">
        <f>ROUND(I1307*H1307,2)</f>
        <v>0</v>
      </c>
      <c r="BL1307" s="18" t="s">
        <v>129</v>
      </c>
      <c r="BM1307" s="156" t="s">
        <v>1603</v>
      </c>
    </row>
    <row r="1308" spans="1:65" s="13" customFormat="1">
      <c r="B1308" s="158"/>
      <c r="D1308" s="159" t="s">
        <v>131</v>
      </c>
      <c r="E1308" s="160" t="s">
        <v>1</v>
      </c>
      <c r="F1308" s="161" t="s">
        <v>701</v>
      </c>
      <c r="H1308" s="160" t="s">
        <v>1</v>
      </c>
      <c r="I1308" s="162"/>
      <c r="L1308" s="158"/>
      <c r="M1308" s="163"/>
      <c r="N1308" s="164"/>
      <c r="O1308" s="164"/>
      <c r="P1308" s="164"/>
      <c r="Q1308" s="164"/>
      <c r="R1308" s="164"/>
      <c r="S1308" s="164"/>
      <c r="T1308" s="165"/>
      <c r="AT1308" s="160" t="s">
        <v>131</v>
      </c>
      <c r="AU1308" s="160" t="s">
        <v>82</v>
      </c>
      <c r="AV1308" s="13" t="s">
        <v>30</v>
      </c>
      <c r="AW1308" s="13" t="s">
        <v>29</v>
      </c>
      <c r="AX1308" s="13" t="s">
        <v>73</v>
      </c>
      <c r="AY1308" s="160" t="s">
        <v>122</v>
      </c>
    </row>
    <row r="1309" spans="1:65" s="14" customFormat="1">
      <c r="B1309" s="166"/>
      <c r="D1309" s="159" t="s">
        <v>131</v>
      </c>
      <c r="E1309" s="167" t="s">
        <v>1</v>
      </c>
      <c r="F1309" s="168" t="s">
        <v>82</v>
      </c>
      <c r="H1309" s="169">
        <v>2</v>
      </c>
      <c r="I1309" s="170"/>
      <c r="L1309" s="166"/>
      <c r="M1309" s="171"/>
      <c r="N1309" s="172"/>
      <c r="O1309" s="172"/>
      <c r="P1309" s="172"/>
      <c r="Q1309" s="172"/>
      <c r="R1309" s="172"/>
      <c r="S1309" s="172"/>
      <c r="T1309" s="173"/>
      <c r="AT1309" s="167" t="s">
        <v>131</v>
      </c>
      <c r="AU1309" s="167" t="s">
        <v>82</v>
      </c>
      <c r="AV1309" s="14" t="s">
        <v>82</v>
      </c>
      <c r="AW1309" s="14" t="s">
        <v>29</v>
      </c>
      <c r="AX1309" s="14" t="s">
        <v>73</v>
      </c>
      <c r="AY1309" s="167" t="s">
        <v>122</v>
      </c>
    </row>
    <row r="1310" spans="1:65" s="13" customFormat="1">
      <c r="B1310" s="158"/>
      <c r="D1310" s="159" t="s">
        <v>131</v>
      </c>
      <c r="E1310" s="160" t="s">
        <v>1</v>
      </c>
      <c r="F1310" s="161" t="s">
        <v>719</v>
      </c>
      <c r="H1310" s="160" t="s">
        <v>1</v>
      </c>
      <c r="I1310" s="162"/>
      <c r="L1310" s="158"/>
      <c r="M1310" s="163"/>
      <c r="N1310" s="164"/>
      <c r="O1310" s="164"/>
      <c r="P1310" s="164"/>
      <c r="Q1310" s="164"/>
      <c r="R1310" s="164"/>
      <c r="S1310" s="164"/>
      <c r="T1310" s="165"/>
      <c r="AT1310" s="160" t="s">
        <v>131</v>
      </c>
      <c r="AU1310" s="160" t="s">
        <v>82</v>
      </c>
      <c r="AV1310" s="13" t="s">
        <v>30</v>
      </c>
      <c r="AW1310" s="13" t="s">
        <v>29</v>
      </c>
      <c r="AX1310" s="13" t="s">
        <v>73</v>
      </c>
      <c r="AY1310" s="160" t="s">
        <v>122</v>
      </c>
    </row>
    <row r="1311" spans="1:65" s="14" customFormat="1">
      <c r="B1311" s="166"/>
      <c r="D1311" s="159" t="s">
        <v>131</v>
      </c>
      <c r="E1311" s="167" t="s">
        <v>1</v>
      </c>
      <c r="F1311" s="168" t="s">
        <v>82</v>
      </c>
      <c r="H1311" s="169">
        <v>2</v>
      </c>
      <c r="I1311" s="170"/>
      <c r="L1311" s="166"/>
      <c r="M1311" s="171"/>
      <c r="N1311" s="172"/>
      <c r="O1311" s="172"/>
      <c r="P1311" s="172"/>
      <c r="Q1311" s="172"/>
      <c r="R1311" s="172"/>
      <c r="S1311" s="172"/>
      <c r="T1311" s="173"/>
      <c r="AT1311" s="167" t="s">
        <v>131</v>
      </c>
      <c r="AU1311" s="167" t="s">
        <v>82</v>
      </c>
      <c r="AV1311" s="14" t="s">
        <v>82</v>
      </c>
      <c r="AW1311" s="14" t="s">
        <v>29</v>
      </c>
      <c r="AX1311" s="14" t="s">
        <v>73</v>
      </c>
      <c r="AY1311" s="167" t="s">
        <v>122</v>
      </c>
    </row>
    <row r="1312" spans="1:65" s="13" customFormat="1">
      <c r="B1312" s="158"/>
      <c r="D1312" s="159" t="s">
        <v>131</v>
      </c>
      <c r="E1312" s="160" t="s">
        <v>1</v>
      </c>
      <c r="F1312" s="161" t="s">
        <v>703</v>
      </c>
      <c r="H1312" s="160" t="s">
        <v>1</v>
      </c>
      <c r="I1312" s="162"/>
      <c r="L1312" s="158"/>
      <c r="M1312" s="163"/>
      <c r="N1312" s="164"/>
      <c r="O1312" s="164"/>
      <c r="P1312" s="164"/>
      <c r="Q1312" s="164"/>
      <c r="R1312" s="164"/>
      <c r="S1312" s="164"/>
      <c r="T1312" s="165"/>
      <c r="AT1312" s="160" t="s">
        <v>131</v>
      </c>
      <c r="AU1312" s="160" t="s">
        <v>82</v>
      </c>
      <c r="AV1312" s="13" t="s">
        <v>30</v>
      </c>
      <c r="AW1312" s="13" t="s">
        <v>29</v>
      </c>
      <c r="AX1312" s="13" t="s">
        <v>73</v>
      </c>
      <c r="AY1312" s="160" t="s">
        <v>122</v>
      </c>
    </row>
    <row r="1313" spans="1:65" s="14" customFormat="1">
      <c r="B1313" s="166"/>
      <c r="D1313" s="159" t="s">
        <v>131</v>
      </c>
      <c r="E1313" s="167" t="s">
        <v>1</v>
      </c>
      <c r="F1313" s="168" t="s">
        <v>82</v>
      </c>
      <c r="H1313" s="169">
        <v>2</v>
      </c>
      <c r="I1313" s="170"/>
      <c r="L1313" s="166"/>
      <c r="M1313" s="171"/>
      <c r="N1313" s="172"/>
      <c r="O1313" s="172"/>
      <c r="P1313" s="172"/>
      <c r="Q1313" s="172"/>
      <c r="R1313" s="172"/>
      <c r="S1313" s="172"/>
      <c r="T1313" s="173"/>
      <c r="AT1313" s="167" t="s">
        <v>131</v>
      </c>
      <c r="AU1313" s="167" t="s">
        <v>82</v>
      </c>
      <c r="AV1313" s="14" t="s">
        <v>82</v>
      </c>
      <c r="AW1313" s="14" t="s">
        <v>29</v>
      </c>
      <c r="AX1313" s="14" t="s">
        <v>73</v>
      </c>
      <c r="AY1313" s="167" t="s">
        <v>122</v>
      </c>
    </row>
    <row r="1314" spans="1:65" s="15" customFormat="1">
      <c r="B1314" s="174"/>
      <c r="D1314" s="159" t="s">
        <v>131</v>
      </c>
      <c r="E1314" s="175" t="s">
        <v>1</v>
      </c>
      <c r="F1314" s="176" t="s">
        <v>139</v>
      </c>
      <c r="H1314" s="177">
        <v>6</v>
      </c>
      <c r="I1314" s="178"/>
      <c r="L1314" s="174"/>
      <c r="M1314" s="179"/>
      <c r="N1314" s="180"/>
      <c r="O1314" s="180"/>
      <c r="P1314" s="180"/>
      <c r="Q1314" s="180"/>
      <c r="R1314" s="180"/>
      <c r="S1314" s="180"/>
      <c r="T1314" s="181"/>
      <c r="AT1314" s="175" t="s">
        <v>131</v>
      </c>
      <c r="AU1314" s="175" t="s">
        <v>82</v>
      </c>
      <c r="AV1314" s="15" t="s">
        <v>129</v>
      </c>
      <c r="AW1314" s="15" t="s">
        <v>29</v>
      </c>
      <c r="AX1314" s="15" t="s">
        <v>30</v>
      </c>
      <c r="AY1314" s="175" t="s">
        <v>122</v>
      </c>
    </row>
    <row r="1315" spans="1:65" s="2" customFormat="1" ht="16.5" customHeight="1">
      <c r="A1315" s="33"/>
      <c r="B1315" s="144"/>
      <c r="C1315" s="182" t="s">
        <v>1604</v>
      </c>
      <c r="D1315" s="182" t="s">
        <v>333</v>
      </c>
      <c r="E1315" s="183" t="s">
        <v>1605</v>
      </c>
      <c r="F1315" s="184" t="s">
        <v>1606</v>
      </c>
      <c r="G1315" s="185" t="s">
        <v>197</v>
      </c>
      <c r="H1315" s="186">
        <v>6.06</v>
      </c>
      <c r="I1315" s="187"/>
      <c r="J1315" s="188">
        <f>ROUND(I1315*H1315,2)</f>
        <v>0</v>
      </c>
      <c r="K1315" s="184" t="s">
        <v>1</v>
      </c>
      <c r="L1315" s="189"/>
      <c r="M1315" s="190" t="s">
        <v>1</v>
      </c>
      <c r="N1315" s="191" t="s">
        <v>38</v>
      </c>
      <c r="O1315" s="59"/>
      <c r="P1315" s="154">
        <f>O1315*H1315</f>
        <v>0</v>
      </c>
      <c r="Q1315" s="154">
        <v>0.08</v>
      </c>
      <c r="R1315" s="154">
        <f>Q1315*H1315</f>
        <v>0.48479999999999995</v>
      </c>
      <c r="S1315" s="154">
        <v>0</v>
      </c>
      <c r="T1315" s="155">
        <f>S1315*H1315</f>
        <v>0</v>
      </c>
      <c r="U1315" s="33"/>
      <c r="V1315" s="33"/>
      <c r="W1315" s="33"/>
      <c r="X1315" s="33"/>
      <c r="Y1315" s="33"/>
      <c r="Z1315" s="33"/>
      <c r="AA1315" s="33"/>
      <c r="AB1315" s="33"/>
      <c r="AC1315" s="33"/>
      <c r="AD1315" s="33"/>
      <c r="AE1315" s="33"/>
      <c r="AR1315" s="156" t="s">
        <v>170</v>
      </c>
      <c r="AT1315" s="156" t="s">
        <v>333</v>
      </c>
      <c r="AU1315" s="156" t="s">
        <v>82</v>
      </c>
      <c r="AY1315" s="18" t="s">
        <v>122</v>
      </c>
      <c r="BE1315" s="157">
        <f>IF(N1315="základní",J1315,0)</f>
        <v>0</v>
      </c>
      <c r="BF1315" s="157">
        <f>IF(N1315="snížená",J1315,0)</f>
        <v>0</v>
      </c>
      <c r="BG1315" s="157">
        <f>IF(N1315="zákl. přenesená",J1315,0)</f>
        <v>0</v>
      </c>
      <c r="BH1315" s="157">
        <f>IF(N1315="sníž. přenesená",J1315,0)</f>
        <v>0</v>
      </c>
      <c r="BI1315" s="157">
        <f>IF(N1315="nulová",J1315,0)</f>
        <v>0</v>
      </c>
      <c r="BJ1315" s="18" t="s">
        <v>30</v>
      </c>
      <c r="BK1315" s="157">
        <f>ROUND(I1315*H1315,2)</f>
        <v>0</v>
      </c>
      <c r="BL1315" s="18" t="s">
        <v>129</v>
      </c>
      <c r="BM1315" s="156" t="s">
        <v>1607</v>
      </c>
    </row>
    <row r="1316" spans="1:65" s="14" customFormat="1">
      <c r="B1316" s="166"/>
      <c r="D1316" s="159" t="s">
        <v>131</v>
      </c>
      <c r="E1316" s="167" t="s">
        <v>1</v>
      </c>
      <c r="F1316" s="168" t="s">
        <v>1128</v>
      </c>
      <c r="H1316" s="169">
        <v>6.06</v>
      </c>
      <c r="I1316" s="170"/>
      <c r="L1316" s="166"/>
      <c r="M1316" s="171"/>
      <c r="N1316" s="172"/>
      <c r="O1316" s="172"/>
      <c r="P1316" s="172"/>
      <c r="Q1316" s="172"/>
      <c r="R1316" s="172"/>
      <c r="S1316" s="172"/>
      <c r="T1316" s="173"/>
      <c r="AT1316" s="167" t="s">
        <v>131</v>
      </c>
      <c r="AU1316" s="167" t="s">
        <v>82</v>
      </c>
      <c r="AV1316" s="14" t="s">
        <v>82</v>
      </c>
      <c r="AW1316" s="14" t="s">
        <v>29</v>
      </c>
      <c r="AX1316" s="14" t="s">
        <v>73</v>
      </c>
      <c r="AY1316" s="167" t="s">
        <v>122</v>
      </c>
    </row>
    <row r="1317" spans="1:65" s="15" customFormat="1">
      <c r="B1317" s="174"/>
      <c r="D1317" s="159" t="s">
        <v>131</v>
      </c>
      <c r="E1317" s="175" t="s">
        <v>1</v>
      </c>
      <c r="F1317" s="176" t="s">
        <v>139</v>
      </c>
      <c r="H1317" s="177">
        <v>6.06</v>
      </c>
      <c r="I1317" s="178"/>
      <c r="L1317" s="174"/>
      <c r="M1317" s="179"/>
      <c r="N1317" s="180"/>
      <c r="O1317" s="180"/>
      <c r="P1317" s="180"/>
      <c r="Q1317" s="180"/>
      <c r="R1317" s="180"/>
      <c r="S1317" s="180"/>
      <c r="T1317" s="181"/>
      <c r="AT1317" s="175" t="s">
        <v>131</v>
      </c>
      <c r="AU1317" s="175" t="s">
        <v>82</v>
      </c>
      <c r="AV1317" s="15" t="s">
        <v>129</v>
      </c>
      <c r="AW1317" s="15" t="s">
        <v>29</v>
      </c>
      <c r="AX1317" s="15" t="s">
        <v>30</v>
      </c>
      <c r="AY1317" s="175" t="s">
        <v>122</v>
      </c>
    </row>
    <row r="1318" spans="1:65" s="2" customFormat="1" ht="16.5" customHeight="1">
      <c r="A1318" s="33"/>
      <c r="B1318" s="144"/>
      <c r="C1318" s="145" t="s">
        <v>1608</v>
      </c>
      <c r="D1318" s="145" t="s">
        <v>124</v>
      </c>
      <c r="E1318" s="146" t="s">
        <v>1609</v>
      </c>
      <c r="F1318" s="147" t="s">
        <v>1610</v>
      </c>
      <c r="G1318" s="148" t="s">
        <v>197</v>
      </c>
      <c r="H1318" s="149">
        <v>6</v>
      </c>
      <c r="I1318" s="150"/>
      <c r="J1318" s="151">
        <f>ROUND(I1318*H1318,2)</f>
        <v>0</v>
      </c>
      <c r="K1318" s="147" t="s">
        <v>128</v>
      </c>
      <c r="L1318" s="34"/>
      <c r="M1318" s="152" t="s">
        <v>1</v>
      </c>
      <c r="N1318" s="153" t="s">
        <v>38</v>
      </c>
      <c r="O1318" s="59"/>
      <c r="P1318" s="154">
        <f>O1318*H1318</f>
        <v>0</v>
      </c>
      <c r="Q1318" s="154">
        <v>0.1295</v>
      </c>
      <c r="R1318" s="154">
        <f>Q1318*H1318</f>
        <v>0.77700000000000002</v>
      </c>
      <c r="S1318" s="154">
        <v>0</v>
      </c>
      <c r="T1318" s="155">
        <f>S1318*H1318</f>
        <v>0</v>
      </c>
      <c r="U1318" s="33"/>
      <c r="V1318" s="33"/>
      <c r="W1318" s="33"/>
      <c r="X1318" s="33"/>
      <c r="Y1318" s="33"/>
      <c r="Z1318" s="33"/>
      <c r="AA1318" s="33"/>
      <c r="AB1318" s="33"/>
      <c r="AC1318" s="33"/>
      <c r="AD1318" s="33"/>
      <c r="AE1318" s="33"/>
      <c r="AR1318" s="156" t="s">
        <v>129</v>
      </c>
      <c r="AT1318" s="156" t="s">
        <v>124</v>
      </c>
      <c r="AU1318" s="156" t="s">
        <v>82</v>
      </c>
      <c r="AY1318" s="18" t="s">
        <v>122</v>
      </c>
      <c r="BE1318" s="157">
        <f>IF(N1318="základní",J1318,0)</f>
        <v>0</v>
      </c>
      <c r="BF1318" s="157">
        <f>IF(N1318="snížená",J1318,0)</f>
        <v>0</v>
      </c>
      <c r="BG1318" s="157">
        <f>IF(N1318="zákl. přenesená",J1318,0)</f>
        <v>0</v>
      </c>
      <c r="BH1318" s="157">
        <f>IF(N1318="sníž. přenesená",J1318,0)</f>
        <v>0</v>
      </c>
      <c r="BI1318" s="157">
        <f>IF(N1318="nulová",J1318,0)</f>
        <v>0</v>
      </c>
      <c r="BJ1318" s="18" t="s">
        <v>30</v>
      </c>
      <c r="BK1318" s="157">
        <f>ROUND(I1318*H1318,2)</f>
        <v>0</v>
      </c>
      <c r="BL1318" s="18" t="s">
        <v>129</v>
      </c>
      <c r="BM1318" s="156" t="s">
        <v>1611</v>
      </c>
    </row>
    <row r="1319" spans="1:65" s="13" customFormat="1">
      <c r="B1319" s="158"/>
      <c r="D1319" s="159" t="s">
        <v>131</v>
      </c>
      <c r="E1319" s="160" t="s">
        <v>1</v>
      </c>
      <c r="F1319" s="161" t="s">
        <v>701</v>
      </c>
      <c r="H1319" s="160" t="s">
        <v>1</v>
      </c>
      <c r="I1319" s="162"/>
      <c r="L1319" s="158"/>
      <c r="M1319" s="163"/>
      <c r="N1319" s="164"/>
      <c r="O1319" s="164"/>
      <c r="P1319" s="164"/>
      <c r="Q1319" s="164"/>
      <c r="R1319" s="164"/>
      <c r="S1319" s="164"/>
      <c r="T1319" s="165"/>
      <c r="AT1319" s="160" t="s">
        <v>131</v>
      </c>
      <c r="AU1319" s="160" t="s">
        <v>82</v>
      </c>
      <c r="AV1319" s="13" t="s">
        <v>30</v>
      </c>
      <c r="AW1319" s="13" t="s">
        <v>29</v>
      </c>
      <c r="AX1319" s="13" t="s">
        <v>73</v>
      </c>
      <c r="AY1319" s="160" t="s">
        <v>122</v>
      </c>
    </row>
    <row r="1320" spans="1:65" s="14" customFormat="1">
      <c r="B1320" s="166"/>
      <c r="D1320" s="159" t="s">
        <v>131</v>
      </c>
      <c r="E1320" s="167" t="s">
        <v>1</v>
      </c>
      <c r="F1320" s="168" t="s">
        <v>82</v>
      </c>
      <c r="H1320" s="169">
        <v>2</v>
      </c>
      <c r="I1320" s="170"/>
      <c r="L1320" s="166"/>
      <c r="M1320" s="171"/>
      <c r="N1320" s="172"/>
      <c r="O1320" s="172"/>
      <c r="P1320" s="172"/>
      <c r="Q1320" s="172"/>
      <c r="R1320" s="172"/>
      <c r="S1320" s="172"/>
      <c r="T1320" s="173"/>
      <c r="AT1320" s="167" t="s">
        <v>131</v>
      </c>
      <c r="AU1320" s="167" t="s">
        <v>82</v>
      </c>
      <c r="AV1320" s="14" t="s">
        <v>82</v>
      </c>
      <c r="AW1320" s="14" t="s">
        <v>29</v>
      </c>
      <c r="AX1320" s="14" t="s">
        <v>73</v>
      </c>
      <c r="AY1320" s="167" t="s">
        <v>122</v>
      </c>
    </row>
    <row r="1321" spans="1:65" s="13" customFormat="1">
      <c r="B1321" s="158"/>
      <c r="D1321" s="159" t="s">
        <v>131</v>
      </c>
      <c r="E1321" s="160" t="s">
        <v>1</v>
      </c>
      <c r="F1321" s="161" t="s">
        <v>703</v>
      </c>
      <c r="H1321" s="160" t="s">
        <v>1</v>
      </c>
      <c r="I1321" s="162"/>
      <c r="L1321" s="158"/>
      <c r="M1321" s="163"/>
      <c r="N1321" s="164"/>
      <c r="O1321" s="164"/>
      <c r="P1321" s="164"/>
      <c r="Q1321" s="164"/>
      <c r="R1321" s="164"/>
      <c r="S1321" s="164"/>
      <c r="T1321" s="165"/>
      <c r="AT1321" s="160" t="s">
        <v>131</v>
      </c>
      <c r="AU1321" s="160" t="s">
        <v>82</v>
      </c>
      <c r="AV1321" s="13" t="s">
        <v>30</v>
      </c>
      <c r="AW1321" s="13" t="s">
        <v>29</v>
      </c>
      <c r="AX1321" s="13" t="s">
        <v>73</v>
      </c>
      <c r="AY1321" s="160" t="s">
        <v>122</v>
      </c>
    </row>
    <row r="1322" spans="1:65" s="14" customFormat="1">
      <c r="B1322" s="166"/>
      <c r="D1322" s="159" t="s">
        <v>131</v>
      </c>
      <c r="E1322" s="167" t="s">
        <v>1</v>
      </c>
      <c r="F1322" s="168" t="s">
        <v>129</v>
      </c>
      <c r="H1322" s="169">
        <v>4</v>
      </c>
      <c r="I1322" s="170"/>
      <c r="L1322" s="166"/>
      <c r="M1322" s="171"/>
      <c r="N1322" s="172"/>
      <c r="O1322" s="172"/>
      <c r="P1322" s="172"/>
      <c r="Q1322" s="172"/>
      <c r="R1322" s="172"/>
      <c r="S1322" s="172"/>
      <c r="T1322" s="173"/>
      <c r="AT1322" s="167" t="s">
        <v>131</v>
      </c>
      <c r="AU1322" s="167" t="s">
        <v>82</v>
      </c>
      <c r="AV1322" s="14" t="s">
        <v>82</v>
      </c>
      <c r="AW1322" s="14" t="s">
        <v>29</v>
      </c>
      <c r="AX1322" s="14" t="s">
        <v>73</v>
      </c>
      <c r="AY1322" s="167" t="s">
        <v>122</v>
      </c>
    </row>
    <row r="1323" spans="1:65" s="15" customFormat="1">
      <c r="B1323" s="174"/>
      <c r="D1323" s="159" t="s">
        <v>131</v>
      </c>
      <c r="E1323" s="175" t="s">
        <v>1</v>
      </c>
      <c r="F1323" s="176" t="s">
        <v>139</v>
      </c>
      <c r="H1323" s="177">
        <v>6</v>
      </c>
      <c r="I1323" s="178"/>
      <c r="L1323" s="174"/>
      <c r="M1323" s="179"/>
      <c r="N1323" s="180"/>
      <c r="O1323" s="180"/>
      <c r="P1323" s="180"/>
      <c r="Q1323" s="180"/>
      <c r="R1323" s="180"/>
      <c r="S1323" s="180"/>
      <c r="T1323" s="181"/>
      <c r="AT1323" s="175" t="s">
        <v>131</v>
      </c>
      <c r="AU1323" s="175" t="s">
        <v>82</v>
      </c>
      <c r="AV1323" s="15" t="s">
        <v>129</v>
      </c>
      <c r="AW1323" s="15" t="s">
        <v>29</v>
      </c>
      <c r="AX1323" s="15" t="s">
        <v>30</v>
      </c>
      <c r="AY1323" s="175" t="s">
        <v>122</v>
      </c>
    </row>
    <row r="1324" spans="1:65" s="2" customFormat="1" ht="16.5" customHeight="1">
      <c r="A1324" s="33"/>
      <c r="B1324" s="144"/>
      <c r="C1324" s="182" t="s">
        <v>1612</v>
      </c>
      <c r="D1324" s="182" t="s">
        <v>333</v>
      </c>
      <c r="E1324" s="183" t="s">
        <v>1613</v>
      </c>
      <c r="F1324" s="184" t="s">
        <v>1614</v>
      </c>
      <c r="G1324" s="185" t="s">
        <v>197</v>
      </c>
      <c r="H1324" s="186">
        <v>6.06</v>
      </c>
      <c r="I1324" s="187"/>
      <c r="J1324" s="188">
        <f>ROUND(I1324*H1324,2)</f>
        <v>0</v>
      </c>
      <c r="K1324" s="184" t="s">
        <v>1</v>
      </c>
      <c r="L1324" s="189"/>
      <c r="M1324" s="190" t="s">
        <v>1</v>
      </c>
      <c r="N1324" s="191" t="s">
        <v>38</v>
      </c>
      <c r="O1324" s="59"/>
      <c r="P1324" s="154">
        <f>O1324*H1324</f>
        <v>0</v>
      </c>
      <c r="Q1324" s="154">
        <v>5.6120000000000003E-2</v>
      </c>
      <c r="R1324" s="154">
        <f>Q1324*H1324</f>
        <v>0.34008719999999998</v>
      </c>
      <c r="S1324" s="154">
        <v>0</v>
      </c>
      <c r="T1324" s="155">
        <f>S1324*H1324</f>
        <v>0</v>
      </c>
      <c r="U1324" s="33"/>
      <c r="V1324" s="33"/>
      <c r="W1324" s="33"/>
      <c r="X1324" s="33"/>
      <c r="Y1324" s="33"/>
      <c r="Z1324" s="33"/>
      <c r="AA1324" s="33"/>
      <c r="AB1324" s="33"/>
      <c r="AC1324" s="33"/>
      <c r="AD1324" s="33"/>
      <c r="AE1324" s="33"/>
      <c r="AR1324" s="156" t="s">
        <v>170</v>
      </c>
      <c r="AT1324" s="156" t="s">
        <v>333</v>
      </c>
      <c r="AU1324" s="156" t="s">
        <v>82</v>
      </c>
      <c r="AY1324" s="18" t="s">
        <v>122</v>
      </c>
      <c r="BE1324" s="157">
        <f>IF(N1324="základní",J1324,0)</f>
        <v>0</v>
      </c>
      <c r="BF1324" s="157">
        <f>IF(N1324="snížená",J1324,0)</f>
        <v>0</v>
      </c>
      <c r="BG1324" s="157">
        <f>IF(N1324="zákl. přenesená",J1324,0)</f>
        <v>0</v>
      </c>
      <c r="BH1324" s="157">
        <f>IF(N1324="sníž. přenesená",J1324,0)</f>
        <v>0</v>
      </c>
      <c r="BI1324" s="157">
        <f>IF(N1324="nulová",J1324,0)</f>
        <v>0</v>
      </c>
      <c r="BJ1324" s="18" t="s">
        <v>30</v>
      </c>
      <c r="BK1324" s="157">
        <f>ROUND(I1324*H1324,2)</f>
        <v>0</v>
      </c>
      <c r="BL1324" s="18" t="s">
        <v>129</v>
      </c>
      <c r="BM1324" s="156" t="s">
        <v>1615</v>
      </c>
    </row>
    <row r="1325" spans="1:65" s="14" customFormat="1">
      <c r="B1325" s="166"/>
      <c r="D1325" s="159" t="s">
        <v>131</v>
      </c>
      <c r="E1325" s="167" t="s">
        <v>1</v>
      </c>
      <c r="F1325" s="168" t="s">
        <v>1128</v>
      </c>
      <c r="H1325" s="169">
        <v>6.06</v>
      </c>
      <c r="I1325" s="170"/>
      <c r="L1325" s="166"/>
      <c r="M1325" s="171"/>
      <c r="N1325" s="172"/>
      <c r="O1325" s="172"/>
      <c r="P1325" s="172"/>
      <c r="Q1325" s="172"/>
      <c r="R1325" s="172"/>
      <c r="S1325" s="172"/>
      <c r="T1325" s="173"/>
      <c r="AT1325" s="167" t="s">
        <v>131</v>
      </c>
      <c r="AU1325" s="167" t="s">
        <v>82</v>
      </c>
      <c r="AV1325" s="14" t="s">
        <v>82</v>
      </c>
      <c r="AW1325" s="14" t="s">
        <v>29</v>
      </c>
      <c r="AX1325" s="14" t="s">
        <v>73</v>
      </c>
      <c r="AY1325" s="167" t="s">
        <v>122</v>
      </c>
    </row>
    <row r="1326" spans="1:65" s="15" customFormat="1">
      <c r="B1326" s="174"/>
      <c r="D1326" s="159" t="s">
        <v>131</v>
      </c>
      <c r="E1326" s="175" t="s">
        <v>1</v>
      </c>
      <c r="F1326" s="176" t="s">
        <v>139</v>
      </c>
      <c r="H1326" s="177">
        <v>6.06</v>
      </c>
      <c r="I1326" s="178"/>
      <c r="L1326" s="174"/>
      <c r="M1326" s="179"/>
      <c r="N1326" s="180"/>
      <c r="O1326" s="180"/>
      <c r="P1326" s="180"/>
      <c r="Q1326" s="180"/>
      <c r="R1326" s="180"/>
      <c r="S1326" s="180"/>
      <c r="T1326" s="181"/>
      <c r="AT1326" s="175" t="s">
        <v>131</v>
      </c>
      <c r="AU1326" s="175" t="s">
        <v>82</v>
      </c>
      <c r="AV1326" s="15" t="s">
        <v>129</v>
      </c>
      <c r="AW1326" s="15" t="s">
        <v>29</v>
      </c>
      <c r="AX1326" s="15" t="s">
        <v>30</v>
      </c>
      <c r="AY1326" s="175" t="s">
        <v>122</v>
      </c>
    </row>
    <row r="1327" spans="1:65" s="2" customFormat="1" ht="16.5" customHeight="1">
      <c r="A1327" s="33"/>
      <c r="B1327" s="144"/>
      <c r="C1327" s="145" t="s">
        <v>1616</v>
      </c>
      <c r="D1327" s="145" t="s">
        <v>124</v>
      </c>
      <c r="E1327" s="146" t="s">
        <v>1617</v>
      </c>
      <c r="F1327" s="147" t="s">
        <v>1618</v>
      </c>
      <c r="G1327" s="148" t="s">
        <v>197</v>
      </c>
      <c r="H1327" s="149">
        <v>646.04999999999995</v>
      </c>
      <c r="I1327" s="150"/>
      <c r="J1327" s="151">
        <f>ROUND(I1327*H1327,2)</f>
        <v>0</v>
      </c>
      <c r="K1327" s="147" t="s">
        <v>128</v>
      </c>
      <c r="L1327" s="34"/>
      <c r="M1327" s="152" t="s">
        <v>1</v>
      </c>
      <c r="N1327" s="153" t="s">
        <v>38</v>
      </c>
      <c r="O1327" s="59"/>
      <c r="P1327" s="154">
        <f>O1327*H1327</f>
        <v>0</v>
      </c>
      <c r="Q1327" s="154">
        <v>0</v>
      </c>
      <c r="R1327" s="154">
        <f>Q1327*H1327</f>
        <v>0</v>
      </c>
      <c r="S1327" s="154">
        <v>0</v>
      </c>
      <c r="T1327" s="155">
        <f>S1327*H1327</f>
        <v>0</v>
      </c>
      <c r="U1327" s="33"/>
      <c r="V1327" s="33"/>
      <c r="W1327" s="33"/>
      <c r="X1327" s="33"/>
      <c r="Y1327" s="33"/>
      <c r="Z1327" s="33"/>
      <c r="AA1327" s="33"/>
      <c r="AB1327" s="33"/>
      <c r="AC1327" s="33"/>
      <c r="AD1327" s="33"/>
      <c r="AE1327" s="33"/>
      <c r="AR1327" s="156" t="s">
        <v>129</v>
      </c>
      <c r="AT1327" s="156" t="s">
        <v>124</v>
      </c>
      <c r="AU1327" s="156" t="s">
        <v>82</v>
      </c>
      <c r="AY1327" s="18" t="s">
        <v>122</v>
      </c>
      <c r="BE1327" s="157">
        <f>IF(N1327="základní",J1327,0)</f>
        <v>0</v>
      </c>
      <c r="BF1327" s="157">
        <f>IF(N1327="snížená",J1327,0)</f>
        <v>0</v>
      </c>
      <c r="BG1327" s="157">
        <f>IF(N1327="zákl. přenesená",J1327,0)</f>
        <v>0</v>
      </c>
      <c r="BH1327" s="157">
        <f>IF(N1327="sníž. přenesená",J1327,0)</f>
        <v>0</v>
      </c>
      <c r="BI1327" s="157">
        <f>IF(N1327="nulová",J1327,0)</f>
        <v>0</v>
      </c>
      <c r="BJ1327" s="18" t="s">
        <v>30</v>
      </c>
      <c r="BK1327" s="157">
        <f>ROUND(I1327*H1327,2)</f>
        <v>0</v>
      </c>
      <c r="BL1327" s="18" t="s">
        <v>129</v>
      </c>
      <c r="BM1327" s="156" t="s">
        <v>1619</v>
      </c>
    </row>
    <row r="1328" spans="1:65" s="13" customFormat="1">
      <c r="B1328" s="158"/>
      <c r="D1328" s="159" t="s">
        <v>131</v>
      </c>
      <c r="E1328" s="160" t="s">
        <v>1</v>
      </c>
      <c r="F1328" s="161" t="s">
        <v>701</v>
      </c>
      <c r="H1328" s="160" t="s">
        <v>1</v>
      </c>
      <c r="I1328" s="162"/>
      <c r="L1328" s="158"/>
      <c r="M1328" s="163"/>
      <c r="N1328" s="164"/>
      <c r="O1328" s="164"/>
      <c r="P1328" s="164"/>
      <c r="Q1328" s="164"/>
      <c r="R1328" s="164"/>
      <c r="S1328" s="164"/>
      <c r="T1328" s="165"/>
      <c r="AT1328" s="160" t="s">
        <v>131</v>
      </c>
      <c r="AU1328" s="160" t="s">
        <v>82</v>
      </c>
      <c r="AV1328" s="13" t="s">
        <v>30</v>
      </c>
      <c r="AW1328" s="13" t="s">
        <v>29</v>
      </c>
      <c r="AX1328" s="13" t="s">
        <v>73</v>
      </c>
      <c r="AY1328" s="160" t="s">
        <v>122</v>
      </c>
    </row>
    <row r="1329" spans="1:65" s="14" customFormat="1">
      <c r="B1329" s="166"/>
      <c r="D1329" s="159" t="s">
        <v>131</v>
      </c>
      <c r="E1329" s="167" t="s">
        <v>1</v>
      </c>
      <c r="F1329" s="168" t="s">
        <v>1620</v>
      </c>
      <c r="H1329" s="169">
        <v>11.15</v>
      </c>
      <c r="I1329" s="170"/>
      <c r="L1329" s="166"/>
      <c r="M1329" s="171"/>
      <c r="N1329" s="172"/>
      <c r="O1329" s="172"/>
      <c r="P1329" s="172"/>
      <c r="Q1329" s="172"/>
      <c r="R1329" s="172"/>
      <c r="S1329" s="172"/>
      <c r="T1329" s="173"/>
      <c r="AT1329" s="167" t="s">
        <v>131</v>
      </c>
      <c r="AU1329" s="167" t="s">
        <v>82</v>
      </c>
      <c r="AV1329" s="14" t="s">
        <v>82</v>
      </c>
      <c r="AW1329" s="14" t="s">
        <v>29</v>
      </c>
      <c r="AX1329" s="14" t="s">
        <v>73</v>
      </c>
      <c r="AY1329" s="167" t="s">
        <v>122</v>
      </c>
    </row>
    <row r="1330" spans="1:65" s="14" customFormat="1">
      <c r="B1330" s="166"/>
      <c r="D1330" s="159" t="s">
        <v>131</v>
      </c>
      <c r="E1330" s="167" t="s">
        <v>1</v>
      </c>
      <c r="F1330" s="168" t="s">
        <v>1621</v>
      </c>
      <c r="H1330" s="169">
        <v>196</v>
      </c>
      <c r="I1330" s="170"/>
      <c r="L1330" s="166"/>
      <c r="M1330" s="171"/>
      <c r="N1330" s="172"/>
      <c r="O1330" s="172"/>
      <c r="P1330" s="172"/>
      <c r="Q1330" s="172"/>
      <c r="R1330" s="172"/>
      <c r="S1330" s="172"/>
      <c r="T1330" s="173"/>
      <c r="AT1330" s="167" t="s">
        <v>131</v>
      </c>
      <c r="AU1330" s="167" t="s">
        <v>82</v>
      </c>
      <c r="AV1330" s="14" t="s">
        <v>82</v>
      </c>
      <c r="AW1330" s="14" t="s">
        <v>29</v>
      </c>
      <c r="AX1330" s="14" t="s">
        <v>73</v>
      </c>
      <c r="AY1330" s="167" t="s">
        <v>122</v>
      </c>
    </row>
    <row r="1331" spans="1:65" s="14" customFormat="1">
      <c r="B1331" s="166"/>
      <c r="D1331" s="159" t="s">
        <v>131</v>
      </c>
      <c r="E1331" s="167" t="s">
        <v>1</v>
      </c>
      <c r="F1331" s="168" t="s">
        <v>1622</v>
      </c>
      <c r="H1331" s="169">
        <v>25</v>
      </c>
      <c r="I1331" s="170"/>
      <c r="L1331" s="166"/>
      <c r="M1331" s="171"/>
      <c r="N1331" s="172"/>
      <c r="O1331" s="172"/>
      <c r="P1331" s="172"/>
      <c r="Q1331" s="172"/>
      <c r="R1331" s="172"/>
      <c r="S1331" s="172"/>
      <c r="T1331" s="173"/>
      <c r="AT1331" s="167" t="s">
        <v>131</v>
      </c>
      <c r="AU1331" s="167" t="s">
        <v>82</v>
      </c>
      <c r="AV1331" s="14" t="s">
        <v>82</v>
      </c>
      <c r="AW1331" s="14" t="s">
        <v>29</v>
      </c>
      <c r="AX1331" s="14" t="s">
        <v>73</v>
      </c>
      <c r="AY1331" s="167" t="s">
        <v>122</v>
      </c>
    </row>
    <row r="1332" spans="1:65" s="14" customFormat="1">
      <c r="B1332" s="166"/>
      <c r="D1332" s="159" t="s">
        <v>131</v>
      </c>
      <c r="E1332" s="167" t="s">
        <v>1</v>
      </c>
      <c r="F1332" s="168" t="s">
        <v>1623</v>
      </c>
      <c r="H1332" s="169">
        <v>9.1999999999999993</v>
      </c>
      <c r="I1332" s="170"/>
      <c r="L1332" s="166"/>
      <c r="M1332" s="171"/>
      <c r="N1332" s="172"/>
      <c r="O1332" s="172"/>
      <c r="P1332" s="172"/>
      <c r="Q1332" s="172"/>
      <c r="R1332" s="172"/>
      <c r="S1332" s="172"/>
      <c r="T1332" s="173"/>
      <c r="AT1332" s="167" t="s">
        <v>131</v>
      </c>
      <c r="AU1332" s="167" t="s">
        <v>82</v>
      </c>
      <c r="AV1332" s="14" t="s">
        <v>82</v>
      </c>
      <c r="AW1332" s="14" t="s">
        <v>29</v>
      </c>
      <c r="AX1332" s="14" t="s">
        <v>73</v>
      </c>
      <c r="AY1332" s="167" t="s">
        <v>122</v>
      </c>
    </row>
    <row r="1333" spans="1:65" s="13" customFormat="1">
      <c r="B1333" s="158"/>
      <c r="D1333" s="159" t="s">
        <v>131</v>
      </c>
      <c r="E1333" s="160" t="s">
        <v>1</v>
      </c>
      <c r="F1333" s="161" t="s">
        <v>714</v>
      </c>
      <c r="H1333" s="160" t="s">
        <v>1</v>
      </c>
      <c r="I1333" s="162"/>
      <c r="L1333" s="158"/>
      <c r="M1333" s="163"/>
      <c r="N1333" s="164"/>
      <c r="O1333" s="164"/>
      <c r="P1333" s="164"/>
      <c r="Q1333" s="164"/>
      <c r="R1333" s="164"/>
      <c r="S1333" s="164"/>
      <c r="T1333" s="165"/>
      <c r="AT1333" s="160" t="s">
        <v>131</v>
      </c>
      <c r="AU1333" s="160" t="s">
        <v>82</v>
      </c>
      <c r="AV1333" s="13" t="s">
        <v>30</v>
      </c>
      <c r="AW1333" s="13" t="s">
        <v>29</v>
      </c>
      <c r="AX1333" s="13" t="s">
        <v>73</v>
      </c>
      <c r="AY1333" s="160" t="s">
        <v>122</v>
      </c>
    </row>
    <row r="1334" spans="1:65" s="14" customFormat="1">
      <c r="B1334" s="166"/>
      <c r="D1334" s="159" t="s">
        <v>131</v>
      </c>
      <c r="E1334" s="167" t="s">
        <v>1</v>
      </c>
      <c r="F1334" s="168" t="s">
        <v>1624</v>
      </c>
      <c r="H1334" s="169">
        <v>206.9</v>
      </c>
      <c r="I1334" s="170"/>
      <c r="L1334" s="166"/>
      <c r="M1334" s="171"/>
      <c r="N1334" s="172"/>
      <c r="O1334" s="172"/>
      <c r="P1334" s="172"/>
      <c r="Q1334" s="172"/>
      <c r="R1334" s="172"/>
      <c r="S1334" s="172"/>
      <c r="T1334" s="173"/>
      <c r="AT1334" s="167" t="s">
        <v>131</v>
      </c>
      <c r="AU1334" s="167" t="s">
        <v>82</v>
      </c>
      <c r="AV1334" s="14" t="s">
        <v>82</v>
      </c>
      <c r="AW1334" s="14" t="s">
        <v>29</v>
      </c>
      <c r="AX1334" s="14" t="s">
        <v>73</v>
      </c>
      <c r="AY1334" s="167" t="s">
        <v>122</v>
      </c>
    </row>
    <row r="1335" spans="1:65" s="14" customFormat="1">
      <c r="B1335" s="166"/>
      <c r="D1335" s="159" t="s">
        <v>131</v>
      </c>
      <c r="E1335" s="167" t="s">
        <v>1</v>
      </c>
      <c r="F1335" s="168" t="s">
        <v>1625</v>
      </c>
      <c r="H1335" s="169">
        <v>135.1</v>
      </c>
      <c r="I1335" s="170"/>
      <c r="L1335" s="166"/>
      <c r="M1335" s="171"/>
      <c r="N1335" s="172"/>
      <c r="O1335" s="172"/>
      <c r="P1335" s="172"/>
      <c r="Q1335" s="172"/>
      <c r="R1335" s="172"/>
      <c r="S1335" s="172"/>
      <c r="T1335" s="173"/>
      <c r="AT1335" s="167" t="s">
        <v>131</v>
      </c>
      <c r="AU1335" s="167" t="s">
        <v>82</v>
      </c>
      <c r="AV1335" s="14" t="s">
        <v>82</v>
      </c>
      <c r="AW1335" s="14" t="s">
        <v>29</v>
      </c>
      <c r="AX1335" s="14" t="s">
        <v>73</v>
      </c>
      <c r="AY1335" s="167" t="s">
        <v>122</v>
      </c>
    </row>
    <row r="1336" spans="1:65" s="13" customFormat="1">
      <c r="B1336" s="158"/>
      <c r="D1336" s="159" t="s">
        <v>131</v>
      </c>
      <c r="E1336" s="160" t="s">
        <v>1</v>
      </c>
      <c r="F1336" s="161" t="s">
        <v>717</v>
      </c>
      <c r="H1336" s="160" t="s">
        <v>1</v>
      </c>
      <c r="I1336" s="162"/>
      <c r="L1336" s="158"/>
      <c r="M1336" s="163"/>
      <c r="N1336" s="164"/>
      <c r="O1336" s="164"/>
      <c r="P1336" s="164"/>
      <c r="Q1336" s="164"/>
      <c r="R1336" s="164"/>
      <c r="S1336" s="164"/>
      <c r="T1336" s="165"/>
      <c r="AT1336" s="160" t="s">
        <v>131</v>
      </c>
      <c r="AU1336" s="160" t="s">
        <v>82</v>
      </c>
      <c r="AV1336" s="13" t="s">
        <v>30</v>
      </c>
      <c r="AW1336" s="13" t="s">
        <v>29</v>
      </c>
      <c r="AX1336" s="13" t="s">
        <v>73</v>
      </c>
      <c r="AY1336" s="160" t="s">
        <v>122</v>
      </c>
    </row>
    <row r="1337" spans="1:65" s="14" customFormat="1">
      <c r="B1337" s="166"/>
      <c r="D1337" s="159" t="s">
        <v>131</v>
      </c>
      <c r="E1337" s="167" t="s">
        <v>1</v>
      </c>
      <c r="F1337" s="168" t="s">
        <v>1626</v>
      </c>
      <c r="H1337" s="169">
        <v>55.1</v>
      </c>
      <c r="I1337" s="170"/>
      <c r="L1337" s="166"/>
      <c r="M1337" s="171"/>
      <c r="N1337" s="172"/>
      <c r="O1337" s="172"/>
      <c r="P1337" s="172"/>
      <c r="Q1337" s="172"/>
      <c r="R1337" s="172"/>
      <c r="S1337" s="172"/>
      <c r="T1337" s="173"/>
      <c r="AT1337" s="167" t="s">
        <v>131</v>
      </c>
      <c r="AU1337" s="167" t="s">
        <v>82</v>
      </c>
      <c r="AV1337" s="14" t="s">
        <v>82</v>
      </c>
      <c r="AW1337" s="14" t="s">
        <v>29</v>
      </c>
      <c r="AX1337" s="14" t="s">
        <v>73</v>
      </c>
      <c r="AY1337" s="167" t="s">
        <v>122</v>
      </c>
    </row>
    <row r="1338" spans="1:65" s="13" customFormat="1">
      <c r="B1338" s="158"/>
      <c r="D1338" s="159" t="s">
        <v>131</v>
      </c>
      <c r="E1338" s="160" t="s">
        <v>1</v>
      </c>
      <c r="F1338" s="161" t="s">
        <v>719</v>
      </c>
      <c r="H1338" s="160" t="s">
        <v>1</v>
      </c>
      <c r="I1338" s="162"/>
      <c r="L1338" s="158"/>
      <c r="M1338" s="163"/>
      <c r="N1338" s="164"/>
      <c r="O1338" s="164"/>
      <c r="P1338" s="164"/>
      <c r="Q1338" s="164"/>
      <c r="R1338" s="164"/>
      <c r="S1338" s="164"/>
      <c r="T1338" s="165"/>
      <c r="AT1338" s="160" t="s">
        <v>131</v>
      </c>
      <c r="AU1338" s="160" t="s">
        <v>82</v>
      </c>
      <c r="AV1338" s="13" t="s">
        <v>30</v>
      </c>
      <c r="AW1338" s="13" t="s">
        <v>29</v>
      </c>
      <c r="AX1338" s="13" t="s">
        <v>73</v>
      </c>
      <c r="AY1338" s="160" t="s">
        <v>122</v>
      </c>
    </row>
    <row r="1339" spans="1:65" s="14" customFormat="1">
      <c r="B1339" s="166"/>
      <c r="D1339" s="159" t="s">
        <v>131</v>
      </c>
      <c r="E1339" s="167" t="s">
        <v>1</v>
      </c>
      <c r="F1339" s="168" t="s">
        <v>1627</v>
      </c>
      <c r="H1339" s="169">
        <v>3.8</v>
      </c>
      <c r="I1339" s="170"/>
      <c r="L1339" s="166"/>
      <c r="M1339" s="171"/>
      <c r="N1339" s="172"/>
      <c r="O1339" s="172"/>
      <c r="P1339" s="172"/>
      <c r="Q1339" s="172"/>
      <c r="R1339" s="172"/>
      <c r="S1339" s="172"/>
      <c r="T1339" s="173"/>
      <c r="AT1339" s="167" t="s">
        <v>131</v>
      </c>
      <c r="AU1339" s="167" t="s">
        <v>82</v>
      </c>
      <c r="AV1339" s="14" t="s">
        <v>82</v>
      </c>
      <c r="AW1339" s="14" t="s">
        <v>29</v>
      </c>
      <c r="AX1339" s="14" t="s">
        <v>73</v>
      </c>
      <c r="AY1339" s="167" t="s">
        <v>122</v>
      </c>
    </row>
    <row r="1340" spans="1:65" s="13" customFormat="1">
      <c r="B1340" s="158"/>
      <c r="D1340" s="159" t="s">
        <v>131</v>
      </c>
      <c r="E1340" s="160" t="s">
        <v>1</v>
      </c>
      <c r="F1340" s="161" t="s">
        <v>703</v>
      </c>
      <c r="H1340" s="160" t="s">
        <v>1</v>
      </c>
      <c r="I1340" s="162"/>
      <c r="L1340" s="158"/>
      <c r="M1340" s="163"/>
      <c r="N1340" s="164"/>
      <c r="O1340" s="164"/>
      <c r="P1340" s="164"/>
      <c r="Q1340" s="164"/>
      <c r="R1340" s="164"/>
      <c r="S1340" s="164"/>
      <c r="T1340" s="165"/>
      <c r="AT1340" s="160" t="s">
        <v>131</v>
      </c>
      <c r="AU1340" s="160" t="s">
        <v>82</v>
      </c>
      <c r="AV1340" s="13" t="s">
        <v>30</v>
      </c>
      <c r="AW1340" s="13" t="s">
        <v>29</v>
      </c>
      <c r="AX1340" s="13" t="s">
        <v>73</v>
      </c>
      <c r="AY1340" s="160" t="s">
        <v>122</v>
      </c>
    </row>
    <row r="1341" spans="1:65" s="14" customFormat="1">
      <c r="B1341" s="166"/>
      <c r="D1341" s="159" t="s">
        <v>131</v>
      </c>
      <c r="E1341" s="167" t="s">
        <v>1</v>
      </c>
      <c r="F1341" s="168" t="s">
        <v>1627</v>
      </c>
      <c r="H1341" s="169">
        <v>3.8</v>
      </c>
      <c r="I1341" s="170"/>
      <c r="L1341" s="166"/>
      <c r="M1341" s="171"/>
      <c r="N1341" s="172"/>
      <c r="O1341" s="172"/>
      <c r="P1341" s="172"/>
      <c r="Q1341" s="172"/>
      <c r="R1341" s="172"/>
      <c r="S1341" s="172"/>
      <c r="T1341" s="173"/>
      <c r="AT1341" s="167" t="s">
        <v>131</v>
      </c>
      <c r="AU1341" s="167" t="s">
        <v>82</v>
      </c>
      <c r="AV1341" s="14" t="s">
        <v>82</v>
      </c>
      <c r="AW1341" s="14" t="s">
        <v>29</v>
      </c>
      <c r="AX1341" s="14" t="s">
        <v>73</v>
      </c>
      <c r="AY1341" s="167" t="s">
        <v>122</v>
      </c>
    </row>
    <row r="1342" spans="1:65" s="15" customFormat="1">
      <c r="B1342" s="174"/>
      <c r="D1342" s="159" t="s">
        <v>131</v>
      </c>
      <c r="E1342" s="175" t="s">
        <v>1</v>
      </c>
      <c r="F1342" s="176" t="s">
        <v>139</v>
      </c>
      <c r="H1342" s="177">
        <v>646.04999999999995</v>
      </c>
      <c r="I1342" s="178"/>
      <c r="L1342" s="174"/>
      <c r="M1342" s="179"/>
      <c r="N1342" s="180"/>
      <c r="O1342" s="180"/>
      <c r="P1342" s="180"/>
      <c r="Q1342" s="180"/>
      <c r="R1342" s="180"/>
      <c r="S1342" s="180"/>
      <c r="T1342" s="181"/>
      <c r="AT1342" s="175" t="s">
        <v>131</v>
      </c>
      <c r="AU1342" s="175" t="s">
        <v>82</v>
      </c>
      <c r="AV1342" s="15" t="s">
        <v>129</v>
      </c>
      <c r="AW1342" s="15" t="s">
        <v>29</v>
      </c>
      <c r="AX1342" s="15" t="s">
        <v>30</v>
      </c>
      <c r="AY1342" s="175" t="s">
        <v>122</v>
      </c>
    </row>
    <row r="1343" spans="1:65" s="2" customFormat="1" ht="16.5" customHeight="1">
      <c r="A1343" s="33"/>
      <c r="B1343" s="144"/>
      <c r="C1343" s="145" t="s">
        <v>1628</v>
      </c>
      <c r="D1343" s="145" t="s">
        <v>124</v>
      </c>
      <c r="E1343" s="146" t="s">
        <v>1629</v>
      </c>
      <c r="F1343" s="147" t="s">
        <v>1630</v>
      </c>
      <c r="G1343" s="148" t="s">
        <v>197</v>
      </c>
      <c r="H1343" s="149">
        <v>646.04999999999995</v>
      </c>
      <c r="I1343" s="150"/>
      <c r="J1343" s="151">
        <f>ROUND(I1343*H1343,2)</f>
        <v>0</v>
      </c>
      <c r="K1343" s="147" t="s">
        <v>128</v>
      </c>
      <c r="L1343" s="34"/>
      <c r="M1343" s="152" t="s">
        <v>1</v>
      </c>
      <c r="N1343" s="153" t="s">
        <v>38</v>
      </c>
      <c r="O1343" s="59"/>
      <c r="P1343" s="154">
        <f>O1343*H1343</f>
        <v>0</v>
      </c>
      <c r="Q1343" s="154">
        <v>0</v>
      </c>
      <c r="R1343" s="154">
        <f>Q1343*H1343</f>
        <v>0</v>
      </c>
      <c r="S1343" s="154">
        <v>0</v>
      </c>
      <c r="T1343" s="155">
        <f>S1343*H1343</f>
        <v>0</v>
      </c>
      <c r="U1343" s="33"/>
      <c r="V1343" s="33"/>
      <c r="W1343" s="33"/>
      <c r="X1343" s="33"/>
      <c r="Y1343" s="33"/>
      <c r="Z1343" s="33"/>
      <c r="AA1343" s="33"/>
      <c r="AB1343" s="33"/>
      <c r="AC1343" s="33"/>
      <c r="AD1343" s="33"/>
      <c r="AE1343" s="33"/>
      <c r="AR1343" s="156" t="s">
        <v>129</v>
      </c>
      <c r="AT1343" s="156" t="s">
        <v>124</v>
      </c>
      <c r="AU1343" s="156" t="s">
        <v>82</v>
      </c>
      <c r="AY1343" s="18" t="s">
        <v>122</v>
      </c>
      <c r="BE1343" s="157">
        <f>IF(N1343="základní",J1343,0)</f>
        <v>0</v>
      </c>
      <c r="BF1343" s="157">
        <f>IF(N1343="snížená",J1343,0)</f>
        <v>0</v>
      </c>
      <c r="BG1343" s="157">
        <f>IF(N1343="zákl. přenesená",J1343,0)</f>
        <v>0</v>
      </c>
      <c r="BH1343" s="157">
        <f>IF(N1343="sníž. přenesená",J1343,0)</f>
        <v>0</v>
      </c>
      <c r="BI1343" s="157">
        <f>IF(N1343="nulová",J1343,0)</f>
        <v>0</v>
      </c>
      <c r="BJ1343" s="18" t="s">
        <v>30</v>
      </c>
      <c r="BK1343" s="157">
        <f>ROUND(I1343*H1343,2)</f>
        <v>0</v>
      </c>
      <c r="BL1343" s="18" t="s">
        <v>129</v>
      </c>
      <c r="BM1343" s="156" t="s">
        <v>1631</v>
      </c>
    </row>
    <row r="1344" spans="1:65" s="14" customFormat="1">
      <c r="B1344" s="166"/>
      <c r="D1344" s="159" t="s">
        <v>131</v>
      </c>
      <c r="E1344" s="167" t="s">
        <v>1</v>
      </c>
      <c r="F1344" s="168" t="s">
        <v>1632</v>
      </c>
      <c r="H1344" s="169">
        <v>646.04999999999995</v>
      </c>
      <c r="I1344" s="170"/>
      <c r="L1344" s="166"/>
      <c r="M1344" s="171"/>
      <c r="N1344" s="172"/>
      <c r="O1344" s="172"/>
      <c r="P1344" s="172"/>
      <c r="Q1344" s="172"/>
      <c r="R1344" s="172"/>
      <c r="S1344" s="172"/>
      <c r="T1344" s="173"/>
      <c r="AT1344" s="167" t="s">
        <v>131</v>
      </c>
      <c r="AU1344" s="167" t="s">
        <v>82</v>
      </c>
      <c r="AV1344" s="14" t="s">
        <v>82</v>
      </c>
      <c r="AW1344" s="14" t="s">
        <v>29</v>
      </c>
      <c r="AX1344" s="14" t="s">
        <v>30</v>
      </c>
      <c r="AY1344" s="167" t="s">
        <v>122</v>
      </c>
    </row>
    <row r="1345" spans="1:65" s="2" customFormat="1" ht="16.5" customHeight="1">
      <c r="A1345" s="33"/>
      <c r="B1345" s="144"/>
      <c r="C1345" s="145" t="s">
        <v>1633</v>
      </c>
      <c r="D1345" s="145" t="s">
        <v>124</v>
      </c>
      <c r="E1345" s="146" t="s">
        <v>676</v>
      </c>
      <c r="F1345" s="147" t="s">
        <v>677</v>
      </c>
      <c r="G1345" s="148" t="s">
        <v>322</v>
      </c>
      <c r="H1345" s="149">
        <v>864.25900000000001</v>
      </c>
      <c r="I1345" s="150"/>
      <c r="J1345" s="151">
        <f>ROUND(I1345*H1345,2)</f>
        <v>0</v>
      </c>
      <c r="K1345" s="147" t="s">
        <v>128</v>
      </c>
      <c r="L1345" s="34"/>
      <c r="M1345" s="152" t="s">
        <v>1</v>
      </c>
      <c r="N1345" s="153" t="s">
        <v>38</v>
      </c>
      <c r="O1345" s="59"/>
      <c r="P1345" s="154">
        <f>O1345*H1345</f>
        <v>0</v>
      </c>
      <c r="Q1345" s="154">
        <v>0</v>
      </c>
      <c r="R1345" s="154">
        <f>Q1345*H1345</f>
        <v>0</v>
      </c>
      <c r="S1345" s="154">
        <v>0</v>
      </c>
      <c r="T1345" s="155">
        <f>S1345*H1345</f>
        <v>0</v>
      </c>
      <c r="U1345" s="33"/>
      <c r="V1345" s="33"/>
      <c r="W1345" s="33"/>
      <c r="X1345" s="33"/>
      <c r="Y1345" s="33"/>
      <c r="Z1345" s="33"/>
      <c r="AA1345" s="33"/>
      <c r="AB1345" s="33"/>
      <c r="AC1345" s="33"/>
      <c r="AD1345" s="33"/>
      <c r="AE1345" s="33"/>
      <c r="AR1345" s="156" t="s">
        <v>129</v>
      </c>
      <c r="AT1345" s="156" t="s">
        <v>124</v>
      </c>
      <c r="AU1345" s="156" t="s">
        <v>82</v>
      </c>
      <c r="AY1345" s="18" t="s">
        <v>122</v>
      </c>
      <c r="BE1345" s="157">
        <f>IF(N1345="základní",J1345,0)</f>
        <v>0</v>
      </c>
      <c r="BF1345" s="157">
        <f>IF(N1345="snížená",J1345,0)</f>
        <v>0</v>
      </c>
      <c r="BG1345" s="157">
        <f>IF(N1345="zákl. přenesená",J1345,0)</f>
        <v>0</v>
      </c>
      <c r="BH1345" s="157">
        <f>IF(N1345="sníž. přenesená",J1345,0)</f>
        <v>0</v>
      </c>
      <c r="BI1345" s="157">
        <f>IF(N1345="nulová",J1345,0)</f>
        <v>0</v>
      </c>
      <c r="BJ1345" s="18" t="s">
        <v>30</v>
      </c>
      <c r="BK1345" s="157">
        <f>ROUND(I1345*H1345,2)</f>
        <v>0</v>
      </c>
      <c r="BL1345" s="18" t="s">
        <v>129</v>
      </c>
      <c r="BM1345" s="156" t="s">
        <v>1634</v>
      </c>
    </row>
    <row r="1346" spans="1:65" s="14" customFormat="1">
      <c r="B1346" s="166"/>
      <c r="D1346" s="159" t="s">
        <v>131</v>
      </c>
      <c r="E1346" s="167" t="s">
        <v>1</v>
      </c>
      <c r="F1346" s="168" t="s">
        <v>1635</v>
      </c>
      <c r="H1346" s="169">
        <v>864.25900000000001</v>
      </c>
      <c r="I1346" s="170"/>
      <c r="L1346" s="166"/>
      <c r="M1346" s="171"/>
      <c r="N1346" s="172"/>
      <c r="O1346" s="172"/>
      <c r="P1346" s="172"/>
      <c r="Q1346" s="172"/>
      <c r="R1346" s="172"/>
      <c r="S1346" s="172"/>
      <c r="T1346" s="173"/>
      <c r="AT1346" s="167" t="s">
        <v>131</v>
      </c>
      <c r="AU1346" s="167" t="s">
        <v>82</v>
      </c>
      <c r="AV1346" s="14" t="s">
        <v>82</v>
      </c>
      <c r="AW1346" s="14" t="s">
        <v>29</v>
      </c>
      <c r="AX1346" s="14" t="s">
        <v>30</v>
      </c>
      <c r="AY1346" s="167" t="s">
        <v>122</v>
      </c>
    </row>
    <row r="1347" spans="1:65" s="2" customFormat="1" ht="16.5" customHeight="1">
      <c r="A1347" s="33"/>
      <c r="B1347" s="144"/>
      <c r="C1347" s="145" t="s">
        <v>1636</v>
      </c>
      <c r="D1347" s="145" t="s">
        <v>124</v>
      </c>
      <c r="E1347" s="146" t="s">
        <v>680</v>
      </c>
      <c r="F1347" s="147" t="s">
        <v>681</v>
      </c>
      <c r="G1347" s="148" t="s">
        <v>322</v>
      </c>
      <c r="H1347" s="149">
        <v>3457.0360000000001</v>
      </c>
      <c r="I1347" s="150"/>
      <c r="J1347" s="151">
        <f>ROUND(I1347*H1347,2)</f>
        <v>0</v>
      </c>
      <c r="K1347" s="147" t="s">
        <v>128</v>
      </c>
      <c r="L1347" s="34"/>
      <c r="M1347" s="152" t="s">
        <v>1</v>
      </c>
      <c r="N1347" s="153" t="s">
        <v>38</v>
      </c>
      <c r="O1347" s="59"/>
      <c r="P1347" s="154">
        <f>O1347*H1347</f>
        <v>0</v>
      </c>
      <c r="Q1347" s="154">
        <v>0</v>
      </c>
      <c r="R1347" s="154">
        <f>Q1347*H1347</f>
        <v>0</v>
      </c>
      <c r="S1347" s="154">
        <v>0</v>
      </c>
      <c r="T1347" s="155">
        <f>S1347*H1347</f>
        <v>0</v>
      </c>
      <c r="U1347" s="33"/>
      <c r="V1347" s="33"/>
      <c r="W1347" s="33"/>
      <c r="X1347" s="33"/>
      <c r="Y1347" s="33"/>
      <c r="Z1347" s="33"/>
      <c r="AA1347" s="33"/>
      <c r="AB1347" s="33"/>
      <c r="AC1347" s="33"/>
      <c r="AD1347" s="33"/>
      <c r="AE1347" s="33"/>
      <c r="AR1347" s="156" t="s">
        <v>129</v>
      </c>
      <c r="AT1347" s="156" t="s">
        <v>124</v>
      </c>
      <c r="AU1347" s="156" t="s">
        <v>82</v>
      </c>
      <c r="AY1347" s="18" t="s">
        <v>122</v>
      </c>
      <c r="BE1347" s="157">
        <f>IF(N1347="základní",J1347,0)</f>
        <v>0</v>
      </c>
      <c r="BF1347" s="157">
        <f>IF(N1347="snížená",J1347,0)</f>
        <v>0</v>
      </c>
      <c r="BG1347" s="157">
        <f>IF(N1347="zákl. přenesená",J1347,0)</f>
        <v>0</v>
      </c>
      <c r="BH1347" s="157">
        <f>IF(N1347="sníž. přenesená",J1347,0)</f>
        <v>0</v>
      </c>
      <c r="BI1347" s="157">
        <f>IF(N1347="nulová",J1347,0)</f>
        <v>0</v>
      </c>
      <c r="BJ1347" s="18" t="s">
        <v>30</v>
      </c>
      <c r="BK1347" s="157">
        <f>ROUND(I1347*H1347,2)</f>
        <v>0</v>
      </c>
      <c r="BL1347" s="18" t="s">
        <v>129</v>
      </c>
      <c r="BM1347" s="156" t="s">
        <v>1637</v>
      </c>
    </row>
    <row r="1348" spans="1:65" s="14" customFormat="1">
      <c r="B1348" s="166"/>
      <c r="D1348" s="159" t="s">
        <v>131</v>
      </c>
      <c r="E1348" s="167" t="s">
        <v>1</v>
      </c>
      <c r="F1348" s="168" t="s">
        <v>1638</v>
      </c>
      <c r="H1348" s="169">
        <v>3457.0360000000001</v>
      </c>
      <c r="I1348" s="170"/>
      <c r="L1348" s="166"/>
      <c r="M1348" s="171"/>
      <c r="N1348" s="172"/>
      <c r="O1348" s="172"/>
      <c r="P1348" s="172"/>
      <c r="Q1348" s="172"/>
      <c r="R1348" s="172"/>
      <c r="S1348" s="172"/>
      <c r="T1348" s="173"/>
      <c r="AT1348" s="167" t="s">
        <v>131</v>
      </c>
      <c r="AU1348" s="167" t="s">
        <v>82</v>
      </c>
      <c r="AV1348" s="14" t="s">
        <v>82</v>
      </c>
      <c r="AW1348" s="14" t="s">
        <v>29</v>
      </c>
      <c r="AX1348" s="14" t="s">
        <v>73</v>
      </c>
      <c r="AY1348" s="167" t="s">
        <v>122</v>
      </c>
    </row>
    <row r="1349" spans="1:65" s="15" customFormat="1">
      <c r="B1349" s="174"/>
      <c r="D1349" s="159" t="s">
        <v>131</v>
      </c>
      <c r="E1349" s="175" t="s">
        <v>1</v>
      </c>
      <c r="F1349" s="176" t="s">
        <v>139</v>
      </c>
      <c r="H1349" s="177">
        <v>3457.0360000000001</v>
      </c>
      <c r="I1349" s="178"/>
      <c r="L1349" s="174"/>
      <c r="M1349" s="179"/>
      <c r="N1349" s="180"/>
      <c r="O1349" s="180"/>
      <c r="P1349" s="180"/>
      <c r="Q1349" s="180"/>
      <c r="R1349" s="180"/>
      <c r="S1349" s="180"/>
      <c r="T1349" s="181"/>
      <c r="AT1349" s="175" t="s">
        <v>131</v>
      </c>
      <c r="AU1349" s="175" t="s">
        <v>82</v>
      </c>
      <c r="AV1349" s="15" t="s">
        <v>129</v>
      </c>
      <c r="AW1349" s="15" t="s">
        <v>29</v>
      </c>
      <c r="AX1349" s="15" t="s">
        <v>30</v>
      </c>
      <c r="AY1349" s="175" t="s">
        <v>122</v>
      </c>
    </row>
    <row r="1350" spans="1:65" s="2" customFormat="1" ht="16.5" customHeight="1">
      <c r="A1350" s="33"/>
      <c r="B1350" s="144"/>
      <c r="C1350" s="145" t="s">
        <v>440</v>
      </c>
      <c r="D1350" s="145" t="s">
        <v>124</v>
      </c>
      <c r="E1350" s="146" t="s">
        <v>685</v>
      </c>
      <c r="F1350" s="147" t="s">
        <v>321</v>
      </c>
      <c r="G1350" s="148" t="s">
        <v>322</v>
      </c>
      <c r="H1350" s="149">
        <v>690.44</v>
      </c>
      <c r="I1350" s="150"/>
      <c r="J1350" s="151">
        <f>ROUND(I1350*H1350,2)</f>
        <v>0</v>
      </c>
      <c r="K1350" s="147" t="s">
        <v>1</v>
      </c>
      <c r="L1350" s="34"/>
      <c r="M1350" s="152" t="s">
        <v>1</v>
      </c>
      <c r="N1350" s="153" t="s">
        <v>38</v>
      </c>
      <c r="O1350" s="59"/>
      <c r="P1350" s="154">
        <f>O1350*H1350</f>
        <v>0</v>
      </c>
      <c r="Q1350" s="154">
        <v>0</v>
      </c>
      <c r="R1350" s="154">
        <f>Q1350*H1350</f>
        <v>0</v>
      </c>
      <c r="S1350" s="154">
        <v>0</v>
      </c>
      <c r="T1350" s="155">
        <f>S1350*H1350</f>
        <v>0</v>
      </c>
      <c r="U1350" s="33"/>
      <c r="V1350" s="33"/>
      <c r="W1350" s="33"/>
      <c r="X1350" s="33"/>
      <c r="Y1350" s="33"/>
      <c r="Z1350" s="33"/>
      <c r="AA1350" s="33"/>
      <c r="AB1350" s="33"/>
      <c r="AC1350" s="33"/>
      <c r="AD1350" s="33"/>
      <c r="AE1350" s="33"/>
      <c r="AR1350" s="156" t="s">
        <v>129</v>
      </c>
      <c r="AT1350" s="156" t="s">
        <v>124</v>
      </c>
      <c r="AU1350" s="156" t="s">
        <v>82</v>
      </c>
      <c r="AY1350" s="18" t="s">
        <v>122</v>
      </c>
      <c r="BE1350" s="157">
        <f>IF(N1350="základní",J1350,0)</f>
        <v>0</v>
      </c>
      <c r="BF1350" s="157">
        <f>IF(N1350="snížená",J1350,0)</f>
        <v>0</v>
      </c>
      <c r="BG1350" s="157">
        <f>IF(N1350="zákl. přenesená",J1350,0)</f>
        <v>0</v>
      </c>
      <c r="BH1350" s="157">
        <f>IF(N1350="sníž. přenesená",J1350,0)</f>
        <v>0</v>
      </c>
      <c r="BI1350" s="157">
        <f>IF(N1350="nulová",J1350,0)</f>
        <v>0</v>
      </c>
      <c r="BJ1350" s="18" t="s">
        <v>30</v>
      </c>
      <c r="BK1350" s="157">
        <f>ROUND(I1350*H1350,2)</f>
        <v>0</v>
      </c>
      <c r="BL1350" s="18" t="s">
        <v>129</v>
      </c>
      <c r="BM1350" s="156" t="s">
        <v>1639</v>
      </c>
    </row>
    <row r="1351" spans="1:65" s="14" customFormat="1">
      <c r="B1351" s="166"/>
      <c r="D1351" s="159" t="s">
        <v>131</v>
      </c>
      <c r="E1351" s="167" t="s">
        <v>1</v>
      </c>
      <c r="F1351" s="168" t="s">
        <v>1640</v>
      </c>
      <c r="H1351" s="169">
        <v>690.44</v>
      </c>
      <c r="I1351" s="170"/>
      <c r="L1351" s="166"/>
      <c r="M1351" s="171"/>
      <c r="N1351" s="172"/>
      <c r="O1351" s="172"/>
      <c r="P1351" s="172"/>
      <c r="Q1351" s="172"/>
      <c r="R1351" s="172"/>
      <c r="S1351" s="172"/>
      <c r="T1351" s="173"/>
      <c r="AT1351" s="167" t="s">
        <v>131</v>
      </c>
      <c r="AU1351" s="167" t="s">
        <v>82</v>
      </c>
      <c r="AV1351" s="14" t="s">
        <v>82</v>
      </c>
      <c r="AW1351" s="14" t="s">
        <v>29</v>
      </c>
      <c r="AX1351" s="14" t="s">
        <v>73</v>
      </c>
      <c r="AY1351" s="167" t="s">
        <v>122</v>
      </c>
    </row>
    <row r="1352" spans="1:65" s="15" customFormat="1">
      <c r="B1352" s="174"/>
      <c r="D1352" s="159" t="s">
        <v>131</v>
      </c>
      <c r="E1352" s="175" t="s">
        <v>1</v>
      </c>
      <c r="F1352" s="176" t="s">
        <v>139</v>
      </c>
      <c r="H1352" s="177">
        <v>690.44</v>
      </c>
      <c r="I1352" s="178"/>
      <c r="L1352" s="174"/>
      <c r="M1352" s="179"/>
      <c r="N1352" s="180"/>
      <c r="O1352" s="180"/>
      <c r="P1352" s="180"/>
      <c r="Q1352" s="180"/>
      <c r="R1352" s="180"/>
      <c r="S1352" s="180"/>
      <c r="T1352" s="181"/>
      <c r="AT1352" s="175" t="s">
        <v>131</v>
      </c>
      <c r="AU1352" s="175" t="s">
        <v>82</v>
      </c>
      <c r="AV1352" s="15" t="s">
        <v>129</v>
      </c>
      <c r="AW1352" s="15" t="s">
        <v>29</v>
      </c>
      <c r="AX1352" s="15" t="s">
        <v>30</v>
      </c>
      <c r="AY1352" s="175" t="s">
        <v>122</v>
      </c>
    </row>
    <row r="1353" spans="1:65" s="2" customFormat="1" ht="16.5" customHeight="1">
      <c r="A1353" s="33"/>
      <c r="B1353" s="144"/>
      <c r="C1353" s="145" t="s">
        <v>1641</v>
      </c>
      <c r="D1353" s="145" t="s">
        <v>124</v>
      </c>
      <c r="E1353" s="146" t="s">
        <v>689</v>
      </c>
      <c r="F1353" s="147" t="s">
        <v>690</v>
      </c>
      <c r="G1353" s="148" t="s">
        <v>322</v>
      </c>
      <c r="H1353" s="149">
        <v>173.81899999999999</v>
      </c>
      <c r="I1353" s="150"/>
      <c r="J1353" s="151">
        <f>ROUND(I1353*H1353,2)</f>
        <v>0</v>
      </c>
      <c r="K1353" s="147" t="s">
        <v>1</v>
      </c>
      <c r="L1353" s="34"/>
      <c r="M1353" s="152" t="s">
        <v>1</v>
      </c>
      <c r="N1353" s="153" t="s">
        <v>38</v>
      </c>
      <c r="O1353" s="59"/>
      <c r="P1353" s="154">
        <f>O1353*H1353</f>
        <v>0</v>
      </c>
      <c r="Q1353" s="154">
        <v>0</v>
      </c>
      <c r="R1353" s="154">
        <f>Q1353*H1353</f>
        <v>0</v>
      </c>
      <c r="S1353" s="154">
        <v>0</v>
      </c>
      <c r="T1353" s="155">
        <f>S1353*H1353</f>
        <v>0</v>
      </c>
      <c r="U1353" s="33"/>
      <c r="V1353" s="33"/>
      <c r="W1353" s="33"/>
      <c r="X1353" s="33"/>
      <c r="Y1353" s="33"/>
      <c r="Z1353" s="33"/>
      <c r="AA1353" s="33"/>
      <c r="AB1353" s="33"/>
      <c r="AC1353" s="33"/>
      <c r="AD1353" s="33"/>
      <c r="AE1353" s="33"/>
      <c r="AR1353" s="156" t="s">
        <v>129</v>
      </c>
      <c r="AT1353" s="156" t="s">
        <v>124</v>
      </c>
      <c r="AU1353" s="156" t="s">
        <v>82</v>
      </c>
      <c r="AY1353" s="18" t="s">
        <v>122</v>
      </c>
      <c r="BE1353" s="157">
        <f>IF(N1353="základní",J1353,0)</f>
        <v>0</v>
      </c>
      <c r="BF1353" s="157">
        <f>IF(N1353="snížená",J1353,0)</f>
        <v>0</v>
      </c>
      <c r="BG1353" s="157">
        <f>IF(N1353="zákl. přenesená",J1353,0)</f>
        <v>0</v>
      </c>
      <c r="BH1353" s="157">
        <f>IF(N1353="sníž. přenesená",J1353,0)</f>
        <v>0</v>
      </c>
      <c r="BI1353" s="157">
        <f>IF(N1353="nulová",J1353,0)</f>
        <v>0</v>
      </c>
      <c r="BJ1353" s="18" t="s">
        <v>30</v>
      </c>
      <c r="BK1353" s="157">
        <f>ROUND(I1353*H1353,2)</f>
        <v>0</v>
      </c>
      <c r="BL1353" s="18" t="s">
        <v>129</v>
      </c>
      <c r="BM1353" s="156" t="s">
        <v>1642</v>
      </c>
    </row>
    <row r="1354" spans="1:65" s="14" customFormat="1">
      <c r="B1354" s="166"/>
      <c r="D1354" s="159" t="s">
        <v>131</v>
      </c>
      <c r="E1354" s="167" t="s">
        <v>1</v>
      </c>
      <c r="F1354" s="168" t="s">
        <v>1643</v>
      </c>
      <c r="H1354" s="169">
        <v>173.81899999999999</v>
      </c>
      <c r="I1354" s="170"/>
      <c r="L1354" s="166"/>
      <c r="M1354" s="171"/>
      <c r="N1354" s="172"/>
      <c r="O1354" s="172"/>
      <c r="P1354" s="172"/>
      <c r="Q1354" s="172"/>
      <c r="R1354" s="172"/>
      <c r="S1354" s="172"/>
      <c r="T1354" s="173"/>
      <c r="AT1354" s="167" t="s">
        <v>131</v>
      </c>
      <c r="AU1354" s="167" t="s">
        <v>82</v>
      </c>
      <c r="AV1354" s="14" t="s">
        <v>82</v>
      </c>
      <c r="AW1354" s="14" t="s">
        <v>29</v>
      </c>
      <c r="AX1354" s="14" t="s">
        <v>30</v>
      </c>
      <c r="AY1354" s="167" t="s">
        <v>122</v>
      </c>
    </row>
    <row r="1355" spans="1:65" s="2" customFormat="1" ht="16.5" customHeight="1">
      <c r="A1355" s="33"/>
      <c r="B1355" s="144"/>
      <c r="C1355" s="145" t="s">
        <v>1644</v>
      </c>
      <c r="D1355" s="145" t="s">
        <v>124</v>
      </c>
      <c r="E1355" s="146" t="s">
        <v>1645</v>
      </c>
      <c r="F1355" s="147" t="s">
        <v>1646</v>
      </c>
      <c r="G1355" s="148" t="s">
        <v>322</v>
      </c>
      <c r="H1355" s="149">
        <v>81.19</v>
      </c>
      <c r="I1355" s="150"/>
      <c r="J1355" s="151">
        <f>ROUND(I1355*H1355,2)</f>
        <v>0</v>
      </c>
      <c r="K1355" s="147" t="s">
        <v>128</v>
      </c>
      <c r="L1355" s="34"/>
      <c r="M1355" s="200" t="s">
        <v>1</v>
      </c>
      <c r="N1355" s="201" t="s">
        <v>38</v>
      </c>
      <c r="O1355" s="202"/>
      <c r="P1355" s="203">
        <f>O1355*H1355</f>
        <v>0</v>
      </c>
      <c r="Q1355" s="203">
        <v>0</v>
      </c>
      <c r="R1355" s="203">
        <f>Q1355*H1355</f>
        <v>0</v>
      </c>
      <c r="S1355" s="203">
        <v>0</v>
      </c>
      <c r="T1355" s="204">
        <f>S1355*H1355</f>
        <v>0</v>
      </c>
      <c r="U1355" s="33"/>
      <c r="V1355" s="33"/>
      <c r="W1355" s="33"/>
      <c r="X1355" s="33"/>
      <c r="Y1355" s="33"/>
      <c r="Z1355" s="33"/>
      <c r="AA1355" s="33"/>
      <c r="AB1355" s="33"/>
      <c r="AC1355" s="33"/>
      <c r="AD1355" s="33"/>
      <c r="AE1355" s="33"/>
      <c r="AR1355" s="156" t="s">
        <v>129</v>
      </c>
      <c r="AT1355" s="156" t="s">
        <v>124</v>
      </c>
      <c r="AU1355" s="156" t="s">
        <v>82</v>
      </c>
      <c r="AY1355" s="18" t="s">
        <v>122</v>
      </c>
      <c r="BE1355" s="157">
        <f>IF(N1355="základní",J1355,0)</f>
        <v>0</v>
      </c>
      <c r="BF1355" s="157">
        <f>IF(N1355="snížená",J1355,0)</f>
        <v>0</v>
      </c>
      <c r="BG1355" s="157">
        <f>IF(N1355="zákl. přenesená",J1355,0)</f>
        <v>0</v>
      </c>
      <c r="BH1355" s="157">
        <f>IF(N1355="sníž. přenesená",J1355,0)</f>
        <v>0</v>
      </c>
      <c r="BI1355" s="157">
        <f>IF(N1355="nulová",J1355,0)</f>
        <v>0</v>
      </c>
      <c r="BJ1355" s="18" t="s">
        <v>30</v>
      </c>
      <c r="BK1355" s="157">
        <f>ROUND(I1355*H1355,2)</f>
        <v>0</v>
      </c>
      <c r="BL1355" s="18" t="s">
        <v>129</v>
      </c>
      <c r="BM1355" s="156" t="s">
        <v>1647</v>
      </c>
    </row>
    <row r="1356" spans="1:65" s="2" customFormat="1" ht="6.95" customHeight="1">
      <c r="A1356" s="33"/>
      <c r="B1356" s="48"/>
      <c r="C1356" s="49"/>
      <c r="D1356" s="49"/>
      <c r="E1356" s="49"/>
      <c r="F1356" s="49"/>
      <c r="G1356" s="49"/>
      <c r="H1356" s="49"/>
      <c r="I1356" s="49"/>
      <c r="J1356" s="49"/>
      <c r="K1356" s="49"/>
      <c r="L1356" s="34"/>
      <c r="M1356" s="33"/>
      <c r="O1356" s="33"/>
      <c r="P1356" s="33"/>
      <c r="Q1356" s="33"/>
      <c r="R1356" s="33"/>
      <c r="S1356" s="33"/>
      <c r="T1356" s="33"/>
      <c r="U1356" s="33"/>
      <c r="V1356" s="33"/>
      <c r="W1356" s="33"/>
      <c r="X1356" s="33"/>
      <c r="Y1356" s="33"/>
      <c r="Z1356" s="33"/>
      <c r="AA1356" s="33"/>
      <c r="AB1356" s="33"/>
      <c r="AC1356" s="33"/>
      <c r="AD1356" s="33"/>
      <c r="AE1356" s="33"/>
    </row>
  </sheetData>
  <autoFilter ref="C122:K1355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70"/>
  <sheetViews>
    <sheetView showGridLines="0" workbookViewId="0">
      <selection activeCell="J12" sqref="J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8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8" t="s">
        <v>88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92</v>
      </c>
      <c r="L4" s="21"/>
      <c r="M4" s="94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48" t="str">
        <f>'Rekapitulace stavby'!K6</f>
        <v>Brno, Olomoucká II - rekonstrukce vodovodu</v>
      </c>
      <c r="F7" s="249"/>
      <c r="G7" s="249"/>
      <c r="H7" s="249"/>
      <c r="L7" s="21"/>
    </row>
    <row r="8" spans="1:46" s="2" customFormat="1" ht="12" customHeight="1">
      <c r="A8" s="33"/>
      <c r="B8" s="34"/>
      <c r="C8" s="33"/>
      <c r="D8" s="28" t="s">
        <v>93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38" t="s">
        <v>1648</v>
      </c>
      <c r="F9" s="247"/>
      <c r="G9" s="247"/>
      <c r="H9" s="24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28" t="s">
        <v>25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0" t="str">
        <f>'Rekapitulace stavby'!E14</f>
        <v>Vyplň údaj</v>
      </c>
      <c r="F18" s="220"/>
      <c r="G18" s="220"/>
      <c r="H18" s="220"/>
      <c r="I18" s="28" t="s">
        <v>25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24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28" t="s">
        <v>25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2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25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32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224" t="s">
        <v>1</v>
      </c>
      <c r="F27" s="224"/>
      <c r="G27" s="224"/>
      <c r="H27" s="224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33</v>
      </c>
      <c r="E30" s="33"/>
      <c r="F30" s="33"/>
      <c r="G30" s="33"/>
      <c r="H30" s="33"/>
      <c r="I30" s="33"/>
      <c r="J30" s="72">
        <f>ROUND(J123, 0)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35</v>
      </c>
      <c r="G32" s="33"/>
      <c r="H32" s="33"/>
      <c r="I32" s="37" t="s">
        <v>34</v>
      </c>
      <c r="J32" s="37" t="s">
        <v>36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37</v>
      </c>
      <c r="E33" s="28" t="s">
        <v>38</v>
      </c>
      <c r="F33" s="100">
        <f>ROUND((SUM(BE123:BE469)),  0)</f>
        <v>0</v>
      </c>
      <c r="G33" s="33"/>
      <c r="H33" s="33"/>
      <c r="I33" s="101">
        <v>0.21</v>
      </c>
      <c r="J33" s="100">
        <f>ROUND(((SUM(BE123:BE469))*I33),  0)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39</v>
      </c>
      <c r="F34" s="100">
        <f>ROUND((SUM(BF123:BF469)),  0)</f>
        <v>0</v>
      </c>
      <c r="G34" s="33"/>
      <c r="H34" s="33"/>
      <c r="I34" s="101">
        <v>0.15</v>
      </c>
      <c r="J34" s="100">
        <f>ROUND(((SUM(BF123:BF469))*I34), 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40</v>
      </c>
      <c r="F35" s="100">
        <f>ROUND((SUM(BG123:BG469)),  0)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41</v>
      </c>
      <c r="F36" s="100">
        <f>ROUND((SUM(BH123:BH469)),  0)</f>
        <v>0</v>
      </c>
      <c r="G36" s="33"/>
      <c r="H36" s="33"/>
      <c r="I36" s="101">
        <v>0.15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00">
        <f>ROUND((SUM(BI123:BI469)),  0)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43</v>
      </c>
      <c r="E39" s="61"/>
      <c r="F39" s="61"/>
      <c r="G39" s="104" t="s">
        <v>44</v>
      </c>
      <c r="H39" s="105" t="s">
        <v>45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08" t="s">
        <v>49</v>
      </c>
      <c r="G61" s="46" t="s">
        <v>48</v>
      </c>
      <c r="H61" s="36"/>
      <c r="I61" s="36"/>
      <c r="J61" s="109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08" t="s">
        <v>49</v>
      </c>
      <c r="G76" s="46" t="s">
        <v>48</v>
      </c>
      <c r="H76" s="36"/>
      <c r="I76" s="36"/>
      <c r="J76" s="109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95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48" t="str">
        <f>E7</f>
        <v>Brno, Olomoucká II - rekonstrukce vodovodu</v>
      </c>
      <c r="F85" s="249"/>
      <c r="G85" s="249"/>
      <c r="H85" s="24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93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8" t="str">
        <f>E9</f>
        <v>SO340 - Vodovodní přípojky</v>
      </c>
      <c r="F87" s="247"/>
      <c r="G87" s="247"/>
      <c r="H87" s="24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28" t="s">
        <v>22</v>
      </c>
      <c r="J89" s="56" t="str">
        <f>IF(J12="","",J12)</f>
        <v/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3"/>
      <c r="E91" s="33"/>
      <c r="F91" s="26" t="str">
        <f>E15</f>
        <v xml:space="preserve"> </v>
      </c>
      <c r="G91" s="33"/>
      <c r="H91" s="33"/>
      <c r="I91" s="28" t="s">
        <v>28</v>
      </c>
      <c r="J91" s="31" t="str">
        <f>E21</f>
        <v xml:space="preserve">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31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96</v>
      </c>
      <c r="D94" s="102"/>
      <c r="E94" s="102"/>
      <c r="F94" s="102"/>
      <c r="G94" s="102"/>
      <c r="H94" s="102"/>
      <c r="I94" s="102"/>
      <c r="J94" s="111" t="s">
        <v>97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98</v>
      </c>
      <c r="D96" s="33"/>
      <c r="E96" s="33"/>
      <c r="F96" s="33"/>
      <c r="G96" s="33"/>
      <c r="H96" s="33"/>
      <c r="I96" s="33"/>
      <c r="J96" s="72">
        <f>J123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99</v>
      </c>
    </row>
    <row r="97" spans="1:31" s="9" customFormat="1" ht="24.95" customHeight="1">
      <c r="B97" s="113"/>
      <c r="D97" s="114" t="s">
        <v>100</v>
      </c>
      <c r="E97" s="115"/>
      <c r="F97" s="115"/>
      <c r="G97" s="115"/>
      <c r="H97" s="115"/>
      <c r="I97" s="115"/>
      <c r="J97" s="116">
        <f>J124</f>
        <v>0</v>
      </c>
      <c r="L97" s="113"/>
    </row>
    <row r="98" spans="1:31" s="10" customFormat="1" ht="19.899999999999999" customHeight="1">
      <c r="B98" s="117"/>
      <c r="D98" s="118" t="s">
        <v>101</v>
      </c>
      <c r="E98" s="119"/>
      <c r="F98" s="119"/>
      <c r="G98" s="119"/>
      <c r="H98" s="119"/>
      <c r="I98" s="119"/>
      <c r="J98" s="120">
        <f>J125</f>
        <v>0</v>
      </c>
      <c r="L98" s="117"/>
    </row>
    <row r="99" spans="1:31" s="10" customFormat="1" ht="19.899999999999999" customHeight="1">
      <c r="B99" s="117"/>
      <c r="D99" s="118" t="s">
        <v>698</v>
      </c>
      <c r="E99" s="119"/>
      <c r="F99" s="119"/>
      <c r="G99" s="119"/>
      <c r="H99" s="119"/>
      <c r="I99" s="119"/>
      <c r="J99" s="120">
        <f>J331</f>
        <v>0</v>
      </c>
      <c r="L99" s="117"/>
    </row>
    <row r="100" spans="1:31" s="10" customFormat="1" ht="19.899999999999999" customHeight="1">
      <c r="B100" s="117"/>
      <c r="D100" s="118" t="s">
        <v>103</v>
      </c>
      <c r="E100" s="119"/>
      <c r="F100" s="119"/>
      <c r="G100" s="119"/>
      <c r="H100" s="119"/>
      <c r="I100" s="119"/>
      <c r="J100" s="120">
        <f>J351</f>
        <v>0</v>
      </c>
      <c r="L100" s="117"/>
    </row>
    <row r="101" spans="1:31" s="10" customFormat="1" ht="19.899999999999999" customHeight="1">
      <c r="B101" s="117"/>
      <c r="D101" s="118" t="s">
        <v>104</v>
      </c>
      <c r="E101" s="119"/>
      <c r="F101" s="119"/>
      <c r="G101" s="119"/>
      <c r="H101" s="119"/>
      <c r="I101" s="119"/>
      <c r="J101" s="120">
        <f>J366</f>
        <v>0</v>
      </c>
      <c r="L101" s="117"/>
    </row>
    <row r="102" spans="1:31" s="10" customFormat="1" ht="19.899999999999999" customHeight="1">
      <c r="B102" s="117"/>
      <c r="D102" s="118" t="s">
        <v>105</v>
      </c>
      <c r="E102" s="119"/>
      <c r="F102" s="119"/>
      <c r="G102" s="119"/>
      <c r="H102" s="119"/>
      <c r="I102" s="119"/>
      <c r="J102" s="120">
        <f>J378</f>
        <v>0</v>
      </c>
      <c r="L102" s="117"/>
    </row>
    <row r="103" spans="1:31" s="10" customFormat="1" ht="19.899999999999999" customHeight="1">
      <c r="B103" s="117"/>
      <c r="D103" s="118" t="s">
        <v>699</v>
      </c>
      <c r="E103" s="119"/>
      <c r="F103" s="119"/>
      <c r="G103" s="119"/>
      <c r="H103" s="119"/>
      <c r="I103" s="119"/>
      <c r="J103" s="120">
        <f>J436</f>
        <v>0</v>
      </c>
      <c r="L103" s="117"/>
    </row>
    <row r="104" spans="1:31" s="2" customFormat="1" ht="21.75" customHeight="1">
      <c r="A104" s="33"/>
      <c r="B104" s="34"/>
      <c r="C104" s="33"/>
      <c r="D104" s="33"/>
      <c r="E104" s="33"/>
      <c r="F104" s="33"/>
      <c r="G104" s="33"/>
      <c r="H104" s="33"/>
      <c r="I104" s="33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6.95" customHeight="1">
      <c r="A105" s="33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pans="1:31" s="2" customFormat="1" ht="6.95" customHeight="1">
      <c r="A109" s="33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4.95" customHeight="1">
      <c r="A110" s="33"/>
      <c r="B110" s="34"/>
      <c r="C110" s="22" t="s">
        <v>107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16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3"/>
      <c r="D113" s="33"/>
      <c r="E113" s="248" t="str">
        <f>E7</f>
        <v>Brno, Olomoucká II - rekonstrukce vodovodu</v>
      </c>
      <c r="F113" s="249"/>
      <c r="G113" s="249"/>
      <c r="H113" s="249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93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238" t="str">
        <f>E9</f>
        <v>SO340 - Vodovodní přípojky</v>
      </c>
      <c r="F115" s="247"/>
      <c r="G115" s="247"/>
      <c r="H115" s="247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8" t="s">
        <v>20</v>
      </c>
      <c r="D117" s="33"/>
      <c r="E117" s="33"/>
      <c r="F117" s="26" t="str">
        <f>F12</f>
        <v xml:space="preserve"> </v>
      </c>
      <c r="G117" s="33"/>
      <c r="H117" s="33"/>
      <c r="I117" s="28" t="s">
        <v>22</v>
      </c>
      <c r="J117" s="56" t="str">
        <f>IF(J12="","",J12)</f>
        <v/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23</v>
      </c>
      <c r="D119" s="33"/>
      <c r="E119" s="33"/>
      <c r="F119" s="26" t="str">
        <f>E15</f>
        <v xml:space="preserve"> </v>
      </c>
      <c r="G119" s="33"/>
      <c r="H119" s="33"/>
      <c r="I119" s="28" t="s">
        <v>28</v>
      </c>
      <c r="J119" s="31" t="str">
        <f>E21</f>
        <v xml:space="preserve"> 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" customHeight="1">
      <c r="A120" s="33"/>
      <c r="B120" s="34"/>
      <c r="C120" s="28" t="s">
        <v>26</v>
      </c>
      <c r="D120" s="33"/>
      <c r="E120" s="33"/>
      <c r="F120" s="26" t="str">
        <f>IF(E18="","",E18)</f>
        <v>Vyplň údaj</v>
      </c>
      <c r="G120" s="33"/>
      <c r="H120" s="33"/>
      <c r="I120" s="28" t="s">
        <v>31</v>
      </c>
      <c r="J120" s="31" t="str">
        <f>E24</f>
        <v xml:space="preserve"> 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0.3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1" customFormat="1" ht="29.25" customHeight="1">
      <c r="A122" s="121"/>
      <c r="B122" s="122"/>
      <c r="C122" s="123" t="s">
        <v>108</v>
      </c>
      <c r="D122" s="124" t="s">
        <v>58</v>
      </c>
      <c r="E122" s="124" t="s">
        <v>54</v>
      </c>
      <c r="F122" s="124" t="s">
        <v>55</v>
      </c>
      <c r="G122" s="124" t="s">
        <v>109</v>
      </c>
      <c r="H122" s="124" t="s">
        <v>110</v>
      </c>
      <c r="I122" s="124" t="s">
        <v>111</v>
      </c>
      <c r="J122" s="124" t="s">
        <v>97</v>
      </c>
      <c r="K122" s="125" t="s">
        <v>112</v>
      </c>
      <c r="L122" s="126"/>
      <c r="M122" s="63" t="s">
        <v>1</v>
      </c>
      <c r="N122" s="64" t="s">
        <v>37</v>
      </c>
      <c r="O122" s="64" t="s">
        <v>113</v>
      </c>
      <c r="P122" s="64" t="s">
        <v>114</v>
      </c>
      <c r="Q122" s="64" t="s">
        <v>115</v>
      </c>
      <c r="R122" s="64" t="s">
        <v>116</v>
      </c>
      <c r="S122" s="64" t="s">
        <v>117</v>
      </c>
      <c r="T122" s="65" t="s">
        <v>118</v>
      </c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</row>
    <row r="123" spans="1:65" s="2" customFormat="1" ht="22.9" customHeight="1">
      <c r="A123" s="33"/>
      <c r="B123" s="34"/>
      <c r="C123" s="70" t="s">
        <v>119</v>
      </c>
      <c r="D123" s="33"/>
      <c r="E123" s="33"/>
      <c r="F123" s="33"/>
      <c r="G123" s="33"/>
      <c r="H123" s="33"/>
      <c r="I123" s="33"/>
      <c r="J123" s="127">
        <f>BK123</f>
        <v>0</v>
      </c>
      <c r="K123" s="33"/>
      <c r="L123" s="34"/>
      <c r="M123" s="66"/>
      <c r="N123" s="57"/>
      <c r="O123" s="67"/>
      <c r="P123" s="128">
        <f>P124</f>
        <v>0</v>
      </c>
      <c r="Q123" s="67"/>
      <c r="R123" s="128">
        <f>R124</f>
        <v>3.4197045000000004</v>
      </c>
      <c r="S123" s="67"/>
      <c r="T123" s="129">
        <f>T124</f>
        <v>7.3384349999999996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8" t="s">
        <v>72</v>
      </c>
      <c r="AU123" s="18" t="s">
        <v>99</v>
      </c>
      <c r="BK123" s="130">
        <f>BK124</f>
        <v>0</v>
      </c>
    </row>
    <row r="124" spans="1:65" s="12" customFormat="1" ht="25.9" customHeight="1">
      <c r="B124" s="131"/>
      <c r="D124" s="132" t="s">
        <v>72</v>
      </c>
      <c r="E124" s="133" t="s">
        <v>120</v>
      </c>
      <c r="F124" s="133" t="s">
        <v>121</v>
      </c>
      <c r="I124" s="134"/>
      <c r="J124" s="135">
        <f>BK124</f>
        <v>0</v>
      </c>
      <c r="L124" s="131"/>
      <c r="M124" s="136"/>
      <c r="N124" s="137"/>
      <c r="O124" s="137"/>
      <c r="P124" s="138">
        <f>P125+P331+P351+P366+P378+P436</f>
        <v>0</v>
      </c>
      <c r="Q124" s="137"/>
      <c r="R124" s="138">
        <f>R125+R331+R351+R366+R378+R436</f>
        <v>3.4197045000000004</v>
      </c>
      <c r="S124" s="137"/>
      <c r="T124" s="139">
        <f>T125+T331+T351+T366+T378+T436</f>
        <v>7.3384349999999996</v>
      </c>
      <c r="AR124" s="132" t="s">
        <v>30</v>
      </c>
      <c r="AT124" s="140" t="s">
        <v>72</v>
      </c>
      <c r="AU124" s="140" t="s">
        <v>73</v>
      </c>
      <c r="AY124" s="132" t="s">
        <v>122</v>
      </c>
      <c r="BK124" s="141">
        <f>BK125+BK331+BK351+BK366+BK378+BK436</f>
        <v>0</v>
      </c>
    </row>
    <row r="125" spans="1:65" s="12" customFormat="1" ht="22.9" customHeight="1">
      <c r="B125" s="131"/>
      <c r="D125" s="132" t="s">
        <v>72</v>
      </c>
      <c r="E125" s="142" t="s">
        <v>30</v>
      </c>
      <c r="F125" s="142" t="s">
        <v>123</v>
      </c>
      <c r="I125" s="134"/>
      <c r="J125" s="143">
        <f>BK125</f>
        <v>0</v>
      </c>
      <c r="L125" s="131"/>
      <c r="M125" s="136"/>
      <c r="N125" s="137"/>
      <c r="O125" s="137"/>
      <c r="P125" s="138">
        <f>SUM(P126:P330)</f>
        <v>0</v>
      </c>
      <c r="Q125" s="137"/>
      <c r="R125" s="138">
        <f>SUM(R126:R330)</f>
        <v>1.9420668000000001</v>
      </c>
      <c r="S125" s="137"/>
      <c r="T125" s="139">
        <f>SUM(T126:T330)</f>
        <v>7.3384349999999996</v>
      </c>
      <c r="AR125" s="132" t="s">
        <v>30</v>
      </c>
      <c r="AT125" s="140" t="s">
        <v>72</v>
      </c>
      <c r="AU125" s="140" t="s">
        <v>30</v>
      </c>
      <c r="AY125" s="132" t="s">
        <v>122</v>
      </c>
      <c r="BK125" s="141">
        <f>SUM(BK126:BK330)</f>
        <v>0</v>
      </c>
    </row>
    <row r="126" spans="1:65" s="2" customFormat="1" ht="16.5" customHeight="1">
      <c r="A126" s="33"/>
      <c r="B126" s="144"/>
      <c r="C126" s="145" t="s">
        <v>30</v>
      </c>
      <c r="D126" s="145" t="s">
        <v>124</v>
      </c>
      <c r="E126" s="146" t="s">
        <v>1649</v>
      </c>
      <c r="F126" s="147" t="s">
        <v>1650</v>
      </c>
      <c r="G126" s="148" t="s">
        <v>127</v>
      </c>
      <c r="H126" s="149">
        <v>4.51</v>
      </c>
      <c r="I126" s="150"/>
      <c r="J126" s="151">
        <f>ROUND(I126*H126,2)</f>
        <v>0</v>
      </c>
      <c r="K126" s="147" t="s">
        <v>1</v>
      </c>
      <c r="L126" s="34"/>
      <c r="M126" s="152" t="s">
        <v>1</v>
      </c>
      <c r="N126" s="153" t="s">
        <v>38</v>
      </c>
      <c r="O126" s="59"/>
      <c r="P126" s="154">
        <f>O126*H126</f>
        <v>0</v>
      </c>
      <c r="Q126" s="154">
        <v>0</v>
      </c>
      <c r="R126" s="154">
        <f>Q126*H126</f>
        <v>0</v>
      </c>
      <c r="S126" s="154">
        <v>0.75</v>
      </c>
      <c r="T126" s="155">
        <f>S126*H126</f>
        <v>3.3824999999999998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56" t="s">
        <v>129</v>
      </c>
      <c r="AT126" s="156" t="s">
        <v>124</v>
      </c>
      <c r="AU126" s="156" t="s">
        <v>82</v>
      </c>
      <c r="AY126" s="18" t="s">
        <v>122</v>
      </c>
      <c r="BE126" s="157">
        <f>IF(N126="základní",J126,0)</f>
        <v>0</v>
      </c>
      <c r="BF126" s="157">
        <f>IF(N126="snížená",J126,0)</f>
        <v>0</v>
      </c>
      <c r="BG126" s="157">
        <f>IF(N126="zákl. přenesená",J126,0)</f>
        <v>0</v>
      </c>
      <c r="BH126" s="157">
        <f>IF(N126="sníž. přenesená",J126,0)</f>
        <v>0</v>
      </c>
      <c r="BI126" s="157">
        <f>IF(N126="nulová",J126,0)</f>
        <v>0</v>
      </c>
      <c r="BJ126" s="18" t="s">
        <v>30</v>
      </c>
      <c r="BK126" s="157">
        <f>ROUND(I126*H126,2)</f>
        <v>0</v>
      </c>
      <c r="BL126" s="18" t="s">
        <v>129</v>
      </c>
      <c r="BM126" s="156" t="s">
        <v>1651</v>
      </c>
    </row>
    <row r="127" spans="1:65" s="13" customFormat="1">
      <c r="B127" s="158"/>
      <c r="D127" s="159" t="s">
        <v>131</v>
      </c>
      <c r="E127" s="160" t="s">
        <v>1</v>
      </c>
      <c r="F127" s="161" t="s">
        <v>1652</v>
      </c>
      <c r="H127" s="160" t="s">
        <v>1</v>
      </c>
      <c r="I127" s="162"/>
      <c r="L127" s="158"/>
      <c r="M127" s="163"/>
      <c r="N127" s="164"/>
      <c r="O127" s="164"/>
      <c r="P127" s="164"/>
      <c r="Q127" s="164"/>
      <c r="R127" s="164"/>
      <c r="S127" s="164"/>
      <c r="T127" s="165"/>
      <c r="AT127" s="160" t="s">
        <v>131</v>
      </c>
      <c r="AU127" s="160" t="s">
        <v>82</v>
      </c>
      <c r="AV127" s="13" t="s">
        <v>30</v>
      </c>
      <c r="AW127" s="13" t="s">
        <v>29</v>
      </c>
      <c r="AX127" s="13" t="s">
        <v>73</v>
      </c>
      <c r="AY127" s="160" t="s">
        <v>122</v>
      </c>
    </row>
    <row r="128" spans="1:65" s="14" customFormat="1">
      <c r="B128" s="166"/>
      <c r="D128" s="159" t="s">
        <v>131</v>
      </c>
      <c r="E128" s="167" t="s">
        <v>1</v>
      </c>
      <c r="F128" s="168" t="s">
        <v>1653</v>
      </c>
      <c r="H128" s="169">
        <v>1.65</v>
      </c>
      <c r="I128" s="170"/>
      <c r="L128" s="166"/>
      <c r="M128" s="171"/>
      <c r="N128" s="172"/>
      <c r="O128" s="172"/>
      <c r="P128" s="172"/>
      <c r="Q128" s="172"/>
      <c r="R128" s="172"/>
      <c r="S128" s="172"/>
      <c r="T128" s="173"/>
      <c r="AT128" s="167" t="s">
        <v>131</v>
      </c>
      <c r="AU128" s="167" t="s">
        <v>82</v>
      </c>
      <c r="AV128" s="14" t="s">
        <v>82</v>
      </c>
      <c r="AW128" s="14" t="s">
        <v>29</v>
      </c>
      <c r="AX128" s="14" t="s">
        <v>73</v>
      </c>
      <c r="AY128" s="167" t="s">
        <v>122</v>
      </c>
    </row>
    <row r="129" spans="1:65" s="13" customFormat="1">
      <c r="B129" s="158"/>
      <c r="D129" s="159" t="s">
        <v>131</v>
      </c>
      <c r="E129" s="160" t="s">
        <v>1</v>
      </c>
      <c r="F129" s="161" t="s">
        <v>1654</v>
      </c>
      <c r="H129" s="160" t="s">
        <v>1</v>
      </c>
      <c r="I129" s="162"/>
      <c r="L129" s="158"/>
      <c r="M129" s="163"/>
      <c r="N129" s="164"/>
      <c r="O129" s="164"/>
      <c r="P129" s="164"/>
      <c r="Q129" s="164"/>
      <c r="R129" s="164"/>
      <c r="S129" s="164"/>
      <c r="T129" s="165"/>
      <c r="AT129" s="160" t="s">
        <v>131</v>
      </c>
      <c r="AU129" s="160" t="s">
        <v>82</v>
      </c>
      <c r="AV129" s="13" t="s">
        <v>30</v>
      </c>
      <c r="AW129" s="13" t="s">
        <v>29</v>
      </c>
      <c r="AX129" s="13" t="s">
        <v>73</v>
      </c>
      <c r="AY129" s="160" t="s">
        <v>122</v>
      </c>
    </row>
    <row r="130" spans="1:65" s="14" customFormat="1">
      <c r="B130" s="166"/>
      <c r="D130" s="159" t="s">
        <v>131</v>
      </c>
      <c r="E130" s="167" t="s">
        <v>1</v>
      </c>
      <c r="F130" s="168" t="s">
        <v>1653</v>
      </c>
      <c r="H130" s="169">
        <v>1.65</v>
      </c>
      <c r="I130" s="170"/>
      <c r="L130" s="166"/>
      <c r="M130" s="171"/>
      <c r="N130" s="172"/>
      <c r="O130" s="172"/>
      <c r="P130" s="172"/>
      <c r="Q130" s="172"/>
      <c r="R130" s="172"/>
      <c r="S130" s="172"/>
      <c r="T130" s="173"/>
      <c r="AT130" s="167" t="s">
        <v>131</v>
      </c>
      <c r="AU130" s="167" t="s">
        <v>82</v>
      </c>
      <c r="AV130" s="14" t="s">
        <v>82</v>
      </c>
      <c r="AW130" s="14" t="s">
        <v>29</v>
      </c>
      <c r="AX130" s="14" t="s">
        <v>73</v>
      </c>
      <c r="AY130" s="167" t="s">
        <v>122</v>
      </c>
    </row>
    <row r="131" spans="1:65" s="13" customFormat="1">
      <c r="B131" s="158"/>
      <c r="D131" s="159" t="s">
        <v>131</v>
      </c>
      <c r="E131" s="160" t="s">
        <v>1</v>
      </c>
      <c r="F131" s="161" t="s">
        <v>1655</v>
      </c>
      <c r="H131" s="160" t="s">
        <v>1</v>
      </c>
      <c r="I131" s="162"/>
      <c r="L131" s="158"/>
      <c r="M131" s="163"/>
      <c r="N131" s="164"/>
      <c r="O131" s="164"/>
      <c r="P131" s="164"/>
      <c r="Q131" s="164"/>
      <c r="R131" s="164"/>
      <c r="S131" s="164"/>
      <c r="T131" s="165"/>
      <c r="AT131" s="160" t="s">
        <v>131</v>
      </c>
      <c r="AU131" s="160" t="s">
        <v>82</v>
      </c>
      <c r="AV131" s="13" t="s">
        <v>30</v>
      </c>
      <c r="AW131" s="13" t="s">
        <v>29</v>
      </c>
      <c r="AX131" s="13" t="s">
        <v>73</v>
      </c>
      <c r="AY131" s="160" t="s">
        <v>122</v>
      </c>
    </row>
    <row r="132" spans="1:65" s="14" customFormat="1">
      <c r="B132" s="166"/>
      <c r="D132" s="159" t="s">
        <v>131</v>
      </c>
      <c r="E132" s="167" t="s">
        <v>1</v>
      </c>
      <c r="F132" s="168" t="s">
        <v>1656</v>
      </c>
      <c r="H132" s="169">
        <v>1.21</v>
      </c>
      <c r="I132" s="170"/>
      <c r="L132" s="166"/>
      <c r="M132" s="171"/>
      <c r="N132" s="172"/>
      <c r="O132" s="172"/>
      <c r="P132" s="172"/>
      <c r="Q132" s="172"/>
      <c r="R132" s="172"/>
      <c r="S132" s="172"/>
      <c r="T132" s="173"/>
      <c r="AT132" s="167" t="s">
        <v>131</v>
      </c>
      <c r="AU132" s="167" t="s">
        <v>82</v>
      </c>
      <c r="AV132" s="14" t="s">
        <v>82</v>
      </c>
      <c r="AW132" s="14" t="s">
        <v>29</v>
      </c>
      <c r="AX132" s="14" t="s">
        <v>73</v>
      </c>
      <c r="AY132" s="167" t="s">
        <v>122</v>
      </c>
    </row>
    <row r="133" spans="1:65" s="15" customFormat="1">
      <c r="B133" s="174"/>
      <c r="D133" s="159" t="s">
        <v>131</v>
      </c>
      <c r="E133" s="175" t="s">
        <v>1</v>
      </c>
      <c r="F133" s="176" t="s">
        <v>139</v>
      </c>
      <c r="H133" s="177">
        <v>4.51</v>
      </c>
      <c r="I133" s="178"/>
      <c r="L133" s="174"/>
      <c r="M133" s="179"/>
      <c r="N133" s="180"/>
      <c r="O133" s="180"/>
      <c r="P133" s="180"/>
      <c r="Q133" s="180"/>
      <c r="R133" s="180"/>
      <c r="S133" s="180"/>
      <c r="T133" s="181"/>
      <c r="AT133" s="175" t="s">
        <v>131</v>
      </c>
      <c r="AU133" s="175" t="s">
        <v>82</v>
      </c>
      <c r="AV133" s="15" t="s">
        <v>129</v>
      </c>
      <c r="AW133" s="15" t="s">
        <v>29</v>
      </c>
      <c r="AX133" s="15" t="s">
        <v>30</v>
      </c>
      <c r="AY133" s="175" t="s">
        <v>122</v>
      </c>
    </row>
    <row r="134" spans="1:65" s="2" customFormat="1" ht="16.5" customHeight="1">
      <c r="A134" s="33"/>
      <c r="B134" s="144"/>
      <c r="C134" s="145" t="s">
        <v>82</v>
      </c>
      <c r="D134" s="145" t="s">
        <v>124</v>
      </c>
      <c r="E134" s="146" t="s">
        <v>125</v>
      </c>
      <c r="F134" s="147" t="s">
        <v>126</v>
      </c>
      <c r="G134" s="148" t="s">
        <v>127</v>
      </c>
      <c r="H134" s="149">
        <v>2.0350000000000001</v>
      </c>
      <c r="I134" s="150"/>
      <c r="J134" s="151">
        <f>ROUND(I134*H134,2)</f>
        <v>0</v>
      </c>
      <c r="K134" s="147" t="s">
        <v>128</v>
      </c>
      <c r="L134" s="34"/>
      <c r="M134" s="152" t="s">
        <v>1</v>
      </c>
      <c r="N134" s="153" t="s">
        <v>38</v>
      </c>
      <c r="O134" s="59"/>
      <c r="P134" s="154">
        <f>O134*H134</f>
        <v>0</v>
      </c>
      <c r="Q134" s="154">
        <v>0</v>
      </c>
      <c r="R134" s="154">
        <f>Q134*H134</f>
        <v>0</v>
      </c>
      <c r="S134" s="154">
        <v>0.316</v>
      </c>
      <c r="T134" s="155">
        <f>S134*H134</f>
        <v>0.64306000000000008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56" t="s">
        <v>129</v>
      </c>
      <c r="AT134" s="156" t="s">
        <v>124</v>
      </c>
      <c r="AU134" s="156" t="s">
        <v>82</v>
      </c>
      <c r="AY134" s="18" t="s">
        <v>122</v>
      </c>
      <c r="BE134" s="157">
        <f>IF(N134="základní",J134,0)</f>
        <v>0</v>
      </c>
      <c r="BF134" s="157">
        <f>IF(N134="snížená",J134,0)</f>
        <v>0</v>
      </c>
      <c r="BG134" s="157">
        <f>IF(N134="zákl. přenesená",J134,0)</f>
        <v>0</v>
      </c>
      <c r="BH134" s="157">
        <f>IF(N134="sníž. přenesená",J134,0)</f>
        <v>0</v>
      </c>
      <c r="BI134" s="157">
        <f>IF(N134="nulová",J134,0)</f>
        <v>0</v>
      </c>
      <c r="BJ134" s="18" t="s">
        <v>30</v>
      </c>
      <c r="BK134" s="157">
        <f>ROUND(I134*H134,2)</f>
        <v>0</v>
      </c>
      <c r="BL134" s="18" t="s">
        <v>129</v>
      </c>
      <c r="BM134" s="156" t="s">
        <v>1657</v>
      </c>
    </row>
    <row r="135" spans="1:65" s="13" customFormat="1">
      <c r="B135" s="158"/>
      <c r="D135" s="159" t="s">
        <v>131</v>
      </c>
      <c r="E135" s="160" t="s">
        <v>1</v>
      </c>
      <c r="F135" s="161" t="s">
        <v>1655</v>
      </c>
      <c r="H135" s="160" t="s">
        <v>1</v>
      </c>
      <c r="I135" s="162"/>
      <c r="L135" s="158"/>
      <c r="M135" s="163"/>
      <c r="N135" s="164"/>
      <c r="O135" s="164"/>
      <c r="P135" s="164"/>
      <c r="Q135" s="164"/>
      <c r="R135" s="164"/>
      <c r="S135" s="164"/>
      <c r="T135" s="165"/>
      <c r="AT135" s="160" t="s">
        <v>131</v>
      </c>
      <c r="AU135" s="160" t="s">
        <v>82</v>
      </c>
      <c r="AV135" s="13" t="s">
        <v>30</v>
      </c>
      <c r="AW135" s="13" t="s">
        <v>29</v>
      </c>
      <c r="AX135" s="13" t="s">
        <v>73</v>
      </c>
      <c r="AY135" s="160" t="s">
        <v>122</v>
      </c>
    </row>
    <row r="136" spans="1:65" s="13" customFormat="1">
      <c r="B136" s="158"/>
      <c r="D136" s="159" t="s">
        <v>131</v>
      </c>
      <c r="E136" s="160" t="s">
        <v>1</v>
      </c>
      <c r="F136" s="161" t="s">
        <v>799</v>
      </c>
      <c r="H136" s="160" t="s">
        <v>1</v>
      </c>
      <c r="I136" s="162"/>
      <c r="L136" s="158"/>
      <c r="M136" s="163"/>
      <c r="N136" s="164"/>
      <c r="O136" s="164"/>
      <c r="P136" s="164"/>
      <c r="Q136" s="164"/>
      <c r="R136" s="164"/>
      <c r="S136" s="164"/>
      <c r="T136" s="165"/>
      <c r="AT136" s="160" t="s">
        <v>131</v>
      </c>
      <c r="AU136" s="160" t="s">
        <v>82</v>
      </c>
      <c r="AV136" s="13" t="s">
        <v>30</v>
      </c>
      <c r="AW136" s="13" t="s">
        <v>29</v>
      </c>
      <c r="AX136" s="13" t="s">
        <v>73</v>
      </c>
      <c r="AY136" s="160" t="s">
        <v>122</v>
      </c>
    </row>
    <row r="137" spans="1:65" s="14" customFormat="1">
      <c r="B137" s="166"/>
      <c r="D137" s="159" t="s">
        <v>131</v>
      </c>
      <c r="E137" s="167" t="s">
        <v>1</v>
      </c>
      <c r="F137" s="168" t="s">
        <v>1658</v>
      </c>
      <c r="H137" s="169">
        <v>2.0350000000000001</v>
      </c>
      <c r="I137" s="170"/>
      <c r="L137" s="166"/>
      <c r="M137" s="171"/>
      <c r="N137" s="172"/>
      <c r="O137" s="172"/>
      <c r="P137" s="172"/>
      <c r="Q137" s="172"/>
      <c r="R137" s="172"/>
      <c r="S137" s="172"/>
      <c r="T137" s="173"/>
      <c r="AT137" s="167" t="s">
        <v>131</v>
      </c>
      <c r="AU137" s="167" t="s">
        <v>82</v>
      </c>
      <c r="AV137" s="14" t="s">
        <v>82</v>
      </c>
      <c r="AW137" s="14" t="s">
        <v>29</v>
      </c>
      <c r="AX137" s="14" t="s">
        <v>73</v>
      </c>
      <c r="AY137" s="167" t="s">
        <v>122</v>
      </c>
    </row>
    <row r="138" spans="1:65" s="15" customFormat="1">
      <c r="B138" s="174"/>
      <c r="D138" s="159" t="s">
        <v>131</v>
      </c>
      <c r="E138" s="175" t="s">
        <v>1</v>
      </c>
      <c r="F138" s="176" t="s">
        <v>139</v>
      </c>
      <c r="H138" s="177">
        <v>2.0350000000000001</v>
      </c>
      <c r="I138" s="178"/>
      <c r="L138" s="174"/>
      <c r="M138" s="179"/>
      <c r="N138" s="180"/>
      <c r="O138" s="180"/>
      <c r="P138" s="180"/>
      <c r="Q138" s="180"/>
      <c r="R138" s="180"/>
      <c r="S138" s="180"/>
      <c r="T138" s="181"/>
      <c r="AT138" s="175" t="s">
        <v>131</v>
      </c>
      <c r="AU138" s="175" t="s">
        <v>82</v>
      </c>
      <c r="AV138" s="15" t="s">
        <v>129</v>
      </c>
      <c r="AW138" s="15" t="s">
        <v>29</v>
      </c>
      <c r="AX138" s="15" t="s">
        <v>30</v>
      </c>
      <c r="AY138" s="175" t="s">
        <v>122</v>
      </c>
    </row>
    <row r="139" spans="1:65" s="2" customFormat="1" ht="16.5" customHeight="1">
      <c r="A139" s="33"/>
      <c r="B139" s="144"/>
      <c r="C139" s="145" t="s">
        <v>140</v>
      </c>
      <c r="D139" s="145" t="s">
        <v>124</v>
      </c>
      <c r="E139" s="146" t="s">
        <v>1659</v>
      </c>
      <c r="F139" s="147" t="s">
        <v>1660</v>
      </c>
      <c r="G139" s="148" t="s">
        <v>127</v>
      </c>
      <c r="H139" s="149">
        <v>2.0350000000000001</v>
      </c>
      <c r="I139" s="150"/>
      <c r="J139" s="151">
        <f>ROUND(I139*H139,2)</f>
        <v>0</v>
      </c>
      <c r="K139" s="147" t="s">
        <v>128</v>
      </c>
      <c r="L139" s="34"/>
      <c r="M139" s="152" t="s">
        <v>1</v>
      </c>
      <c r="N139" s="153" t="s">
        <v>38</v>
      </c>
      <c r="O139" s="59"/>
      <c r="P139" s="154">
        <f>O139*H139</f>
        <v>0</v>
      </c>
      <c r="Q139" s="154">
        <v>0</v>
      </c>
      <c r="R139" s="154">
        <f>Q139*H139</f>
        <v>0</v>
      </c>
      <c r="S139" s="154">
        <v>0.32</v>
      </c>
      <c r="T139" s="155">
        <f>S139*H139</f>
        <v>0.65120000000000011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56" t="s">
        <v>129</v>
      </c>
      <c r="AT139" s="156" t="s">
        <v>124</v>
      </c>
      <c r="AU139" s="156" t="s">
        <v>82</v>
      </c>
      <c r="AY139" s="18" t="s">
        <v>122</v>
      </c>
      <c r="BE139" s="157">
        <f>IF(N139="základní",J139,0)</f>
        <v>0</v>
      </c>
      <c r="BF139" s="157">
        <f>IF(N139="snížená",J139,0)</f>
        <v>0</v>
      </c>
      <c r="BG139" s="157">
        <f>IF(N139="zákl. přenesená",J139,0)</f>
        <v>0</v>
      </c>
      <c r="BH139" s="157">
        <f>IF(N139="sníž. přenesená",J139,0)</f>
        <v>0</v>
      </c>
      <c r="BI139" s="157">
        <f>IF(N139="nulová",J139,0)</f>
        <v>0</v>
      </c>
      <c r="BJ139" s="18" t="s">
        <v>30</v>
      </c>
      <c r="BK139" s="157">
        <f>ROUND(I139*H139,2)</f>
        <v>0</v>
      </c>
      <c r="BL139" s="18" t="s">
        <v>129</v>
      </c>
      <c r="BM139" s="156" t="s">
        <v>1661</v>
      </c>
    </row>
    <row r="140" spans="1:65" s="14" customFormat="1">
      <c r="B140" s="166"/>
      <c r="D140" s="159" t="s">
        <v>131</v>
      </c>
      <c r="E140" s="167" t="s">
        <v>1</v>
      </c>
      <c r="F140" s="168" t="s">
        <v>178</v>
      </c>
      <c r="H140" s="169">
        <v>2.0350000000000001</v>
      </c>
      <c r="I140" s="170"/>
      <c r="L140" s="166"/>
      <c r="M140" s="171"/>
      <c r="N140" s="172"/>
      <c r="O140" s="172"/>
      <c r="P140" s="172"/>
      <c r="Q140" s="172"/>
      <c r="R140" s="172"/>
      <c r="S140" s="172"/>
      <c r="T140" s="173"/>
      <c r="AT140" s="167" t="s">
        <v>131</v>
      </c>
      <c r="AU140" s="167" t="s">
        <v>82</v>
      </c>
      <c r="AV140" s="14" t="s">
        <v>82</v>
      </c>
      <c r="AW140" s="14" t="s">
        <v>29</v>
      </c>
      <c r="AX140" s="14" t="s">
        <v>30</v>
      </c>
      <c r="AY140" s="167" t="s">
        <v>122</v>
      </c>
    </row>
    <row r="141" spans="1:65" s="2" customFormat="1" ht="16.5" customHeight="1">
      <c r="A141" s="33"/>
      <c r="B141" s="144"/>
      <c r="C141" s="145" t="s">
        <v>129</v>
      </c>
      <c r="D141" s="145" t="s">
        <v>124</v>
      </c>
      <c r="E141" s="146" t="s">
        <v>1662</v>
      </c>
      <c r="F141" s="147" t="s">
        <v>1663</v>
      </c>
      <c r="G141" s="148" t="s">
        <v>127</v>
      </c>
      <c r="H141" s="149">
        <v>2.0350000000000001</v>
      </c>
      <c r="I141" s="150"/>
      <c r="J141" s="151">
        <f>ROUND(I141*H141,2)</f>
        <v>0</v>
      </c>
      <c r="K141" s="147" t="s">
        <v>128</v>
      </c>
      <c r="L141" s="34"/>
      <c r="M141" s="152" t="s">
        <v>1</v>
      </c>
      <c r="N141" s="153" t="s">
        <v>38</v>
      </c>
      <c r="O141" s="59"/>
      <c r="P141" s="154">
        <f>O141*H141</f>
        <v>0</v>
      </c>
      <c r="Q141" s="154">
        <v>0</v>
      </c>
      <c r="R141" s="154">
        <f>Q141*H141</f>
        <v>0</v>
      </c>
      <c r="S141" s="154">
        <v>0.32500000000000001</v>
      </c>
      <c r="T141" s="155">
        <f>S141*H141</f>
        <v>0.66137500000000005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56" t="s">
        <v>129</v>
      </c>
      <c r="AT141" s="156" t="s">
        <v>124</v>
      </c>
      <c r="AU141" s="156" t="s">
        <v>82</v>
      </c>
      <c r="AY141" s="18" t="s">
        <v>122</v>
      </c>
      <c r="BE141" s="157">
        <f>IF(N141="základní",J141,0)</f>
        <v>0</v>
      </c>
      <c r="BF141" s="157">
        <f>IF(N141="snížená",J141,0)</f>
        <v>0</v>
      </c>
      <c r="BG141" s="157">
        <f>IF(N141="zákl. přenesená",J141,0)</f>
        <v>0</v>
      </c>
      <c r="BH141" s="157">
        <f>IF(N141="sníž. přenesená",J141,0)</f>
        <v>0</v>
      </c>
      <c r="BI141" s="157">
        <f>IF(N141="nulová",J141,0)</f>
        <v>0</v>
      </c>
      <c r="BJ141" s="18" t="s">
        <v>30</v>
      </c>
      <c r="BK141" s="157">
        <f>ROUND(I141*H141,2)</f>
        <v>0</v>
      </c>
      <c r="BL141" s="18" t="s">
        <v>129</v>
      </c>
      <c r="BM141" s="156" t="s">
        <v>1664</v>
      </c>
    </row>
    <row r="142" spans="1:65" s="14" customFormat="1">
      <c r="B142" s="166"/>
      <c r="D142" s="159" t="s">
        <v>131</v>
      </c>
      <c r="E142" s="167" t="s">
        <v>1</v>
      </c>
      <c r="F142" s="168" t="s">
        <v>178</v>
      </c>
      <c r="H142" s="169">
        <v>2.0350000000000001</v>
      </c>
      <c r="I142" s="170"/>
      <c r="L142" s="166"/>
      <c r="M142" s="171"/>
      <c r="N142" s="172"/>
      <c r="O142" s="172"/>
      <c r="P142" s="172"/>
      <c r="Q142" s="172"/>
      <c r="R142" s="172"/>
      <c r="S142" s="172"/>
      <c r="T142" s="173"/>
      <c r="AT142" s="167" t="s">
        <v>131</v>
      </c>
      <c r="AU142" s="167" t="s">
        <v>82</v>
      </c>
      <c r="AV142" s="14" t="s">
        <v>82</v>
      </c>
      <c r="AW142" s="14" t="s">
        <v>29</v>
      </c>
      <c r="AX142" s="14" t="s">
        <v>30</v>
      </c>
      <c r="AY142" s="167" t="s">
        <v>122</v>
      </c>
    </row>
    <row r="143" spans="1:65" s="2" customFormat="1" ht="16.5" customHeight="1">
      <c r="A143" s="33"/>
      <c r="B143" s="144"/>
      <c r="C143" s="145" t="s">
        <v>154</v>
      </c>
      <c r="D143" s="145" t="s">
        <v>124</v>
      </c>
      <c r="E143" s="146" t="s">
        <v>1665</v>
      </c>
      <c r="F143" s="147" t="s">
        <v>1666</v>
      </c>
      <c r="G143" s="148" t="s">
        <v>127</v>
      </c>
      <c r="H143" s="149">
        <v>2.0350000000000001</v>
      </c>
      <c r="I143" s="150"/>
      <c r="J143" s="151">
        <f>ROUND(I143*H143,2)</f>
        <v>0</v>
      </c>
      <c r="K143" s="147" t="s">
        <v>128</v>
      </c>
      <c r="L143" s="34"/>
      <c r="M143" s="152" t="s">
        <v>1</v>
      </c>
      <c r="N143" s="153" t="s">
        <v>38</v>
      </c>
      <c r="O143" s="59"/>
      <c r="P143" s="154">
        <f>O143*H143</f>
        <v>0</v>
      </c>
      <c r="Q143" s="154">
        <v>0</v>
      </c>
      <c r="R143" s="154">
        <f>Q143*H143</f>
        <v>0</v>
      </c>
      <c r="S143" s="154">
        <v>0.57999999999999996</v>
      </c>
      <c r="T143" s="155">
        <f>S143*H143</f>
        <v>1.1802999999999999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56" t="s">
        <v>129</v>
      </c>
      <c r="AT143" s="156" t="s">
        <v>124</v>
      </c>
      <c r="AU143" s="156" t="s">
        <v>82</v>
      </c>
      <c r="AY143" s="18" t="s">
        <v>122</v>
      </c>
      <c r="BE143" s="157">
        <f>IF(N143="základní",J143,0)</f>
        <v>0</v>
      </c>
      <c r="BF143" s="157">
        <f>IF(N143="snížená",J143,0)</f>
        <v>0</v>
      </c>
      <c r="BG143" s="157">
        <f>IF(N143="zákl. přenesená",J143,0)</f>
        <v>0</v>
      </c>
      <c r="BH143" s="157">
        <f>IF(N143="sníž. přenesená",J143,0)</f>
        <v>0</v>
      </c>
      <c r="BI143" s="157">
        <f>IF(N143="nulová",J143,0)</f>
        <v>0</v>
      </c>
      <c r="BJ143" s="18" t="s">
        <v>30</v>
      </c>
      <c r="BK143" s="157">
        <f>ROUND(I143*H143,2)</f>
        <v>0</v>
      </c>
      <c r="BL143" s="18" t="s">
        <v>129</v>
      </c>
      <c r="BM143" s="156" t="s">
        <v>1667</v>
      </c>
    </row>
    <row r="144" spans="1:65" s="14" customFormat="1">
      <c r="B144" s="166"/>
      <c r="D144" s="159" t="s">
        <v>131</v>
      </c>
      <c r="E144" s="167" t="s">
        <v>1</v>
      </c>
      <c r="F144" s="168" t="s">
        <v>178</v>
      </c>
      <c r="H144" s="169">
        <v>2.0350000000000001</v>
      </c>
      <c r="I144" s="170"/>
      <c r="L144" s="166"/>
      <c r="M144" s="171"/>
      <c r="N144" s="172"/>
      <c r="O144" s="172"/>
      <c r="P144" s="172"/>
      <c r="Q144" s="172"/>
      <c r="R144" s="172"/>
      <c r="S144" s="172"/>
      <c r="T144" s="173"/>
      <c r="AT144" s="167" t="s">
        <v>131</v>
      </c>
      <c r="AU144" s="167" t="s">
        <v>82</v>
      </c>
      <c r="AV144" s="14" t="s">
        <v>82</v>
      </c>
      <c r="AW144" s="14" t="s">
        <v>29</v>
      </c>
      <c r="AX144" s="14" t="s">
        <v>30</v>
      </c>
      <c r="AY144" s="167" t="s">
        <v>122</v>
      </c>
    </row>
    <row r="145" spans="1:65" s="2" customFormat="1" ht="16.5" customHeight="1">
      <c r="A145" s="33"/>
      <c r="B145" s="144"/>
      <c r="C145" s="145" t="s">
        <v>161</v>
      </c>
      <c r="D145" s="145" t="s">
        <v>124</v>
      </c>
      <c r="E145" s="146" t="s">
        <v>195</v>
      </c>
      <c r="F145" s="147" t="s">
        <v>196</v>
      </c>
      <c r="G145" s="148" t="s">
        <v>197</v>
      </c>
      <c r="H145" s="149">
        <v>4</v>
      </c>
      <c r="I145" s="150"/>
      <c r="J145" s="151">
        <f>ROUND(I145*H145,2)</f>
        <v>0</v>
      </c>
      <c r="K145" s="147" t="s">
        <v>128</v>
      </c>
      <c r="L145" s="34"/>
      <c r="M145" s="152" t="s">
        <v>1</v>
      </c>
      <c r="N145" s="153" t="s">
        <v>38</v>
      </c>
      <c r="O145" s="59"/>
      <c r="P145" s="154">
        <f>O145*H145</f>
        <v>0</v>
      </c>
      <c r="Q145" s="154">
        <v>0</v>
      </c>
      <c r="R145" s="154">
        <f>Q145*H145</f>
        <v>0</v>
      </c>
      <c r="S145" s="154">
        <v>0.20499999999999999</v>
      </c>
      <c r="T145" s="155">
        <f>S145*H145</f>
        <v>0.82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56" t="s">
        <v>129</v>
      </c>
      <c r="AT145" s="156" t="s">
        <v>124</v>
      </c>
      <c r="AU145" s="156" t="s">
        <v>82</v>
      </c>
      <c r="AY145" s="18" t="s">
        <v>122</v>
      </c>
      <c r="BE145" s="157">
        <f>IF(N145="základní",J145,0)</f>
        <v>0</v>
      </c>
      <c r="BF145" s="157">
        <f>IF(N145="snížená",J145,0)</f>
        <v>0</v>
      </c>
      <c r="BG145" s="157">
        <f>IF(N145="zákl. přenesená",J145,0)</f>
        <v>0</v>
      </c>
      <c r="BH145" s="157">
        <f>IF(N145="sníž. přenesená",J145,0)</f>
        <v>0</v>
      </c>
      <c r="BI145" s="157">
        <f>IF(N145="nulová",J145,0)</f>
        <v>0</v>
      </c>
      <c r="BJ145" s="18" t="s">
        <v>30</v>
      </c>
      <c r="BK145" s="157">
        <f>ROUND(I145*H145,2)</f>
        <v>0</v>
      </c>
      <c r="BL145" s="18" t="s">
        <v>129</v>
      </c>
      <c r="BM145" s="156" t="s">
        <v>1668</v>
      </c>
    </row>
    <row r="146" spans="1:65" s="14" customFormat="1">
      <c r="B146" s="166"/>
      <c r="D146" s="159" t="s">
        <v>131</v>
      </c>
      <c r="E146" s="167" t="s">
        <v>1</v>
      </c>
      <c r="F146" s="168" t="s">
        <v>731</v>
      </c>
      <c r="H146" s="169">
        <v>4</v>
      </c>
      <c r="I146" s="170"/>
      <c r="L146" s="166"/>
      <c r="M146" s="171"/>
      <c r="N146" s="172"/>
      <c r="O146" s="172"/>
      <c r="P146" s="172"/>
      <c r="Q146" s="172"/>
      <c r="R146" s="172"/>
      <c r="S146" s="172"/>
      <c r="T146" s="173"/>
      <c r="AT146" s="167" t="s">
        <v>131</v>
      </c>
      <c r="AU146" s="167" t="s">
        <v>82</v>
      </c>
      <c r="AV146" s="14" t="s">
        <v>82</v>
      </c>
      <c r="AW146" s="14" t="s">
        <v>29</v>
      </c>
      <c r="AX146" s="14" t="s">
        <v>73</v>
      </c>
      <c r="AY146" s="167" t="s">
        <v>122</v>
      </c>
    </row>
    <row r="147" spans="1:65" s="15" customFormat="1">
      <c r="B147" s="174"/>
      <c r="D147" s="159" t="s">
        <v>131</v>
      </c>
      <c r="E147" s="175" t="s">
        <v>1</v>
      </c>
      <c r="F147" s="176" t="s">
        <v>139</v>
      </c>
      <c r="H147" s="177">
        <v>4</v>
      </c>
      <c r="I147" s="178"/>
      <c r="L147" s="174"/>
      <c r="M147" s="179"/>
      <c r="N147" s="180"/>
      <c r="O147" s="180"/>
      <c r="P147" s="180"/>
      <c r="Q147" s="180"/>
      <c r="R147" s="180"/>
      <c r="S147" s="180"/>
      <c r="T147" s="181"/>
      <c r="AT147" s="175" t="s">
        <v>131</v>
      </c>
      <c r="AU147" s="175" t="s">
        <v>82</v>
      </c>
      <c r="AV147" s="15" t="s">
        <v>129</v>
      </c>
      <c r="AW147" s="15" t="s">
        <v>29</v>
      </c>
      <c r="AX147" s="15" t="s">
        <v>30</v>
      </c>
      <c r="AY147" s="175" t="s">
        <v>122</v>
      </c>
    </row>
    <row r="148" spans="1:65" s="2" customFormat="1" ht="16.5" customHeight="1">
      <c r="A148" s="33"/>
      <c r="B148" s="144"/>
      <c r="C148" s="145" t="s">
        <v>166</v>
      </c>
      <c r="D148" s="145" t="s">
        <v>124</v>
      </c>
      <c r="E148" s="146" t="s">
        <v>724</v>
      </c>
      <c r="F148" s="147" t="s">
        <v>725</v>
      </c>
      <c r="G148" s="148" t="s">
        <v>127</v>
      </c>
      <c r="H148" s="149">
        <v>19.25</v>
      </c>
      <c r="I148" s="150"/>
      <c r="J148" s="151">
        <f>ROUND(I148*H148,2)</f>
        <v>0</v>
      </c>
      <c r="K148" s="147" t="s">
        <v>128</v>
      </c>
      <c r="L148" s="34"/>
      <c r="M148" s="152" t="s">
        <v>1</v>
      </c>
      <c r="N148" s="153" t="s">
        <v>38</v>
      </c>
      <c r="O148" s="59"/>
      <c r="P148" s="154">
        <f>O148*H148</f>
        <v>0</v>
      </c>
      <c r="Q148" s="154">
        <v>0</v>
      </c>
      <c r="R148" s="154">
        <f>Q148*H148</f>
        <v>0</v>
      </c>
      <c r="S148" s="154">
        <v>0</v>
      </c>
      <c r="T148" s="155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56" t="s">
        <v>129</v>
      </c>
      <c r="AT148" s="156" t="s">
        <v>124</v>
      </c>
      <c r="AU148" s="156" t="s">
        <v>82</v>
      </c>
      <c r="AY148" s="18" t="s">
        <v>122</v>
      </c>
      <c r="BE148" s="157">
        <f>IF(N148="základní",J148,0)</f>
        <v>0</v>
      </c>
      <c r="BF148" s="157">
        <f>IF(N148="snížená",J148,0)</f>
        <v>0</v>
      </c>
      <c r="BG148" s="157">
        <f>IF(N148="zákl. přenesená",J148,0)</f>
        <v>0</v>
      </c>
      <c r="BH148" s="157">
        <f>IF(N148="sníž. přenesená",J148,0)</f>
        <v>0</v>
      </c>
      <c r="BI148" s="157">
        <f>IF(N148="nulová",J148,0)</f>
        <v>0</v>
      </c>
      <c r="BJ148" s="18" t="s">
        <v>30</v>
      </c>
      <c r="BK148" s="157">
        <f>ROUND(I148*H148,2)</f>
        <v>0</v>
      </c>
      <c r="BL148" s="18" t="s">
        <v>129</v>
      </c>
      <c r="BM148" s="156" t="s">
        <v>1669</v>
      </c>
    </row>
    <row r="149" spans="1:65" s="13" customFormat="1">
      <c r="B149" s="158"/>
      <c r="D149" s="159" t="s">
        <v>131</v>
      </c>
      <c r="E149" s="160" t="s">
        <v>1</v>
      </c>
      <c r="F149" s="161" t="s">
        <v>1670</v>
      </c>
      <c r="H149" s="160" t="s">
        <v>1</v>
      </c>
      <c r="I149" s="162"/>
      <c r="L149" s="158"/>
      <c r="M149" s="163"/>
      <c r="N149" s="164"/>
      <c r="O149" s="164"/>
      <c r="P149" s="164"/>
      <c r="Q149" s="164"/>
      <c r="R149" s="164"/>
      <c r="S149" s="164"/>
      <c r="T149" s="165"/>
      <c r="AT149" s="160" t="s">
        <v>131</v>
      </c>
      <c r="AU149" s="160" t="s">
        <v>82</v>
      </c>
      <c r="AV149" s="13" t="s">
        <v>30</v>
      </c>
      <c r="AW149" s="13" t="s">
        <v>29</v>
      </c>
      <c r="AX149" s="13" t="s">
        <v>73</v>
      </c>
      <c r="AY149" s="160" t="s">
        <v>122</v>
      </c>
    </row>
    <row r="150" spans="1:65" s="14" customFormat="1">
      <c r="B150" s="166"/>
      <c r="D150" s="159" t="s">
        <v>131</v>
      </c>
      <c r="E150" s="167" t="s">
        <v>1</v>
      </c>
      <c r="F150" s="168" t="s">
        <v>1671</v>
      </c>
      <c r="H150" s="169">
        <v>3.85</v>
      </c>
      <c r="I150" s="170"/>
      <c r="L150" s="166"/>
      <c r="M150" s="171"/>
      <c r="N150" s="172"/>
      <c r="O150" s="172"/>
      <c r="P150" s="172"/>
      <c r="Q150" s="172"/>
      <c r="R150" s="172"/>
      <c r="S150" s="172"/>
      <c r="T150" s="173"/>
      <c r="AT150" s="167" t="s">
        <v>131</v>
      </c>
      <c r="AU150" s="167" t="s">
        <v>82</v>
      </c>
      <c r="AV150" s="14" t="s">
        <v>82</v>
      </c>
      <c r="AW150" s="14" t="s">
        <v>29</v>
      </c>
      <c r="AX150" s="14" t="s">
        <v>73</v>
      </c>
      <c r="AY150" s="167" t="s">
        <v>122</v>
      </c>
    </row>
    <row r="151" spans="1:65" s="13" customFormat="1">
      <c r="B151" s="158"/>
      <c r="D151" s="159" t="s">
        <v>131</v>
      </c>
      <c r="E151" s="160" t="s">
        <v>1</v>
      </c>
      <c r="F151" s="161" t="s">
        <v>1672</v>
      </c>
      <c r="H151" s="160" t="s">
        <v>1</v>
      </c>
      <c r="I151" s="162"/>
      <c r="L151" s="158"/>
      <c r="M151" s="163"/>
      <c r="N151" s="164"/>
      <c r="O151" s="164"/>
      <c r="P151" s="164"/>
      <c r="Q151" s="164"/>
      <c r="R151" s="164"/>
      <c r="S151" s="164"/>
      <c r="T151" s="165"/>
      <c r="AT151" s="160" t="s">
        <v>131</v>
      </c>
      <c r="AU151" s="160" t="s">
        <v>82</v>
      </c>
      <c r="AV151" s="13" t="s">
        <v>30</v>
      </c>
      <c r="AW151" s="13" t="s">
        <v>29</v>
      </c>
      <c r="AX151" s="13" t="s">
        <v>73</v>
      </c>
      <c r="AY151" s="160" t="s">
        <v>122</v>
      </c>
    </row>
    <row r="152" spans="1:65" s="14" customFormat="1">
      <c r="B152" s="166"/>
      <c r="D152" s="159" t="s">
        <v>131</v>
      </c>
      <c r="E152" s="167" t="s">
        <v>1</v>
      </c>
      <c r="F152" s="168" t="s">
        <v>1673</v>
      </c>
      <c r="H152" s="169">
        <v>6.27</v>
      </c>
      <c r="I152" s="170"/>
      <c r="L152" s="166"/>
      <c r="M152" s="171"/>
      <c r="N152" s="172"/>
      <c r="O152" s="172"/>
      <c r="P152" s="172"/>
      <c r="Q152" s="172"/>
      <c r="R152" s="172"/>
      <c r="S152" s="172"/>
      <c r="T152" s="173"/>
      <c r="AT152" s="167" t="s">
        <v>131</v>
      </c>
      <c r="AU152" s="167" t="s">
        <v>82</v>
      </c>
      <c r="AV152" s="14" t="s">
        <v>82</v>
      </c>
      <c r="AW152" s="14" t="s">
        <v>29</v>
      </c>
      <c r="AX152" s="14" t="s">
        <v>73</v>
      </c>
      <c r="AY152" s="167" t="s">
        <v>122</v>
      </c>
    </row>
    <row r="153" spans="1:65" s="13" customFormat="1">
      <c r="B153" s="158"/>
      <c r="D153" s="159" t="s">
        <v>131</v>
      </c>
      <c r="E153" s="160" t="s">
        <v>1</v>
      </c>
      <c r="F153" s="161" t="s">
        <v>1655</v>
      </c>
      <c r="H153" s="160" t="s">
        <v>1</v>
      </c>
      <c r="I153" s="162"/>
      <c r="L153" s="158"/>
      <c r="M153" s="163"/>
      <c r="N153" s="164"/>
      <c r="O153" s="164"/>
      <c r="P153" s="164"/>
      <c r="Q153" s="164"/>
      <c r="R153" s="164"/>
      <c r="S153" s="164"/>
      <c r="T153" s="165"/>
      <c r="AT153" s="160" t="s">
        <v>131</v>
      </c>
      <c r="AU153" s="160" t="s">
        <v>82</v>
      </c>
      <c r="AV153" s="13" t="s">
        <v>30</v>
      </c>
      <c r="AW153" s="13" t="s">
        <v>29</v>
      </c>
      <c r="AX153" s="13" t="s">
        <v>73</v>
      </c>
      <c r="AY153" s="160" t="s">
        <v>122</v>
      </c>
    </row>
    <row r="154" spans="1:65" s="14" customFormat="1">
      <c r="B154" s="166"/>
      <c r="D154" s="159" t="s">
        <v>131</v>
      </c>
      <c r="E154" s="167" t="s">
        <v>1</v>
      </c>
      <c r="F154" s="168" t="s">
        <v>1674</v>
      </c>
      <c r="H154" s="169">
        <v>9.1300000000000008</v>
      </c>
      <c r="I154" s="170"/>
      <c r="L154" s="166"/>
      <c r="M154" s="171"/>
      <c r="N154" s="172"/>
      <c r="O154" s="172"/>
      <c r="P154" s="172"/>
      <c r="Q154" s="172"/>
      <c r="R154" s="172"/>
      <c r="S154" s="172"/>
      <c r="T154" s="173"/>
      <c r="AT154" s="167" t="s">
        <v>131</v>
      </c>
      <c r="AU154" s="167" t="s">
        <v>82</v>
      </c>
      <c r="AV154" s="14" t="s">
        <v>82</v>
      </c>
      <c r="AW154" s="14" t="s">
        <v>29</v>
      </c>
      <c r="AX154" s="14" t="s">
        <v>73</v>
      </c>
      <c r="AY154" s="167" t="s">
        <v>122</v>
      </c>
    </row>
    <row r="155" spans="1:65" s="15" customFormat="1">
      <c r="B155" s="174"/>
      <c r="D155" s="159" t="s">
        <v>131</v>
      </c>
      <c r="E155" s="175" t="s">
        <v>1</v>
      </c>
      <c r="F155" s="176" t="s">
        <v>139</v>
      </c>
      <c r="H155" s="177">
        <v>19.25</v>
      </c>
      <c r="I155" s="178"/>
      <c r="L155" s="174"/>
      <c r="M155" s="179"/>
      <c r="N155" s="180"/>
      <c r="O155" s="180"/>
      <c r="P155" s="180"/>
      <c r="Q155" s="180"/>
      <c r="R155" s="180"/>
      <c r="S155" s="180"/>
      <c r="T155" s="181"/>
      <c r="AT155" s="175" t="s">
        <v>131</v>
      </c>
      <c r="AU155" s="175" t="s">
        <v>82</v>
      </c>
      <c r="AV155" s="15" t="s">
        <v>129</v>
      </c>
      <c r="AW155" s="15" t="s">
        <v>29</v>
      </c>
      <c r="AX155" s="15" t="s">
        <v>30</v>
      </c>
      <c r="AY155" s="175" t="s">
        <v>122</v>
      </c>
    </row>
    <row r="156" spans="1:65" s="2" customFormat="1" ht="16.5" customHeight="1">
      <c r="A156" s="33"/>
      <c r="B156" s="144"/>
      <c r="C156" s="145" t="s">
        <v>170</v>
      </c>
      <c r="D156" s="145" t="s">
        <v>124</v>
      </c>
      <c r="E156" s="146" t="s">
        <v>746</v>
      </c>
      <c r="F156" s="147" t="s">
        <v>747</v>
      </c>
      <c r="G156" s="148" t="s">
        <v>197</v>
      </c>
      <c r="H156" s="149">
        <v>1.1000000000000001</v>
      </c>
      <c r="I156" s="150"/>
      <c r="J156" s="151">
        <f>ROUND(I156*H156,2)</f>
        <v>0</v>
      </c>
      <c r="K156" s="147" t="s">
        <v>128</v>
      </c>
      <c r="L156" s="34"/>
      <c r="M156" s="152" t="s">
        <v>1</v>
      </c>
      <c r="N156" s="153" t="s">
        <v>38</v>
      </c>
      <c r="O156" s="59"/>
      <c r="P156" s="154">
        <f>O156*H156</f>
        <v>0</v>
      </c>
      <c r="Q156" s="154">
        <v>8.6800000000000002E-3</v>
      </c>
      <c r="R156" s="154">
        <f>Q156*H156</f>
        <v>9.5480000000000009E-3</v>
      </c>
      <c r="S156" s="154">
        <v>0</v>
      </c>
      <c r="T156" s="155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56" t="s">
        <v>129</v>
      </c>
      <c r="AT156" s="156" t="s">
        <v>124</v>
      </c>
      <c r="AU156" s="156" t="s">
        <v>82</v>
      </c>
      <c r="AY156" s="18" t="s">
        <v>122</v>
      </c>
      <c r="BE156" s="157">
        <f>IF(N156="základní",J156,0)</f>
        <v>0</v>
      </c>
      <c r="BF156" s="157">
        <f>IF(N156="snížená",J156,0)</f>
        <v>0</v>
      </c>
      <c r="BG156" s="157">
        <f>IF(N156="zákl. přenesená",J156,0)</f>
        <v>0</v>
      </c>
      <c r="BH156" s="157">
        <f>IF(N156="sníž. přenesená",J156,0)</f>
        <v>0</v>
      </c>
      <c r="BI156" s="157">
        <f>IF(N156="nulová",J156,0)</f>
        <v>0</v>
      </c>
      <c r="BJ156" s="18" t="s">
        <v>30</v>
      </c>
      <c r="BK156" s="157">
        <f>ROUND(I156*H156,2)</f>
        <v>0</v>
      </c>
      <c r="BL156" s="18" t="s">
        <v>129</v>
      </c>
      <c r="BM156" s="156" t="s">
        <v>1675</v>
      </c>
    </row>
    <row r="157" spans="1:65" s="14" customFormat="1">
      <c r="B157" s="166"/>
      <c r="D157" s="159" t="s">
        <v>131</v>
      </c>
      <c r="E157" s="167" t="s">
        <v>1</v>
      </c>
      <c r="F157" s="168" t="s">
        <v>751</v>
      </c>
      <c r="H157" s="169">
        <v>1.1000000000000001</v>
      </c>
      <c r="I157" s="170"/>
      <c r="L157" s="166"/>
      <c r="M157" s="171"/>
      <c r="N157" s="172"/>
      <c r="O157" s="172"/>
      <c r="P157" s="172"/>
      <c r="Q157" s="172"/>
      <c r="R157" s="172"/>
      <c r="S157" s="172"/>
      <c r="T157" s="173"/>
      <c r="AT157" s="167" t="s">
        <v>131</v>
      </c>
      <c r="AU157" s="167" t="s">
        <v>82</v>
      </c>
      <c r="AV157" s="14" t="s">
        <v>82</v>
      </c>
      <c r="AW157" s="14" t="s">
        <v>29</v>
      </c>
      <c r="AX157" s="14" t="s">
        <v>73</v>
      </c>
      <c r="AY157" s="167" t="s">
        <v>122</v>
      </c>
    </row>
    <row r="158" spans="1:65" s="15" customFormat="1">
      <c r="B158" s="174"/>
      <c r="D158" s="159" t="s">
        <v>131</v>
      </c>
      <c r="E158" s="175" t="s">
        <v>1</v>
      </c>
      <c r="F158" s="176" t="s">
        <v>139</v>
      </c>
      <c r="H158" s="177">
        <v>1.1000000000000001</v>
      </c>
      <c r="I158" s="178"/>
      <c r="L158" s="174"/>
      <c r="M158" s="179"/>
      <c r="N158" s="180"/>
      <c r="O158" s="180"/>
      <c r="P158" s="180"/>
      <c r="Q158" s="180"/>
      <c r="R158" s="180"/>
      <c r="S158" s="180"/>
      <c r="T158" s="181"/>
      <c r="AT158" s="175" t="s">
        <v>131</v>
      </c>
      <c r="AU158" s="175" t="s">
        <v>82</v>
      </c>
      <c r="AV158" s="15" t="s">
        <v>129</v>
      </c>
      <c r="AW158" s="15" t="s">
        <v>29</v>
      </c>
      <c r="AX158" s="15" t="s">
        <v>30</v>
      </c>
      <c r="AY158" s="175" t="s">
        <v>122</v>
      </c>
    </row>
    <row r="159" spans="1:65" s="2" customFormat="1" ht="16.5" customHeight="1">
      <c r="A159" s="33"/>
      <c r="B159" s="144"/>
      <c r="C159" s="145" t="s">
        <v>179</v>
      </c>
      <c r="D159" s="145" t="s">
        <v>124</v>
      </c>
      <c r="E159" s="146" t="s">
        <v>761</v>
      </c>
      <c r="F159" s="147" t="s">
        <v>762</v>
      </c>
      <c r="G159" s="148" t="s">
        <v>197</v>
      </c>
      <c r="H159" s="149">
        <v>9.9</v>
      </c>
      <c r="I159" s="150"/>
      <c r="J159" s="151">
        <f>ROUND(I159*H159,2)</f>
        <v>0</v>
      </c>
      <c r="K159" s="147" t="s">
        <v>128</v>
      </c>
      <c r="L159" s="34"/>
      <c r="M159" s="152" t="s">
        <v>1</v>
      </c>
      <c r="N159" s="153" t="s">
        <v>38</v>
      </c>
      <c r="O159" s="59"/>
      <c r="P159" s="154">
        <f>O159*H159</f>
        <v>0</v>
      </c>
      <c r="Q159" s="154">
        <v>3.6900000000000002E-2</v>
      </c>
      <c r="R159" s="154">
        <f>Q159*H159</f>
        <v>0.36531000000000002</v>
      </c>
      <c r="S159" s="154">
        <v>0</v>
      </c>
      <c r="T159" s="155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56" t="s">
        <v>129</v>
      </c>
      <c r="AT159" s="156" t="s">
        <v>124</v>
      </c>
      <c r="AU159" s="156" t="s">
        <v>82</v>
      </c>
      <c r="AY159" s="18" t="s">
        <v>122</v>
      </c>
      <c r="BE159" s="157">
        <f>IF(N159="základní",J159,0)</f>
        <v>0</v>
      </c>
      <c r="BF159" s="157">
        <f>IF(N159="snížená",J159,0)</f>
        <v>0</v>
      </c>
      <c r="BG159" s="157">
        <f>IF(N159="zákl. přenesená",J159,0)</f>
        <v>0</v>
      </c>
      <c r="BH159" s="157">
        <f>IF(N159="sníž. přenesená",J159,0)</f>
        <v>0</v>
      </c>
      <c r="BI159" s="157">
        <f>IF(N159="nulová",J159,0)</f>
        <v>0</v>
      </c>
      <c r="BJ159" s="18" t="s">
        <v>30</v>
      </c>
      <c r="BK159" s="157">
        <f>ROUND(I159*H159,2)</f>
        <v>0</v>
      </c>
      <c r="BL159" s="18" t="s">
        <v>129</v>
      </c>
      <c r="BM159" s="156" t="s">
        <v>1676</v>
      </c>
    </row>
    <row r="160" spans="1:65" s="14" customFormat="1">
      <c r="B160" s="166"/>
      <c r="D160" s="159" t="s">
        <v>131</v>
      </c>
      <c r="E160" s="167" t="s">
        <v>1</v>
      </c>
      <c r="F160" s="168" t="s">
        <v>1677</v>
      </c>
      <c r="H160" s="169">
        <v>9.9</v>
      </c>
      <c r="I160" s="170"/>
      <c r="L160" s="166"/>
      <c r="M160" s="171"/>
      <c r="N160" s="172"/>
      <c r="O160" s="172"/>
      <c r="P160" s="172"/>
      <c r="Q160" s="172"/>
      <c r="R160" s="172"/>
      <c r="S160" s="172"/>
      <c r="T160" s="173"/>
      <c r="AT160" s="167" t="s">
        <v>131</v>
      </c>
      <c r="AU160" s="167" t="s">
        <v>82</v>
      </c>
      <c r="AV160" s="14" t="s">
        <v>82</v>
      </c>
      <c r="AW160" s="14" t="s">
        <v>29</v>
      </c>
      <c r="AX160" s="14" t="s">
        <v>73</v>
      </c>
      <c r="AY160" s="167" t="s">
        <v>122</v>
      </c>
    </row>
    <row r="161" spans="1:65" s="15" customFormat="1">
      <c r="B161" s="174"/>
      <c r="D161" s="159" t="s">
        <v>131</v>
      </c>
      <c r="E161" s="175" t="s">
        <v>1</v>
      </c>
      <c r="F161" s="176" t="s">
        <v>139</v>
      </c>
      <c r="H161" s="177">
        <v>9.9</v>
      </c>
      <c r="I161" s="178"/>
      <c r="L161" s="174"/>
      <c r="M161" s="179"/>
      <c r="N161" s="180"/>
      <c r="O161" s="180"/>
      <c r="P161" s="180"/>
      <c r="Q161" s="180"/>
      <c r="R161" s="180"/>
      <c r="S161" s="180"/>
      <c r="T161" s="181"/>
      <c r="AT161" s="175" t="s">
        <v>131</v>
      </c>
      <c r="AU161" s="175" t="s">
        <v>82</v>
      </c>
      <c r="AV161" s="15" t="s">
        <v>129</v>
      </c>
      <c r="AW161" s="15" t="s">
        <v>29</v>
      </c>
      <c r="AX161" s="15" t="s">
        <v>30</v>
      </c>
      <c r="AY161" s="175" t="s">
        <v>122</v>
      </c>
    </row>
    <row r="162" spans="1:65" s="2" customFormat="1" ht="16.5" customHeight="1">
      <c r="A162" s="33"/>
      <c r="B162" s="144"/>
      <c r="C162" s="145" t="s">
        <v>183</v>
      </c>
      <c r="D162" s="145" t="s">
        <v>124</v>
      </c>
      <c r="E162" s="146" t="s">
        <v>770</v>
      </c>
      <c r="F162" s="147" t="s">
        <v>771</v>
      </c>
      <c r="G162" s="148" t="s">
        <v>197</v>
      </c>
      <c r="H162" s="149">
        <v>18</v>
      </c>
      <c r="I162" s="150"/>
      <c r="J162" s="151">
        <f>ROUND(I162*H162,2)</f>
        <v>0</v>
      </c>
      <c r="K162" s="147" t="s">
        <v>128</v>
      </c>
      <c r="L162" s="34"/>
      <c r="M162" s="152" t="s">
        <v>1</v>
      </c>
      <c r="N162" s="153" t="s">
        <v>38</v>
      </c>
      <c r="O162" s="59"/>
      <c r="P162" s="154">
        <f>O162*H162</f>
        <v>0</v>
      </c>
      <c r="Q162" s="154">
        <v>6.9999999999999994E-5</v>
      </c>
      <c r="R162" s="154">
        <f>Q162*H162</f>
        <v>1.2599999999999998E-3</v>
      </c>
      <c r="S162" s="154">
        <v>0</v>
      </c>
      <c r="T162" s="155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56" t="s">
        <v>129</v>
      </c>
      <c r="AT162" s="156" t="s">
        <v>124</v>
      </c>
      <c r="AU162" s="156" t="s">
        <v>82</v>
      </c>
      <c r="AY162" s="18" t="s">
        <v>122</v>
      </c>
      <c r="BE162" s="157">
        <f>IF(N162="základní",J162,0)</f>
        <v>0</v>
      </c>
      <c r="BF162" s="157">
        <f>IF(N162="snížená",J162,0)</f>
        <v>0</v>
      </c>
      <c r="BG162" s="157">
        <f>IF(N162="zákl. přenesená",J162,0)</f>
        <v>0</v>
      </c>
      <c r="BH162" s="157">
        <f>IF(N162="sníž. přenesená",J162,0)</f>
        <v>0</v>
      </c>
      <c r="BI162" s="157">
        <f>IF(N162="nulová",J162,0)</f>
        <v>0</v>
      </c>
      <c r="BJ162" s="18" t="s">
        <v>30</v>
      </c>
      <c r="BK162" s="157">
        <f>ROUND(I162*H162,2)</f>
        <v>0</v>
      </c>
      <c r="BL162" s="18" t="s">
        <v>129</v>
      </c>
      <c r="BM162" s="156" t="s">
        <v>1678</v>
      </c>
    </row>
    <row r="163" spans="1:65" s="14" customFormat="1">
      <c r="B163" s="166"/>
      <c r="D163" s="159" t="s">
        <v>131</v>
      </c>
      <c r="E163" s="167" t="s">
        <v>1</v>
      </c>
      <c r="F163" s="168" t="s">
        <v>1679</v>
      </c>
      <c r="H163" s="169">
        <v>18</v>
      </c>
      <c r="I163" s="170"/>
      <c r="L163" s="166"/>
      <c r="M163" s="171"/>
      <c r="N163" s="172"/>
      <c r="O163" s="172"/>
      <c r="P163" s="172"/>
      <c r="Q163" s="172"/>
      <c r="R163" s="172"/>
      <c r="S163" s="172"/>
      <c r="T163" s="173"/>
      <c r="AT163" s="167" t="s">
        <v>131</v>
      </c>
      <c r="AU163" s="167" t="s">
        <v>82</v>
      </c>
      <c r="AV163" s="14" t="s">
        <v>82</v>
      </c>
      <c r="AW163" s="14" t="s">
        <v>29</v>
      </c>
      <c r="AX163" s="14" t="s">
        <v>73</v>
      </c>
      <c r="AY163" s="167" t="s">
        <v>122</v>
      </c>
    </row>
    <row r="164" spans="1:65" s="15" customFormat="1">
      <c r="B164" s="174"/>
      <c r="D164" s="159" t="s">
        <v>131</v>
      </c>
      <c r="E164" s="175" t="s">
        <v>1</v>
      </c>
      <c r="F164" s="176" t="s">
        <v>139</v>
      </c>
      <c r="H164" s="177">
        <v>18</v>
      </c>
      <c r="I164" s="178"/>
      <c r="L164" s="174"/>
      <c r="M164" s="179"/>
      <c r="N164" s="180"/>
      <c r="O164" s="180"/>
      <c r="P164" s="180"/>
      <c r="Q164" s="180"/>
      <c r="R164" s="180"/>
      <c r="S164" s="180"/>
      <c r="T164" s="181"/>
      <c r="AT164" s="175" t="s">
        <v>131</v>
      </c>
      <c r="AU164" s="175" t="s">
        <v>82</v>
      </c>
      <c r="AV164" s="15" t="s">
        <v>129</v>
      </c>
      <c r="AW164" s="15" t="s">
        <v>29</v>
      </c>
      <c r="AX164" s="15" t="s">
        <v>30</v>
      </c>
      <c r="AY164" s="175" t="s">
        <v>122</v>
      </c>
    </row>
    <row r="165" spans="1:65" s="2" customFormat="1" ht="21.75" customHeight="1">
      <c r="A165" s="33"/>
      <c r="B165" s="144"/>
      <c r="C165" s="145" t="s">
        <v>189</v>
      </c>
      <c r="D165" s="145" t="s">
        <v>124</v>
      </c>
      <c r="E165" s="146" t="s">
        <v>779</v>
      </c>
      <c r="F165" s="147" t="s">
        <v>780</v>
      </c>
      <c r="G165" s="148" t="s">
        <v>197</v>
      </c>
      <c r="H165" s="149">
        <v>18</v>
      </c>
      <c r="I165" s="150"/>
      <c r="J165" s="151">
        <f>ROUND(I165*H165,2)</f>
        <v>0</v>
      </c>
      <c r="K165" s="147" t="s">
        <v>1</v>
      </c>
      <c r="L165" s="34"/>
      <c r="M165" s="152" t="s">
        <v>1</v>
      </c>
      <c r="N165" s="153" t="s">
        <v>38</v>
      </c>
      <c r="O165" s="59"/>
      <c r="P165" s="154">
        <f>O165*H165</f>
        <v>0</v>
      </c>
      <c r="Q165" s="154">
        <v>7.9200000000000007E-2</v>
      </c>
      <c r="R165" s="154">
        <f>Q165*H165</f>
        <v>1.4256000000000002</v>
      </c>
      <c r="S165" s="154">
        <v>0</v>
      </c>
      <c r="T165" s="155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56" t="s">
        <v>129</v>
      </c>
      <c r="AT165" s="156" t="s">
        <v>124</v>
      </c>
      <c r="AU165" s="156" t="s">
        <v>82</v>
      </c>
      <c r="AY165" s="18" t="s">
        <v>122</v>
      </c>
      <c r="BE165" s="157">
        <f>IF(N165="základní",J165,0)</f>
        <v>0</v>
      </c>
      <c r="BF165" s="157">
        <f>IF(N165="snížená",J165,0)</f>
        <v>0</v>
      </c>
      <c r="BG165" s="157">
        <f>IF(N165="zákl. přenesená",J165,0)</f>
        <v>0</v>
      </c>
      <c r="BH165" s="157">
        <f>IF(N165="sníž. přenesená",J165,0)</f>
        <v>0</v>
      </c>
      <c r="BI165" s="157">
        <f>IF(N165="nulová",J165,0)</f>
        <v>0</v>
      </c>
      <c r="BJ165" s="18" t="s">
        <v>30</v>
      </c>
      <c r="BK165" s="157">
        <f>ROUND(I165*H165,2)</f>
        <v>0</v>
      </c>
      <c r="BL165" s="18" t="s">
        <v>129</v>
      </c>
      <c r="BM165" s="156" t="s">
        <v>1680</v>
      </c>
    </row>
    <row r="166" spans="1:65" s="14" customFormat="1">
      <c r="B166" s="166"/>
      <c r="D166" s="159" t="s">
        <v>131</v>
      </c>
      <c r="E166" s="167" t="s">
        <v>1</v>
      </c>
      <c r="F166" s="168" t="s">
        <v>1679</v>
      </c>
      <c r="H166" s="169">
        <v>18</v>
      </c>
      <c r="I166" s="170"/>
      <c r="L166" s="166"/>
      <c r="M166" s="171"/>
      <c r="N166" s="172"/>
      <c r="O166" s="172"/>
      <c r="P166" s="172"/>
      <c r="Q166" s="172"/>
      <c r="R166" s="172"/>
      <c r="S166" s="172"/>
      <c r="T166" s="173"/>
      <c r="AT166" s="167" t="s">
        <v>131</v>
      </c>
      <c r="AU166" s="167" t="s">
        <v>82</v>
      </c>
      <c r="AV166" s="14" t="s">
        <v>82</v>
      </c>
      <c r="AW166" s="14" t="s">
        <v>29</v>
      </c>
      <c r="AX166" s="14" t="s">
        <v>73</v>
      </c>
      <c r="AY166" s="167" t="s">
        <v>122</v>
      </c>
    </row>
    <row r="167" spans="1:65" s="15" customFormat="1">
      <c r="B167" s="174"/>
      <c r="D167" s="159" t="s">
        <v>131</v>
      </c>
      <c r="E167" s="175" t="s">
        <v>1</v>
      </c>
      <c r="F167" s="176" t="s">
        <v>139</v>
      </c>
      <c r="H167" s="177">
        <v>18</v>
      </c>
      <c r="I167" s="178"/>
      <c r="L167" s="174"/>
      <c r="M167" s="179"/>
      <c r="N167" s="180"/>
      <c r="O167" s="180"/>
      <c r="P167" s="180"/>
      <c r="Q167" s="180"/>
      <c r="R167" s="180"/>
      <c r="S167" s="180"/>
      <c r="T167" s="181"/>
      <c r="AT167" s="175" t="s">
        <v>131</v>
      </c>
      <c r="AU167" s="175" t="s">
        <v>82</v>
      </c>
      <c r="AV167" s="15" t="s">
        <v>129</v>
      </c>
      <c r="AW167" s="15" t="s">
        <v>29</v>
      </c>
      <c r="AX167" s="15" t="s">
        <v>30</v>
      </c>
      <c r="AY167" s="175" t="s">
        <v>122</v>
      </c>
    </row>
    <row r="168" spans="1:65" s="2" customFormat="1" ht="21.75" customHeight="1">
      <c r="A168" s="33"/>
      <c r="B168" s="144"/>
      <c r="C168" s="145" t="s">
        <v>133</v>
      </c>
      <c r="D168" s="145" t="s">
        <v>124</v>
      </c>
      <c r="E168" s="146" t="s">
        <v>1681</v>
      </c>
      <c r="F168" s="147" t="s">
        <v>1682</v>
      </c>
      <c r="G168" s="148" t="s">
        <v>1683</v>
      </c>
      <c r="H168" s="149">
        <v>2.2000000000000002</v>
      </c>
      <c r="I168" s="150"/>
      <c r="J168" s="151">
        <f>ROUND(I168*H168,2)</f>
        <v>0</v>
      </c>
      <c r="K168" s="147" t="s">
        <v>1</v>
      </c>
      <c r="L168" s="34"/>
      <c r="M168" s="152" t="s">
        <v>1</v>
      </c>
      <c r="N168" s="153" t="s">
        <v>38</v>
      </c>
      <c r="O168" s="59"/>
      <c r="P168" s="154">
        <f>O168*H168</f>
        <v>0</v>
      </c>
      <c r="Q168" s="154">
        <v>0</v>
      </c>
      <c r="R168" s="154">
        <f>Q168*H168</f>
        <v>0</v>
      </c>
      <c r="S168" s="154">
        <v>0</v>
      </c>
      <c r="T168" s="155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56" t="s">
        <v>129</v>
      </c>
      <c r="AT168" s="156" t="s">
        <v>124</v>
      </c>
      <c r="AU168" s="156" t="s">
        <v>82</v>
      </c>
      <c r="AY168" s="18" t="s">
        <v>122</v>
      </c>
      <c r="BE168" s="157">
        <f>IF(N168="základní",J168,0)</f>
        <v>0</v>
      </c>
      <c r="BF168" s="157">
        <f>IF(N168="snížená",J168,0)</f>
        <v>0</v>
      </c>
      <c r="BG168" s="157">
        <f>IF(N168="zákl. přenesená",J168,0)</f>
        <v>0</v>
      </c>
      <c r="BH168" s="157">
        <f>IF(N168="sníž. přenesená",J168,0)</f>
        <v>0</v>
      </c>
      <c r="BI168" s="157">
        <f>IF(N168="nulová",J168,0)</f>
        <v>0</v>
      </c>
      <c r="BJ168" s="18" t="s">
        <v>30</v>
      </c>
      <c r="BK168" s="157">
        <f>ROUND(I168*H168,2)</f>
        <v>0</v>
      </c>
      <c r="BL168" s="18" t="s">
        <v>129</v>
      </c>
      <c r="BM168" s="156" t="s">
        <v>1684</v>
      </c>
    </row>
    <row r="169" spans="1:65" s="13" customFormat="1">
      <c r="B169" s="158"/>
      <c r="D169" s="159" t="s">
        <v>131</v>
      </c>
      <c r="E169" s="160" t="s">
        <v>1</v>
      </c>
      <c r="F169" s="161" t="s">
        <v>1685</v>
      </c>
      <c r="H169" s="160" t="s">
        <v>1</v>
      </c>
      <c r="I169" s="162"/>
      <c r="L169" s="158"/>
      <c r="M169" s="163"/>
      <c r="N169" s="164"/>
      <c r="O169" s="164"/>
      <c r="P169" s="164"/>
      <c r="Q169" s="164"/>
      <c r="R169" s="164"/>
      <c r="S169" s="164"/>
      <c r="T169" s="165"/>
      <c r="AT169" s="160" t="s">
        <v>131</v>
      </c>
      <c r="AU169" s="160" t="s">
        <v>82</v>
      </c>
      <c r="AV169" s="13" t="s">
        <v>30</v>
      </c>
      <c r="AW169" s="13" t="s">
        <v>29</v>
      </c>
      <c r="AX169" s="13" t="s">
        <v>73</v>
      </c>
      <c r="AY169" s="160" t="s">
        <v>122</v>
      </c>
    </row>
    <row r="170" spans="1:65" s="14" customFormat="1">
      <c r="B170" s="166"/>
      <c r="D170" s="159" t="s">
        <v>131</v>
      </c>
      <c r="E170" s="167" t="s">
        <v>1</v>
      </c>
      <c r="F170" s="168" t="s">
        <v>760</v>
      </c>
      <c r="H170" s="169">
        <v>2.2000000000000002</v>
      </c>
      <c r="I170" s="170"/>
      <c r="L170" s="166"/>
      <c r="M170" s="171"/>
      <c r="N170" s="172"/>
      <c r="O170" s="172"/>
      <c r="P170" s="172"/>
      <c r="Q170" s="172"/>
      <c r="R170" s="172"/>
      <c r="S170" s="172"/>
      <c r="T170" s="173"/>
      <c r="AT170" s="167" t="s">
        <v>131</v>
      </c>
      <c r="AU170" s="167" t="s">
        <v>82</v>
      </c>
      <c r="AV170" s="14" t="s">
        <v>82</v>
      </c>
      <c r="AW170" s="14" t="s">
        <v>29</v>
      </c>
      <c r="AX170" s="14" t="s">
        <v>73</v>
      </c>
      <c r="AY170" s="167" t="s">
        <v>122</v>
      </c>
    </row>
    <row r="171" spans="1:65" s="15" customFormat="1">
      <c r="B171" s="174"/>
      <c r="D171" s="159" t="s">
        <v>131</v>
      </c>
      <c r="E171" s="175" t="s">
        <v>1</v>
      </c>
      <c r="F171" s="176" t="s">
        <v>139</v>
      </c>
      <c r="H171" s="177">
        <v>2.2000000000000002</v>
      </c>
      <c r="I171" s="178"/>
      <c r="L171" s="174"/>
      <c r="M171" s="179"/>
      <c r="N171" s="180"/>
      <c r="O171" s="180"/>
      <c r="P171" s="180"/>
      <c r="Q171" s="180"/>
      <c r="R171" s="180"/>
      <c r="S171" s="180"/>
      <c r="T171" s="181"/>
      <c r="AT171" s="175" t="s">
        <v>131</v>
      </c>
      <c r="AU171" s="175" t="s">
        <v>82</v>
      </c>
      <c r="AV171" s="15" t="s">
        <v>129</v>
      </c>
      <c r="AW171" s="15" t="s">
        <v>29</v>
      </c>
      <c r="AX171" s="15" t="s">
        <v>30</v>
      </c>
      <c r="AY171" s="175" t="s">
        <v>122</v>
      </c>
    </row>
    <row r="172" spans="1:65" s="2" customFormat="1" ht="16.5" customHeight="1">
      <c r="A172" s="33"/>
      <c r="B172" s="144"/>
      <c r="C172" s="145" t="s">
        <v>202</v>
      </c>
      <c r="D172" s="145" t="s">
        <v>124</v>
      </c>
      <c r="E172" s="146" t="s">
        <v>782</v>
      </c>
      <c r="F172" s="147" t="s">
        <v>783</v>
      </c>
      <c r="G172" s="148" t="s">
        <v>223</v>
      </c>
      <c r="H172" s="149">
        <v>27.526</v>
      </c>
      <c r="I172" s="150"/>
      <c r="J172" s="151">
        <f>ROUND(I172*H172,2)</f>
        <v>0</v>
      </c>
      <c r="K172" s="147" t="s">
        <v>128</v>
      </c>
      <c r="L172" s="34"/>
      <c r="M172" s="152" t="s">
        <v>1</v>
      </c>
      <c r="N172" s="153" t="s">
        <v>38</v>
      </c>
      <c r="O172" s="59"/>
      <c r="P172" s="154">
        <f>O172*H172</f>
        <v>0</v>
      </c>
      <c r="Q172" s="154">
        <v>0</v>
      </c>
      <c r="R172" s="154">
        <f>Q172*H172</f>
        <v>0</v>
      </c>
      <c r="S172" s="154">
        <v>0</v>
      </c>
      <c r="T172" s="155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56" t="s">
        <v>129</v>
      </c>
      <c r="AT172" s="156" t="s">
        <v>124</v>
      </c>
      <c r="AU172" s="156" t="s">
        <v>82</v>
      </c>
      <c r="AY172" s="18" t="s">
        <v>122</v>
      </c>
      <c r="BE172" s="157">
        <f>IF(N172="základní",J172,0)</f>
        <v>0</v>
      </c>
      <c r="BF172" s="157">
        <f>IF(N172="snížená",J172,0)</f>
        <v>0</v>
      </c>
      <c r="BG172" s="157">
        <f>IF(N172="zákl. přenesená",J172,0)</f>
        <v>0</v>
      </c>
      <c r="BH172" s="157">
        <f>IF(N172="sníž. přenesená",J172,0)</f>
        <v>0</v>
      </c>
      <c r="BI172" s="157">
        <f>IF(N172="nulová",J172,0)</f>
        <v>0</v>
      </c>
      <c r="BJ172" s="18" t="s">
        <v>30</v>
      </c>
      <c r="BK172" s="157">
        <f>ROUND(I172*H172,2)</f>
        <v>0</v>
      </c>
      <c r="BL172" s="18" t="s">
        <v>129</v>
      </c>
      <c r="BM172" s="156" t="s">
        <v>1686</v>
      </c>
    </row>
    <row r="173" spans="1:65" s="14" customFormat="1">
      <c r="B173" s="166"/>
      <c r="D173" s="159" t="s">
        <v>131</v>
      </c>
      <c r="E173" s="167" t="s">
        <v>1</v>
      </c>
      <c r="F173" s="168" t="s">
        <v>1687</v>
      </c>
      <c r="H173" s="169">
        <v>27.526</v>
      </c>
      <c r="I173" s="170"/>
      <c r="L173" s="166"/>
      <c r="M173" s="171"/>
      <c r="N173" s="172"/>
      <c r="O173" s="172"/>
      <c r="P173" s="172"/>
      <c r="Q173" s="172"/>
      <c r="R173" s="172"/>
      <c r="S173" s="172"/>
      <c r="T173" s="173"/>
      <c r="AT173" s="167" t="s">
        <v>131</v>
      </c>
      <c r="AU173" s="167" t="s">
        <v>82</v>
      </c>
      <c r="AV173" s="14" t="s">
        <v>82</v>
      </c>
      <c r="AW173" s="14" t="s">
        <v>29</v>
      </c>
      <c r="AX173" s="14" t="s">
        <v>30</v>
      </c>
      <c r="AY173" s="167" t="s">
        <v>122</v>
      </c>
    </row>
    <row r="174" spans="1:65" s="2" customFormat="1" ht="24.2" customHeight="1">
      <c r="A174" s="33"/>
      <c r="B174" s="144"/>
      <c r="C174" s="145" t="s">
        <v>208</v>
      </c>
      <c r="D174" s="145" t="s">
        <v>124</v>
      </c>
      <c r="E174" s="146" t="s">
        <v>1688</v>
      </c>
      <c r="F174" s="147" t="s">
        <v>1689</v>
      </c>
      <c r="G174" s="148" t="s">
        <v>223</v>
      </c>
      <c r="H174" s="149">
        <v>16.515999999999998</v>
      </c>
      <c r="I174" s="150"/>
      <c r="J174" s="151">
        <f>ROUND(I174*H174,2)</f>
        <v>0</v>
      </c>
      <c r="K174" s="147" t="s">
        <v>128</v>
      </c>
      <c r="L174" s="34"/>
      <c r="M174" s="152" t="s">
        <v>1</v>
      </c>
      <c r="N174" s="153" t="s">
        <v>38</v>
      </c>
      <c r="O174" s="59"/>
      <c r="P174" s="154">
        <f>O174*H174</f>
        <v>0</v>
      </c>
      <c r="Q174" s="154">
        <v>0</v>
      </c>
      <c r="R174" s="154">
        <f>Q174*H174</f>
        <v>0</v>
      </c>
      <c r="S174" s="154">
        <v>0</v>
      </c>
      <c r="T174" s="155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56" t="s">
        <v>129</v>
      </c>
      <c r="AT174" s="156" t="s">
        <v>124</v>
      </c>
      <c r="AU174" s="156" t="s">
        <v>82</v>
      </c>
      <c r="AY174" s="18" t="s">
        <v>122</v>
      </c>
      <c r="BE174" s="157">
        <f>IF(N174="základní",J174,0)</f>
        <v>0</v>
      </c>
      <c r="BF174" s="157">
        <f>IF(N174="snížená",J174,0)</f>
        <v>0</v>
      </c>
      <c r="BG174" s="157">
        <f>IF(N174="zákl. přenesená",J174,0)</f>
        <v>0</v>
      </c>
      <c r="BH174" s="157">
        <f>IF(N174="sníž. přenesená",J174,0)</f>
        <v>0</v>
      </c>
      <c r="BI174" s="157">
        <f>IF(N174="nulová",J174,0)</f>
        <v>0</v>
      </c>
      <c r="BJ174" s="18" t="s">
        <v>30</v>
      </c>
      <c r="BK174" s="157">
        <f>ROUND(I174*H174,2)</f>
        <v>0</v>
      </c>
      <c r="BL174" s="18" t="s">
        <v>129</v>
      </c>
      <c r="BM174" s="156" t="s">
        <v>1690</v>
      </c>
    </row>
    <row r="175" spans="1:65" s="13" customFormat="1">
      <c r="B175" s="158"/>
      <c r="D175" s="159" t="s">
        <v>131</v>
      </c>
      <c r="E175" s="160" t="s">
        <v>1</v>
      </c>
      <c r="F175" s="161" t="s">
        <v>1670</v>
      </c>
      <c r="H175" s="160" t="s">
        <v>1</v>
      </c>
      <c r="I175" s="162"/>
      <c r="L175" s="158"/>
      <c r="M175" s="163"/>
      <c r="N175" s="164"/>
      <c r="O175" s="164"/>
      <c r="P175" s="164"/>
      <c r="Q175" s="164"/>
      <c r="R175" s="164"/>
      <c r="S175" s="164"/>
      <c r="T175" s="165"/>
      <c r="AT175" s="160" t="s">
        <v>131</v>
      </c>
      <c r="AU175" s="160" t="s">
        <v>82</v>
      </c>
      <c r="AV175" s="13" t="s">
        <v>30</v>
      </c>
      <c r="AW175" s="13" t="s">
        <v>29</v>
      </c>
      <c r="AX175" s="13" t="s">
        <v>73</v>
      </c>
      <c r="AY175" s="160" t="s">
        <v>122</v>
      </c>
    </row>
    <row r="176" spans="1:65" s="13" customFormat="1">
      <c r="B176" s="158"/>
      <c r="D176" s="159" t="s">
        <v>131</v>
      </c>
      <c r="E176" s="160" t="s">
        <v>1</v>
      </c>
      <c r="F176" s="161" t="s">
        <v>1691</v>
      </c>
      <c r="H176" s="160" t="s">
        <v>1</v>
      </c>
      <c r="I176" s="162"/>
      <c r="L176" s="158"/>
      <c r="M176" s="163"/>
      <c r="N176" s="164"/>
      <c r="O176" s="164"/>
      <c r="P176" s="164"/>
      <c r="Q176" s="164"/>
      <c r="R176" s="164"/>
      <c r="S176" s="164"/>
      <c r="T176" s="165"/>
      <c r="AT176" s="160" t="s">
        <v>131</v>
      </c>
      <c r="AU176" s="160" t="s">
        <v>82</v>
      </c>
      <c r="AV176" s="13" t="s">
        <v>30</v>
      </c>
      <c r="AW176" s="13" t="s">
        <v>29</v>
      </c>
      <c r="AX176" s="13" t="s">
        <v>73</v>
      </c>
      <c r="AY176" s="160" t="s">
        <v>122</v>
      </c>
    </row>
    <row r="177" spans="2:51" s="14" customFormat="1">
      <c r="B177" s="166"/>
      <c r="D177" s="159" t="s">
        <v>131</v>
      </c>
      <c r="E177" s="167" t="s">
        <v>1</v>
      </c>
      <c r="F177" s="168" t="s">
        <v>1692</v>
      </c>
      <c r="H177" s="169">
        <v>7.97</v>
      </c>
      <c r="I177" s="170"/>
      <c r="L177" s="166"/>
      <c r="M177" s="171"/>
      <c r="N177" s="172"/>
      <c r="O177" s="172"/>
      <c r="P177" s="172"/>
      <c r="Q177" s="172"/>
      <c r="R177" s="172"/>
      <c r="S177" s="172"/>
      <c r="T177" s="173"/>
      <c r="AT177" s="167" t="s">
        <v>131</v>
      </c>
      <c r="AU177" s="167" t="s">
        <v>82</v>
      </c>
      <c r="AV177" s="14" t="s">
        <v>82</v>
      </c>
      <c r="AW177" s="14" t="s">
        <v>29</v>
      </c>
      <c r="AX177" s="14" t="s">
        <v>73</v>
      </c>
      <c r="AY177" s="167" t="s">
        <v>122</v>
      </c>
    </row>
    <row r="178" spans="2:51" s="13" customFormat="1">
      <c r="B178" s="158"/>
      <c r="D178" s="159" t="s">
        <v>131</v>
      </c>
      <c r="E178" s="160" t="s">
        <v>1</v>
      </c>
      <c r="F178" s="161" t="s">
        <v>1693</v>
      </c>
      <c r="H178" s="160" t="s">
        <v>1</v>
      </c>
      <c r="I178" s="162"/>
      <c r="L178" s="158"/>
      <c r="M178" s="163"/>
      <c r="N178" s="164"/>
      <c r="O178" s="164"/>
      <c r="P178" s="164"/>
      <c r="Q178" s="164"/>
      <c r="R178" s="164"/>
      <c r="S178" s="164"/>
      <c r="T178" s="165"/>
      <c r="AT178" s="160" t="s">
        <v>131</v>
      </c>
      <c r="AU178" s="160" t="s">
        <v>82</v>
      </c>
      <c r="AV178" s="13" t="s">
        <v>30</v>
      </c>
      <c r="AW178" s="13" t="s">
        <v>29</v>
      </c>
      <c r="AX178" s="13" t="s">
        <v>73</v>
      </c>
      <c r="AY178" s="160" t="s">
        <v>122</v>
      </c>
    </row>
    <row r="179" spans="2:51" s="13" customFormat="1">
      <c r="B179" s="158"/>
      <c r="D179" s="159" t="s">
        <v>131</v>
      </c>
      <c r="E179" s="160" t="s">
        <v>1</v>
      </c>
      <c r="F179" s="161" t="s">
        <v>806</v>
      </c>
      <c r="H179" s="160" t="s">
        <v>1</v>
      </c>
      <c r="I179" s="162"/>
      <c r="L179" s="158"/>
      <c r="M179" s="163"/>
      <c r="N179" s="164"/>
      <c r="O179" s="164"/>
      <c r="P179" s="164"/>
      <c r="Q179" s="164"/>
      <c r="R179" s="164"/>
      <c r="S179" s="164"/>
      <c r="T179" s="165"/>
      <c r="AT179" s="160" t="s">
        <v>131</v>
      </c>
      <c r="AU179" s="160" t="s">
        <v>82</v>
      </c>
      <c r="AV179" s="13" t="s">
        <v>30</v>
      </c>
      <c r="AW179" s="13" t="s">
        <v>29</v>
      </c>
      <c r="AX179" s="13" t="s">
        <v>73</v>
      </c>
      <c r="AY179" s="160" t="s">
        <v>122</v>
      </c>
    </row>
    <row r="180" spans="2:51" s="14" customFormat="1">
      <c r="B180" s="166"/>
      <c r="D180" s="159" t="s">
        <v>131</v>
      </c>
      <c r="E180" s="167" t="s">
        <v>1</v>
      </c>
      <c r="F180" s="168" t="s">
        <v>1694</v>
      </c>
      <c r="H180" s="169">
        <v>-0.77</v>
      </c>
      <c r="I180" s="170"/>
      <c r="L180" s="166"/>
      <c r="M180" s="171"/>
      <c r="N180" s="172"/>
      <c r="O180" s="172"/>
      <c r="P180" s="172"/>
      <c r="Q180" s="172"/>
      <c r="R180" s="172"/>
      <c r="S180" s="172"/>
      <c r="T180" s="173"/>
      <c r="AT180" s="167" t="s">
        <v>131</v>
      </c>
      <c r="AU180" s="167" t="s">
        <v>82</v>
      </c>
      <c r="AV180" s="14" t="s">
        <v>82</v>
      </c>
      <c r="AW180" s="14" t="s">
        <v>29</v>
      </c>
      <c r="AX180" s="14" t="s">
        <v>73</v>
      </c>
      <c r="AY180" s="167" t="s">
        <v>122</v>
      </c>
    </row>
    <row r="181" spans="2:51" s="13" customFormat="1">
      <c r="B181" s="158"/>
      <c r="D181" s="159" t="s">
        <v>131</v>
      </c>
      <c r="E181" s="160" t="s">
        <v>1</v>
      </c>
      <c r="F181" s="161" t="s">
        <v>1672</v>
      </c>
      <c r="H181" s="160" t="s">
        <v>1</v>
      </c>
      <c r="I181" s="162"/>
      <c r="L181" s="158"/>
      <c r="M181" s="163"/>
      <c r="N181" s="164"/>
      <c r="O181" s="164"/>
      <c r="P181" s="164"/>
      <c r="Q181" s="164"/>
      <c r="R181" s="164"/>
      <c r="S181" s="164"/>
      <c r="T181" s="165"/>
      <c r="AT181" s="160" t="s">
        <v>131</v>
      </c>
      <c r="AU181" s="160" t="s">
        <v>82</v>
      </c>
      <c r="AV181" s="13" t="s">
        <v>30</v>
      </c>
      <c r="AW181" s="13" t="s">
        <v>29</v>
      </c>
      <c r="AX181" s="13" t="s">
        <v>73</v>
      </c>
      <c r="AY181" s="160" t="s">
        <v>122</v>
      </c>
    </row>
    <row r="182" spans="2:51" s="14" customFormat="1">
      <c r="B182" s="166"/>
      <c r="D182" s="159" t="s">
        <v>131</v>
      </c>
      <c r="E182" s="167" t="s">
        <v>1</v>
      </c>
      <c r="F182" s="168" t="s">
        <v>1695</v>
      </c>
      <c r="H182" s="169">
        <v>3.6949999999999998</v>
      </c>
      <c r="I182" s="170"/>
      <c r="L182" s="166"/>
      <c r="M182" s="171"/>
      <c r="N182" s="172"/>
      <c r="O182" s="172"/>
      <c r="P182" s="172"/>
      <c r="Q182" s="172"/>
      <c r="R182" s="172"/>
      <c r="S182" s="172"/>
      <c r="T182" s="173"/>
      <c r="AT182" s="167" t="s">
        <v>131</v>
      </c>
      <c r="AU182" s="167" t="s">
        <v>82</v>
      </c>
      <c r="AV182" s="14" t="s">
        <v>82</v>
      </c>
      <c r="AW182" s="14" t="s">
        <v>29</v>
      </c>
      <c r="AX182" s="14" t="s">
        <v>73</v>
      </c>
      <c r="AY182" s="167" t="s">
        <v>122</v>
      </c>
    </row>
    <row r="183" spans="2:51" s="13" customFormat="1">
      <c r="B183" s="158"/>
      <c r="D183" s="159" t="s">
        <v>131</v>
      </c>
      <c r="E183" s="160" t="s">
        <v>1</v>
      </c>
      <c r="F183" s="161" t="s">
        <v>806</v>
      </c>
      <c r="H183" s="160" t="s">
        <v>1</v>
      </c>
      <c r="I183" s="162"/>
      <c r="L183" s="158"/>
      <c r="M183" s="163"/>
      <c r="N183" s="164"/>
      <c r="O183" s="164"/>
      <c r="P183" s="164"/>
      <c r="Q183" s="164"/>
      <c r="R183" s="164"/>
      <c r="S183" s="164"/>
      <c r="T183" s="165"/>
      <c r="AT183" s="160" t="s">
        <v>131</v>
      </c>
      <c r="AU183" s="160" t="s">
        <v>82</v>
      </c>
      <c r="AV183" s="13" t="s">
        <v>30</v>
      </c>
      <c r="AW183" s="13" t="s">
        <v>29</v>
      </c>
      <c r="AX183" s="13" t="s">
        <v>73</v>
      </c>
      <c r="AY183" s="160" t="s">
        <v>122</v>
      </c>
    </row>
    <row r="184" spans="2:51" s="14" customFormat="1">
      <c r="B184" s="166"/>
      <c r="D184" s="159" t="s">
        <v>131</v>
      </c>
      <c r="E184" s="167" t="s">
        <v>1</v>
      </c>
      <c r="F184" s="168" t="s">
        <v>1696</v>
      </c>
      <c r="H184" s="169">
        <v>-1.254</v>
      </c>
      <c r="I184" s="170"/>
      <c r="L184" s="166"/>
      <c r="M184" s="171"/>
      <c r="N184" s="172"/>
      <c r="O184" s="172"/>
      <c r="P184" s="172"/>
      <c r="Q184" s="172"/>
      <c r="R184" s="172"/>
      <c r="S184" s="172"/>
      <c r="T184" s="173"/>
      <c r="AT184" s="167" t="s">
        <v>131</v>
      </c>
      <c r="AU184" s="167" t="s">
        <v>82</v>
      </c>
      <c r="AV184" s="14" t="s">
        <v>82</v>
      </c>
      <c r="AW184" s="14" t="s">
        <v>29</v>
      </c>
      <c r="AX184" s="14" t="s">
        <v>73</v>
      </c>
      <c r="AY184" s="167" t="s">
        <v>122</v>
      </c>
    </row>
    <row r="185" spans="2:51" s="13" customFormat="1">
      <c r="B185" s="158"/>
      <c r="D185" s="159" t="s">
        <v>131</v>
      </c>
      <c r="E185" s="160" t="s">
        <v>1</v>
      </c>
      <c r="F185" s="161" t="s">
        <v>1655</v>
      </c>
      <c r="H185" s="160" t="s">
        <v>1</v>
      </c>
      <c r="I185" s="162"/>
      <c r="L185" s="158"/>
      <c r="M185" s="163"/>
      <c r="N185" s="164"/>
      <c r="O185" s="164"/>
      <c r="P185" s="164"/>
      <c r="Q185" s="164"/>
      <c r="R185" s="164"/>
      <c r="S185" s="164"/>
      <c r="T185" s="165"/>
      <c r="AT185" s="160" t="s">
        <v>131</v>
      </c>
      <c r="AU185" s="160" t="s">
        <v>82</v>
      </c>
      <c r="AV185" s="13" t="s">
        <v>30</v>
      </c>
      <c r="AW185" s="13" t="s">
        <v>29</v>
      </c>
      <c r="AX185" s="13" t="s">
        <v>73</v>
      </c>
      <c r="AY185" s="160" t="s">
        <v>122</v>
      </c>
    </row>
    <row r="186" spans="2:51" s="14" customFormat="1">
      <c r="B186" s="166"/>
      <c r="D186" s="159" t="s">
        <v>131</v>
      </c>
      <c r="E186" s="167" t="s">
        <v>1</v>
      </c>
      <c r="F186" s="168" t="s">
        <v>1697</v>
      </c>
      <c r="H186" s="169">
        <v>21.841999999999999</v>
      </c>
      <c r="I186" s="170"/>
      <c r="L186" s="166"/>
      <c r="M186" s="171"/>
      <c r="N186" s="172"/>
      <c r="O186" s="172"/>
      <c r="P186" s="172"/>
      <c r="Q186" s="172"/>
      <c r="R186" s="172"/>
      <c r="S186" s="172"/>
      <c r="T186" s="173"/>
      <c r="AT186" s="167" t="s">
        <v>131</v>
      </c>
      <c r="AU186" s="167" t="s">
        <v>82</v>
      </c>
      <c r="AV186" s="14" t="s">
        <v>82</v>
      </c>
      <c r="AW186" s="14" t="s">
        <v>29</v>
      </c>
      <c r="AX186" s="14" t="s">
        <v>73</v>
      </c>
      <c r="AY186" s="167" t="s">
        <v>122</v>
      </c>
    </row>
    <row r="187" spans="2:51" s="13" customFormat="1">
      <c r="B187" s="158"/>
      <c r="D187" s="159" t="s">
        <v>131</v>
      </c>
      <c r="E187" s="160" t="s">
        <v>1</v>
      </c>
      <c r="F187" s="161" t="s">
        <v>1698</v>
      </c>
      <c r="H187" s="160" t="s">
        <v>1</v>
      </c>
      <c r="I187" s="162"/>
      <c r="L187" s="158"/>
      <c r="M187" s="163"/>
      <c r="N187" s="164"/>
      <c r="O187" s="164"/>
      <c r="P187" s="164"/>
      <c r="Q187" s="164"/>
      <c r="R187" s="164"/>
      <c r="S187" s="164"/>
      <c r="T187" s="165"/>
      <c r="AT187" s="160" t="s">
        <v>131</v>
      </c>
      <c r="AU187" s="160" t="s">
        <v>82</v>
      </c>
      <c r="AV187" s="13" t="s">
        <v>30</v>
      </c>
      <c r="AW187" s="13" t="s">
        <v>29</v>
      </c>
      <c r="AX187" s="13" t="s">
        <v>73</v>
      </c>
      <c r="AY187" s="160" t="s">
        <v>122</v>
      </c>
    </row>
    <row r="188" spans="2:51" s="14" customFormat="1">
      <c r="B188" s="166"/>
      <c r="D188" s="159" t="s">
        <v>131</v>
      </c>
      <c r="E188" s="167" t="s">
        <v>1</v>
      </c>
      <c r="F188" s="168" t="s">
        <v>1699</v>
      </c>
      <c r="H188" s="169">
        <v>-0.60499999999999998</v>
      </c>
      <c r="I188" s="170"/>
      <c r="L188" s="166"/>
      <c r="M188" s="171"/>
      <c r="N188" s="172"/>
      <c r="O188" s="172"/>
      <c r="P188" s="172"/>
      <c r="Q188" s="172"/>
      <c r="R188" s="172"/>
      <c r="S188" s="172"/>
      <c r="T188" s="173"/>
      <c r="AT188" s="167" t="s">
        <v>131</v>
      </c>
      <c r="AU188" s="167" t="s">
        <v>82</v>
      </c>
      <c r="AV188" s="14" t="s">
        <v>82</v>
      </c>
      <c r="AW188" s="14" t="s">
        <v>29</v>
      </c>
      <c r="AX188" s="14" t="s">
        <v>73</v>
      </c>
      <c r="AY188" s="167" t="s">
        <v>122</v>
      </c>
    </row>
    <row r="189" spans="2:51" s="13" customFormat="1">
      <c r="B189" s="158"/>
      <c r="D189" s="159" t="s">
        <v>131</v>
      </c>
      <c r="E189" s="160" t="s">
        <v>1</v>
      </c>
      <c r="F189" s="161" t="s">
        <v>799</v>
      </c>
      <c r="H189" s="160" t="s">
        <v>1</v>
      </c>
      <c r="I189" s="162"/>
      <c r="L189" s="158"/>
      <c r="M189" s="163"/>
      <c r="N189" s="164"/>
      <c r="O189" s="164"/>
      <c r="P189" s="164"/>
      <c r="Q189" s="164"/>
      <c r="R189" s="164"/>
      <c r="S189" s="164"/>
      <c r="T189" s="165"/>
      <c r="AT189" s="160" t="s">
        <v>131</v>
      </c>
      <c r="AU189" s="160" t="s">
        <v>82</v>
      </c>
      <c r="AV189" s="13" t="s">
        <v>30</v>
      </c>
      <c r="AW189" s="13" t="s">
        <v>29</v>
      </c>
      <c r="AX189" s="13" t="s">
        <v>73</v>
      </c>
      <c r="AY189" s="160" t="s">
        <v>122</v>
      </c>
    </row>
    <row r="190" spans="2:51" s="14" customFormat="1">
      <c r="B190" s="166"/>
      <c r="D190" s="159" t="s">
        <v>131</v>
      </c>
      <c r="E190" s="167" t="s">
        <v>1</v>
      </c>
      <c r="F190" s="168" t="s">
        <v>1700</v>
      </c>
      <c r="H190" s="169">
        <v>-1.526</v>
      </c>
      <c r="I190" s="170"/>
      <c r="L190" s="166"/>
      <c r="M190" s="171"/>
      <c r="N190" s="172"/>
      <c r="O190" s="172"/>
      <c r="P190" s="172"/>
      <c r="Q190" s="172"/>
      <c r="R190" s="172"/>
      <c r="S190" s="172"/>
      <c r="T190" s="173"/>
      <c r="AT190" s="167" t="s">
        <v>131</v>
      </c>
      <c r="AU190" s="167" t="s">
        <v>82</v>
      </c>
      <c r="AV190" s="14" t="s">
        <v>82</v>
      </c>
      <c r="AW190" s="14" t="s">
        <v>29</v>
      </c>
      <c r="AX190" s="14" t="s">
        <v>73</v>
      </c>
      <c r="AY190" s="167" t="s">
        <v>122</v>
      </c>
    </row>
    <row r="191" spans="2:51" s="13" customFormat="1">
      <c r="B191" s="158"/>
      <c r="D191" s="159" t="s">
        <v>131</v>
      </c>
      <c r="E191" s="160" t="s">
        <v>1</v>
      </c>
      <c r="F191" s="161" t="s">
        <v>806</v>
      </c>
      <c r="H191" s="160" t="s">
        <v>1</v>
      </c>
      <c r="I191" s="162"/>
      <c r="L191" s="158"/>
      <c r="M191" s="163"/>
      <c r="N191" s="164"/>
      <c r="O191" s="164"/>
      <c r="P191" s="164"/>
      <c r="Q191" s="164"/>
      <c r="R191" s="164"/>
      <c r="S191" s="164"/>
      <c r="T191" s="165"/>
      <c r="AT191" s="160" t="s">
        <v>131</v>
      </c>
      <c r="AU191" s="160" t="s">
        <v>82</v>
      </c>
      <c r="AV191" s="13" t="s">
        <v>30</v>
      </c>
      <c r="AW191" s="13" t="s">
        <v>29</v>
      </c>
      <c r="AX191" s="13" t="s">
        <v>73</v>
      </c>
      <c r="AY191" s="160" t="s">
        <v>122</v>
      </c>
    </row>
    <row r="192" spans="2:51" s="14" customFormat="1">
      <c r="B192" s="166"/>
      <c r="D192" s="159" t="s">
        <v>131</v>
      </c>
      <c r="E192" s="167" t="s">
        <v>1</v>
      </c>
      <c r="F192" s="168" t="s">
        <v>1701</v>
      </c>
      <c r="H192" s="169">
        <v>-1.8260000000000001</v>
      </c>
      <c r="I192" s="170"/>
      <c r="L192" s="166"/>
      <c r="M192" s="171"/>
      <c r="N192" s="172"/>
      <c r="O192" s="172"/>
      <c r="P192" s="172"/>
      <c r="Q192" s="172"/>
      <c r="R192" s="172"/>
      <c r="S192" s="172"/>
      <c r="T192" s="173"/>
      <c r="AT192" s="167" t="s">
        <v>131</v>
      </c>
      <c r="AU192" s="167" t="s">
        <v>82</v>
      </c>
      <c r="AV192" s="14" t="s">
        <v>82</v>
      </c>
      <c r="AW192" s="14" t="s">
        <v>29</v>
      </c>
      <c r="AX192" s="14" t="s">
        <v>73</v>
      </c>
      <c r="AY192" s="167" t="s">
        <v>122</v>
      </c>
    </row>
    <row r="193" spans="1:65" s="15" customFormat="1">
      <c r="B193" s="174"/>
      <c r="D193" s="159" t="s">
        <v>131</v>
      </c>
      <c r="E193" s="175" t="s">
        <v>1</v>
      </c>
      <c r="F193" s="176" t="s">
        <v>139</v>
      </c>
      <c r="H193" s="177">
        <v>27.526</v>
      </c>
      <c r="I193" s="178"/>
      <c r="L193" s="174"/>
      <c r="M193" s="179"/>
      <c r="N193" s="180"/>
      <c r="O193" s="180"/>
      <c r="P193" s="180"/>
      <c r="Q193" s="180"/>
      <c r="R193" s="180"/>
      <c r="S193" s="180"/>
      <c r="T193" s="181"/>
      <c r="AT193" s="175" t="s">
        <v>131</v>
      </c>
      <c r="AU193" s="175" t="s">
        <v>82</v>
      </c>
      <c r="AV193" s="15" t="s">
        <v>129</v>
      </c>
      <c r="AW193" s="15" t="s">
        <v>29</v>
      </c>
      <c r="AX193" s="15" t="s">
        <v>73</v>
      </c>
      <c r="AY193" s="175" t="s">
        <v>122</v>
      </c>
    </row>
    <row r="194" spans="1:65" s="14" customFormat="1">
      <c r="B194" s="166"/>
      <c r="D194" s="159" t="s">
        <v>131</v>
      </c>
      <c r="E194" s="167" t="s">
        <v>1</v>
      </c>
      <c r="F194" s="168" t="s">
        <v>1702</v>
      </c>
      <c r="H194" s="169">
        <v>16.515999999999998</v>
      </c>
      <c r="I194" s="170"/>
      <c r="L194" s="166"/>
      <c r="M194" s="171"/>
      <c r="N194" s="172"/>
      <c r="O194" s="172"/>
      <c r="P194" s="172"/>
      <c r="Q194" s="172"/>
      <c r="R194" s="172"/>
      <c r="S194" s="172"/>
      <c r="T194" s="173"/>
      <c r="AT194" s="167" t="s">
        <v>131</v>
      </c>
      <c r="AU194" s="167" t="s">
        <v>82</v>
      </c>
      <c r="AV194" s="14" t="s">
        <v>82</v>
      </c>
      <c r="AW194" s="14" t="s">
        <v>29</v>
      </c>
      <c r="AX194" s="14" t="s">
        <v>30</v>
      </c>
      <c r="AY194" s="167" t="s">
        <v>122</v>
      </c>
    </row>
    <row r="195" spans="1:65" s="2" customFormat="1" ht="24.2" customHeight="1">
      <c r="A195" s="33"/>
      <c r="B195" s="144"/>
      <c r="C195" s="145" t="s">
        <v>8</v>
      </c>
      <c r="D195" s="145" t="s">
        <v>124</v>
      </c>
      <c r="E195" s="146" t="s">
        <v>1703</v>
      </c>
      <c r="F195" s="147" t="s">
        <v>1704</v>
      </c>
      <c r="G195" s="148" t="s">
        <v>223</v>
      </c>
      <c r="H195" s="149">
        <v>11.01</v>
      </c>
      <c r="I195" s="150"/>
      <c r="J195" s="151">
        <f>ROUND(I195*H195,2)</f>
        <v>0</v>
      </c>
      <c r="K195" s="147" t="s">
        <v>128</v>
      </c>
      <c r="L195" s="34"/>
      <c r="M195" s="152" t="s">
        <v>1</v>
      </c>
      <c r="N195" s="153" t="s">
        <v>38</v>
      </c>
      <c r="O195" s="59"/>
      <c r="P195" s="154">
        <f>O195*H195</f>
        <v>0</v>
      </c>
      <c r="Q195" s="154">
        <v>0</v>
      </c>
      <c r="R195" s="154">
        <f>Q195*H195</f>
        <v>0</v>
      </c>
      <c r="S195" s="154">
        <v>0</v>
      </c>
      <c r="T195" s="155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56" t="s">
        <v>129</v>
      </c>
      <c r="AT195" s="156" t="s">
        <v>124</v>
      </c>
      <c r="AU195" s="156" t="s">
        <v>82</v>
      </c>
      <c r="AY195" s="18" t="s">
        <v>122</v>
      </c>
      <c r="BE195" s="157">
        <f>IF(N195="základní",J195,0)</f>
        <v>0</v>
      </c>
      <c r="BF195" s="157">
        <f>IF(N195="snížená",J195,0)</f>
        <v>0</v>
      </c>
      <c r="BG195" s="157">
        <f>IF(N195="zákl. přenesená",J195,0)</f>
        <v>0</v>
      </c>
      <c r="BH195" s="157">
        <f>IF(N195="sníž. přenesená",J195,0)</f>
        <v>0</v>
      </c>
      <c r="BI195" s="157">
        <f>IF(N195="nulová",J195,0)</f>
        <v>0</v>
      </c>
      <c r="BJ195" s="18" t="s">
        <v>30</v>
      </c>
      <c r="BK195" s="157">
        <f>ROUND(I195*H195,2)</f>
        <v>0</v>
      </c>
      <c r="BL195" s="18" t="s">
        <v>129</v>
      </c>
      <c r="BM195" s="156" t="s">
        <v>1705</v>
      </c>
    </row>
    <row r="196" spans="1:65" s="14" customFormat="1">
      <c r="B196" s="166"/>
      <c r="D196" s="159" t="s">
        <v>131</v>
      </c>
      <c r="E196" s="167" t="s">
        <v>1</v>
      </c>
      <c r="F196" s="168" t="s">
        <v>1706</v>
      </c>
      <c r="H196" s="169">
        <v>11.01</v>
      </c>
      <c r="I196" s="170"/>
      <c r="L196" s="166"/>
      <c r="M196" s="171"/>
      <c r="N196" s="172"/>
      <c r="O196" s="172"/>
      <c r="P196" s="172"/>
      <c r="Q196" s="172"/>
      <c r="R196" s="172"/>
      <c r="S196" s="172"/>
      <c r="T196" s="173"/>
      <c r="AT196" s="167" t="s">
        <v>131</v>
      </c>
      <c r="AU196" s="167" t="s">
        <v>82</v>
      </c>
      <c r="AV196" s="14" t="s">
        <v>82</v>
      </c>
      <c r="AW196" s="14" t="s">
        <v>29</v>
      </c>
      <c r="AX196" s="14" t="s">
        <v>30</v>
      </c>
      <c r="AY196" s="167" t="s">
        <v>122</v>
      </c>
    </row>
    <row r="197" spans="1:65" s="2" customFormat="1" ht="24.2" customHeight="1">
      <c r="A197" s="33"/>
      <c r="B197" s="144"/>
      <c r="C197" s="145" t="s">
        <v>220</v>
      </c>
      <c r="D197" s="145" t="s">
        <v>124</v>
      </c>
      <c r="E197" s="146" t="s">
        <v>1707</v>
      </c>
      <c r="F197" s="147" t="s">
        <v>1708</v>
      </c>
      <c r="G197" s="148" t="s">
        <v>223</v>
      </c>
      <c r="H197" s="149">
        <v>2.8119999999999998</v>
      </c>
      <c r="I197" s="150"/>
      <c r="J197" s="151">
        <f>ROUND(I197*H197,2)</f>
        <v>0</v>
      </c>
      <c r="K197" s="147" t="s">
        <v>128</v>
      </c>
      <c r="L197" s="34"/>
      <c r="M197" s="152" t="s">
        <v>1</v>
      </c>
      <c r="N197" s="153" t="s">
        <v>38</v>
      </c>
      <c r="O197" s="59"/>
      <c r="P197" s="154">
        <f>O197*H197</f>
        <v>0</v>
      </c>
      <c r="Q197" s="154">
        <v>0</v>
      </c>
      <c r="R197" s="154">
        <f>Q197*H197</f>
        <v>0</v>
      </c>
      <c r="S197" s="154">
        <v>0</v>
      </c>
      <c r="T197" s="155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56" t="s">
        <v>129</v>
      </c>
      <c r="AT197" s="156" t="s">
        <v>124</v>
      </c>
      <c r="AU197" s="156" t="s">
        <v>82</v>
      </c>
      <c r="AY197" s="18" t="s">
        <v>122</v>
      </c>
      <c r="BE197" s="157">
        <f>IF(N197="základní",J197,0)</f>
        <v>0</v>
      </c>
      <c r="BF197" s="157">
        <f>IF(N197="snížená",J197,0)</f>
        <v>0</v>
      </c>
      <c r="BG197" s="157">
        <f>IF(N197="zákl. přenesená",J197,0)</f>
        <v>0</v>
      </c>
      <c r="BH197" s="157">
        <f>IF(N197="sníž. přenesená",J197,0)</f>
        <v>0</v>
      </c>
      <c r="BI197" s="157">
        <f>IF(N197="nulová",J197,0)</f>
        <v>0</v>
      </c>
      <c r="BJ197" s="18" t="s">
        <v>30</v>
      </c>
      <c r="BK197" s="157">
        <f>ROUND(I197*H197,2)</f>
        <v>0</v>
      </c>
      <c r="BL197" s="18" t="s">
        <v>129</v>
      </c>
      <c r="BM197" s="156" t="s">
        <v>1709</v>
      </c>
    </row>
    <row r="198" spans="1:65" s="13" customFormat="1">
      <c r="B198" s="158"/>
      <c r="D198" s="159" t="s">
        <v>131</v>
      </c>
      <c r="E198" s="160" t="s">
        <v>1</v>
      </c>
      <c r="F198" s="161" t="s">
        <v>1652</v>
      </c>
      <c r="H198" s="160" t="s">
        <v>1</v>
      </c>
      <c r="I198" s="162"/>
      <c r="L198" s="158"/>
      <c r="M198" s="163"/>
      <c r="N198" s="164"/>
      <c r="O198" s="164"/>
      <c r="P198" s="164"/>
      <c r="Q198" s="164"/>
      <c r="R198" s="164"/>
      <c r="S198" s="164"/>
      <c r="T198" s="165"/>
      <c r="AT198" s="160" t="s">
        <v>131</v>
      </c>
      <c r="AU198" s="160" t="s">
        <v>82</v>
      </c>
      <c r="AV198" s="13" t="s">
        <v>30</v>
      </c>
      <c r="AW198" s="13" t="s">
        <v>29</v>
      </c>
      <c r="AX198" s="13" t="s">
        <v>73</v>
      </c>
      <c r="AY198" s="160" t="s">
        <v>122</v>
      </c>
    </row>
    <row r="199" spans="1:65" s="13" customFormat="1">
      <c r="B199" s="158"/>
      <c r="D199" s="159" t="s">
        <v>131</v>
      </c>
      <c r="E199" s="160" t="s">
        <v>1</v>
      </c>
      <c r="F199" s="161" t="s">
        <v>1691</v>
      </c>
      <c r="H199" s="160" t="s">
        <v>1</v>
      </c>
      <c r="I199" s="162"/>
      <c r="L199" s="158"/>
      <c r="M199" s="163"/>
      <c r="N199" s="164"/>
      <c r="O199" s="164"/>
      <c r="P199" s="164"/>
      <c r="Q199" s="164"/>
      <c r="R199" s="164"/>
      <c r="S199" s="164"/>
      <c r="T199" s="165"/>
      <c r="AT199" s="160" t="s">
        <v>131</v>
      </c>
      <c r="AU199" s="160" t="s">
        <v>82</v>
      </c>
      <c r="AV199" s="13" t="s">
        <v>30</v>
      </c>
      <c r="AW199" s="13" t="s">
        <v>29</v>
      </c>
      <c r="AX199" s="13" t="s">
        <v>73</v>
      </c>
      <c r="AY199" s="160" t="s">
        <v>122</v>
      </c>
    </row>
    <row r="200" spans="1:65" s="14" customFormat="1">
      <c r="B200" s="166"/>
      <c r="D200" s="159" t="s">
        <v>131</v>
      </c>
      <c r="E200" s="167" t="s">
        <v>1</v>
      </c>
      <c r="F200" s="168" t="s">
        <v>1710</v>
      </c>
      <c r="H200" s="169">
        <v>3.1680000000000001</v>
      </c>
      <c r="I200" s="170"/>
      <c r="L200" s="166"/>
      <c r="M200" s="171"/>
      <c r="N200" s="172"/>
      <c r="O200" s="172"/>
      <c r="P200" s="172"/>
      <c r="Q200" s="172"/>
      <c r="R200" s="172"/>
      <c r="S200" s="172"/>
      <c r="T200" s="173"/>
      <c r="AT200" s="167" t="s">
        <v>131</v>
      </c>
      <c r="AU200" s="167" t="s">
        <v>82</v>
      </c>
      <c r="AV200" s="14" t="s">
        <v>82</v>
      </c>
      <c r="AW200" s="14" t="s">
        <v>29</v>
      </c>
      <c r="AX200" s="14" t="s">
        <v>73</v>
      </c>
      <c r="AY200" s="167" t="s">
        <v>122</v>
      </c>
    </row>
    <row r="201" spans="1:65" s="13" customFormat="1">
      <c r="B201" s="158"/>
      <c r="D201" s="159" t="s">
        <v>131</v>
      </c>
      <c r="E201" s="160" t="s">
        <v>1</v>
      </c>
      <c r="F201" s="161" t="s">
        <v>1693</v>
      </c>
      <c r="H201" s="160" t="s">
        <v>1</v>
      </c>
      <c r="I201" s="162"/>
      <c r="L201" s="158"/>
      <c r="M201" s="163"/>
      <c r="N201" s="164"/>
      <c r="O201" s="164"/>
      <c r="P201" s="164"/>
      <c r="Q201" s="164"/>
      <c r="R201" s="164"/>
      <c r="S201" s="164"/>
      <c r="T201" s="165"/>
      <c r="AT201" s="160" t="s">
        <v>131</v>
      </c>
      <c r="AU201" s="160" t="s">
        <v>82</v>
      </c>
      <c r="AV201" s="13" t="s">
        <v>30</v>
      </c>
      <c r="AW201" s="13" t="s">
        <v>29</v>
      </c>
      <c r="AX201" s="13" t="s">
        <v>73</v>
      </c>
      <c r="AY201" s="160" t="s">
        <v>122</v>
      </c>
    </row>
    <row r="202" spans="1:65" s="13" customFormat="1">
      <c r="B202" s="158"/>
      <c r="D202" s="159" t="s">
        <v>131</v>
      </c>
      <c r="E202" s="160" t="s">
        <v>1</v>
      </c>
      <c r="F202" s="161" t="s">
        <v>1698</v>
      </c>
      <c r="H202" s="160" t="s">
        <v>1</v>
      </c>
      <c r="I202" s="162"/>
      <c r="L202" s="158"/>
      <c r="M202" s="163"/>
      <c r="N202" s="164"/>
      <c r="O202" s="164"/>
      <c r="P202" s="164"/>
      <c r="Q202" s="164"/>
      <c r="R202" s="164"/>
      <c r="S202" s="164"/>
      <c r="T202" s="165"/>
      <c r="AT202" s="160" t="s">
        <v>131</v>
      </c>
      <c r="AU202" s="160" t="s">
        <v>82</v>
      </c>
      <c r="AV202" s="13" t="s">
        <v>30</v>
      </c>
      <c r="AW202" s="13" t="s">
        <v>29</v>
      </c>
      <c r="AX202" s="13" t="s">
        <v>73</v>
      </c>
      <c r="AY202" s="160" t="s">
        <v>122</v>
      </c>
    </row>
    <row r="203" spans="1:65" s="14" customFormat="1">
      <c r="B203" s="166"/>
      <c r="D203" s="159" t="s">
        <v>131</v>
      </c>
      <c r="E203" s="167" t="s">
        <v>1</v>
      </c>
      <c r="F203" s="168" t="s">
        <v>1711</v>
      </c>
      <c r="H203" s="169">
        <v>-0.82499999999999996</v>
      </c>
      <c r="I203" s="170"/>
      <c r="L203" s="166"/>
      <c r="M203" s="171"/>
      <c r="N203" s="172"/>
      <c r="O203" s="172"/>
      <c r="P203" s="172"/>
      <c r="Q203" s="172"/>
      <c r="R203" s="172"/>
      <c r="S203" s="172"/>
      <c r="T203" s="173"/>
      <c r="AT203" s="167" t="s">
        <v>131</v>
      </c>
      <c r="AU203" s="167" t="s">
        <v>82</v>
      </c>
      <c r="AV203" s="14" t="s">
        <v>82</v>
      </c>
      <c r="AW203" s="14" t="s">
        <v>29</v>
      </c>
      <c r="AX203" s="14" t="s">
        <v>73</v>
      </c>
      <c r="AY203" s="167" t="s">
        <v>122</v>
      </c>
    </row>
    <row r="204" spans="1:65" s="13" customFormat="1">
      <c r="B204" s="158"/>
      <c r="D204" s="159" t="s">
        <v>131</v>
      </c>
      <c r="E204" s="160" t="s">
        <v>1</v>
      </c>
      <c r="F204" s="161" t="s">
        <v>1654</v>
      </c>
      <c r="H204" s="160" t="s">
        <v>1</v>
      </c>
      <c r="I204" s="162"/>
      <c r="L204" s="158"/>
      <c r="M204" s="163"/>
      <c r="N204" s="164"/>
      <c r="O204" s="164"/>
      <c r="P204" s="164"/>
      <c r="Q204" s="164"/>
      <c r="R204" s="164"/>
      <c r="S204" s="164"/>
      <c r="T204" s="165"/>
      <c r="AT204" s="160" t="s">
        <v>131</v>
      </c>
      <c r="AU204" s="160" t="s">
        <v>82</v>
      </c>
      <c r="AV204" s="13" t="s">
        <v>30</v>
      </c>
      <c r="AW204" s="13" t="s">
        <v>29</v>
      </c>
      <c r="AX204" s="13" t="s">
        <v>73</v>
      </c>
      <c r="AY204" s="160" t="s">
        <v>122</v>
      </c>
    </row>
    <row r="205" spans="1:65" s="13" customFormat="1">
      <c r="B205" s="158"/>
      <c r="D205" s="159" t="s">
        <v>131</v>
      </c>
      <c r="E205" s="160" t="s">
        <v>1</v>
      </c>
      <c r="F205" s="161" t="s">
        <v>1691</v>
      </c>
      <c r="H205" s="160" t="s">
        <v>1</v>
      </c>
      <c r="I205" s="162"/>
      <c r="L205" s="158"/>
      <c r="M205" s="163"/>
      <c r="N205" s="164"/>
      <c r="O205" s="164"/>
      <c r="P205" s="164"/>
      <c r="Q205" s="164"/>
      <c r="R205" s="164"/>
      <c r="S205" s="164"/>
      <c r="T205" s="165"/>
      <c r="AT205" s="160" t="s">
        <v>131</v>
      </c>
      <c r="AU205" s="160" t="s">
        <v>82</v>
      </c>
      <c r="AV205" s="13" t="s">
        <v>30</v>
      </c>
      <c r="AW205" s="13" t="s">
        <v>29</v>
      </c>
      <c r="AX205" s="13" t="s">
        <v>73</v>
      </c>
      <c r="AY205" s="160" t="s">
        <v>122</v>
      </c>
    </row>
    <row r="206" spans="1:65" s="14" customFormat="1">
      <c r="B206" s="166"/>
      <c r="D206" s="159" t="s">
        <v>131</v>
      </c>
      <c r="E206" s="167" t="s">
        <v>1</v>
      </c>
      <c r="F206" s="168" t="s">
        <v>1710</v>
      </c>
      <c r="H206" s="169">
        <v>3.1680000000000001</v>
      </c>
      <c r="I206" s="170"/>
      <c r="L206" s="166"/>
      <c r="M206" s="171"/>
      <c r="N206" s="172"/>
      <c r="O206" s="172"/>
      <c r="P206" s="172"/>
      <c r="Q206" s="172"/>
      <c r="R206" s="172"/>
      <c r="S206" s="172"/>
      <c r="T206" s="173"/>
      <c r="AT206" s="167" t="s">
        <v>131</v>
      </c>
      <c r="AU206" s="167" t="s">
        <v>82</v>
      </c>
      <c r="AV206" s="14" t="s">
        <v>82</v>
      </c>
      <c r="AW206" s="14" t="s">
        <v>29</v>
      </c>
      <c r="AX206" s="14" t="s">
        <v>73</v>
      </c>
      <c r="AY206" s="167" t="s">
        <v>122</v>
      </c>
    </row>
    <row r="207" spans="1:65" s="13" customFormat="1">
      <c r="B207" s="158"/>
      <c r="D207" s="159" t="s">
        <v>131</v>
      </c>
      <c r="E207" s="160" t="s">
        <v>1</v>
      </c>
      <c r="F207" s="161" t="s">
        <v>1693</v>
      </c>
      <c r="H207" s="160" t="s">
        <v>1</v>
      </c>
      <c r="I207" s="162"/>
      <c r="L207" s="158"/>
      <c r="M207" s="163"/>
      <c r="N207" s="164"/>
      <c r="O207" s="164"/>
      <c r="P207" s="164"/>
      <c r="Q207" s="164"/>
      <c r="R207" s="164"/>
      <c r="S207" s="164"/>
      <c r="T207" s="165"/>
      <c r="AT207" s="160" t="s">
        <v>131</v>
      </c>
      <c r="AU207" s="160" t="s">
        <v>82</v>
      </c>
      <c r="AV207" s="13" t="s">
        <v>30</v>
      </c>
      <c r="AW207" s="13" t="s">
        <v>29</v>
      </c>
      <c r="AX207" s="13" t="s">
        <v>73</v>
      </c>
      <c r="AY207" s="160" t="s">
        <v>122</v>
      </c>
    </row>
    <row r="208" spans="1:65" s="13" customFormat="1">
      <c r="B208" s="158"/>
      <c r="D208" s="159" t="s">
        <v>131</v>
      </c>
      <c r="E208" s="160" t="s">
        <v>1</v>
      </c>
      <c r="F208" s="161" t="s">
        <v>1698</v>
      </c>
      <c r="H208" s="160" t="s">
        <v>1</v>
      </c>
      <c r="I208" s="162"/>
      <c r="L208" s="158"/>
      <c r="M208" s="163"/>
      <c r="N208" s="164"/>
      <c r="O208" s="164"/>
      <c r="P208" s="164"/>
      <c r="Q208" s="164"/>
      <c r="R208" s="164"/>
      <c r="S208" s="164"/>
      <c r="T208" s="165"/>
      <c r="AT208" s="160" t="s">
        <v>131</v>
      </c>
      <c r="AU208" s="160" t="s">
        <v>82</v>
      </c>
      <c r="AV208" s="13" t="s">
        <v>30</v>
      </c>
      <c r="AW208" s="13" t="s">
        <v>29</v>
      </c>
      <c r="AX208" s="13" t="s">
        <v>73</v>
      </c>
      <c r="AY208" s="160" t="s">
        <v>122</v>
      </c>
    </row>
    <row r="209" spans="1:65" s="14" customFormat="1">
      <c r="B209" s="166"/>
      <c r="D209" s="159" t="s">
        <v>131</v>
      </c>
      <c r="E209" s="167" t="s">
        <v>1</v>
      </c>
      <c r="F209" s="168" t="s">
        <v>1711</v>
      </c>
      <c r="H209" s="169">
        <v>-0.82499999999999996</v>
      </c>
      <c r="I209" s="170"/>
      <c r="L209" s="166"/>
      <c r="M209" s="171"/>
      <c r="N209" s="172"/>
      <c r="O209" s="172"/>
      <c r="P209" s="172"/>
      <c r="Q209" s="172"/>
      <c r="R209" s="172"/>
      <c r="S209" s="172"/>
      <c r="T209" s="173"/>
      <c r="AT209" s="167" t="s">
        <v>131</v>
      </c>
      <c r="AU209" s="167" t="s">
        <v>82</v>
      </c>
      <c r="AV209" s="14" t="s">
        <v>82</v>
      </c>
      <c r="AW209" s="14" t="s">
        <v>29</v>
      </c>
      <c r="AX209" s="14" t="s">
        <v>73</v>
      </c>
      <c r="AY209" s="167" t="s">
        <v>122</v>
      </c>
    </row>
    <row r="210" spans="1:65" s="15" customFormat="1">
      <c r="B210" s="174"/>
      <c r="D210" s="159" t="s">
        <v>131</v>
      </c>
      <c r="E210" s="175" t="s">
        <v>1</v>
      </c>
      <c r="F210" s="176" t="s">
        <v>139</v>
      </c>
      <c r="H210" s="177">
        <v>4.6859999999999999</v>
      </c>
      <c r="I210" s="178"/>
      <c r="L210" s="174"/>
      <c r="M210" s="179"/>
      <c r="N210" s="180"/>
      <c r="O210" s="180"/>
      <c r="P210" s="180"/>
      <c r="Q210" s="180"/>
      <c r="R210" s="180"/>
      <c r="S210" s="180"/>
      <c r="T210" s="181"/>
      <c r="AT210" s="175" t="s">
        <v>131</v>
      </c>
      <c r="AU210" s="175" t="s">
        <v>82</v>
      </c>
      <c r="AV210" s="15" t="s">
        <v>129</v>
      </c>
      <c r="AW210" s="15" t="s">
        <v>29</v>
      </c>
      <c r="AX210" s="15" t="s">
        <v>73</v>
      </c>
      <c r="AY210" s="175" t="s">
        <v>122</v>
      </c>
    </row>
    <row r="211" spans="1:65" s="14" customFormat="1">
      <c r="B211" s="166"/>
      <c r="D211" s="159" t="s">
        <v>131</v>
      </c>
      <c r="E211" s="167" t="s">
        <v>1</v>
      </c>
      <c r="F211" s="168" t="s">
        <v>1712</v>
      </c>
      <c r="H211" s="169">
        <v>2.8119999999999998</v>
      </c>
      <c r="I211" s="170"/>
      <c r="L211" s="166"/>
      <c r="M211" s="171"/>
      <c r="N211" s="172"/>
      <c r="O211" s="172"/>
      <c r="P211" s="172"/>
      <c r="Q211" s="172"/>
      <c r="R211" s="172"/>
      <c r="S211" s="172"/>
      <c r="T211" s="173"/>
      <c r="AT211" s="167" t="s">
        <v>131</v>
      </c>
      <c r="AU211" s="167" t="s">
        <v>82</v>
      </c>
      <c r="AV211" s="14" t="s">
        <v>82</v>
      </c>
      <c r="AW211" s="14" t="s">
        <v>29</v>
      </c>
      <c r="AX211" s="14" t="s">
        <v>30</v>
      </c>
      <c r="AY211" s="167" t="s">
        <v>122</v>
      </c>
    </row>
    <row r="212" spans="1:65" s="2" customFormat="1" ht="24.2" customHeight="1">
      <c r="A212" s="33"/>
      <c r="B212" s="144"/>
      <c r="C212" s="145" t="s">
        <v>226</v>
      </c>
      <c r="D212" s="145" t="s">
        <v>124</v>
      </c>
      <c r="E212" s="146" t="s">
        <v>1713</v>
      </c>
      <c r="F212" s="147" t="s">
        <v>1714</v>
      </c>
      <c r="G212" s="148" t="s">
        <v>223</v>
      </c>
      <c r="H212" s="149">
        <v>1.8740000000000001</v>
      </c>
      <c r="I212" s="150"/>
      <c r="J212" s="151">
        <f>ROUND(I212*H212,2)</f>
        <v>0</v>
      </c>
      <c r="K212" s="147" t="s">
        <v>128</v>
      </c>
      <c r="L212" s="34"/>
      <c r="M212" s="152" t="s">
        <v>1</v>
      </c>
      <c r="N212" s="153" t="s">
        <v>38</v>
      </c>
      <c r="O212" s="59"/>
      <c r="P212" s="154">
        <f>O212*H212</f>
        <v>0</v>
      </c>
      <c r="Q212" s="154">
        <v>0</v>
      </c>
      <c r="R212" s="154">
        <f>Q212*H212</f>
        <v>0</v>
      </c>
      <c r="S212" s="154">
        <v>0</v>
      </c>
      <c r="T212" s="155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56" t="s">
        <v>129</v>
      </c>
      <c r="AT212" s="156" t="s">
        <v>124</v>
      </c>
      <c r="AU212" s="156" t="s">
        <v>82</v>
      </c>
      <c r="AY212" s="18" t="s">
        <v>122</v>
      </c>
      <c r="BE212" s="157">
        <f>IF(N212="základní",J212,0)</f>
        <v>0</v>
      </c>
      <c r="BF212" s="157">
        <f>IF(N212="snížená",J212,0)</f>
        <v>0</v>
      </c>
      <c r="BG212" s="157">
        <f>IF(N212="zákl. přenesená",J212,0)</f>
        <v>0</v>
      </c>
      <c r="BH212" s="157">
        <f>IF(N212="sníž. přenesená",J212,0)</f>
        <v>0</v>
      </c>
      <c r="BI212" s="157">
        <f>IF(N212="nulová",J212,0)</f>
        <v>0</v>
      </c>
      <c r="BJ212" s="18" t="s">
        <v>30</v>
      </c>
      <c r="BK212" s="157">
        <f>ROUND(I212*H212,2)</f>
        <v>0</v>
      </c>
      <c r="BL212" s="18" t="s">
        <v>129</v>
      </c>
      <c r="BM212" s="156" t="s">
        <v>1715</v>
      </c>
    </row>
    <row r="213" spans="1:65" s="14" customFormat="1">
      <c r="B213" s="166"/>
      <c r="D213" s="159" t="s">
        <v>131</v>
      </c>
      <c r="E213" s="167" t="s">
        <v>1</v>
      </c>
      <c r="F213" s="168" t="s">
        <v>1716</v>
      </c>
      <c r="H213" s="169">
        <v>1.8740000000000001</v>
      </c>
      <c r="I213" s="170"/>
      <c r="L213" s="166"/>
      <c r="M213" s="171"/>
      <c r="N213" s="172"/>
      <c r="O213" s="172"/>
      <c r="P213" s="172"/>
      <c r="Q213" s="172"/>
      <c r="R213" s="172"/>
      <c r="S213" s="172"/>
      <c r="T213" s="173"/>
      <c r="AT213" s="167" t="s">
        <v>131</v>
      </c>
      <c r="AU213" s="167" t="s">
        <v>82</v>
      </c>
      <c r="AV213" s="14" t="s">
        <v>82</v>
      </c>
      <c r="AW213" s="14" t="s">
        <v>29</v>
      </c>
      <c r="AX213" s="14" t="s">
        <v>30</v>
      </c>
      <c r="AY213" s="167" t="s">
        <v>122</v>
      </c>
    </row>
    <row r="214" spans="1:65" s="2" customFormat="1" ht="24.2" customHeight="1">
      <c r="A214" s="33"/>
      <c r="B214" s="144"/>
      <c r="C214" s="145" t="s">
        <v>232</v>
      </c>
      <c r="D214" s="145" t="s">
        <v>124</v>
      </c>
      <c r="E214" s="146" t="s">
        <v>1717</v>
      </c>
      <c r="F214" s="147" t="s">
        <v>1718</v>
      </c>
      <c r="G214" s="148" t="s">
        <v>197</v>
      </c>
      <c r="H214" s="149">
        <v>9.5</v>
      </c>
      <c r="I214" s="150"/>
      <c r="J214" s="151">
        <f>ROUND(I214*H214,2)</f>
        <v>0</v>
      </c>
      <c r="K214" s="147" t="s">
        <v>128</v>
      </c>
      <c r="L214" s="34"/>
      <c r="M214" s="152" t="s">
        <v>1</v>
      </c>
      <c r="N214" s="153" t="s">
        <v>38</v>
      </c>
      <c r="O214" s="59"/>
      <c r="P214" s="154">
        <f>O214*H214</f>
        <v>0</v>
      </c>
      <c r="Q214" s="154">
        <v>1.8E-3</v>
      </c>
      <c r="R214" s="154">
        <f>Q214*H214</f>
        <v>1.7100000000000001E-2</v>
      </c>
      <c r="S214" s="154">
        <v>0</v>
      </c>
      <c r="T214" s="155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56" t="s">
        <v>129</v>
      </c>
      <c r="AT214" s="156" t="s">
        <v>124</v>
      </c>
      <c r="AU214" s="156" t="s">
        <v>82</v>
      </c>
      <c r="AY214" s="18" t="s">
        <v>122</v>
      </c>
      <c r="BE214" s="157">
        <f>IF(N214="základní",J214,0)</f>
        <v>0</v>
      </c>
      <c r="BF214" s="157">
        <f>IF(N214="snížená",J214,0)</f>
        <v>0</v>
      </c>
      <c r="BG214" s="157">
        <f>IF(N214="zákl. přenesená",J214,0)</f>
        <v>0</v>
      </c>
      <c r="BH214" s="157">
        <f>IF(N214="sníž. přenesená",J214,0)</f>
        <v>0</v>
      </c>
      <c r="BI214" s="157">
        <f>IF(N214="nulová",J214,0)</f>
        <v>0</v>
      </c>
      <c r="BJ214" s="18" t="s">
        <v>30</v>
      </c>
      <c r="BK214" s="157">
        <f>ROUND(I214*H214,2)</f>
        <v>0</v>
      </c>
      <c r="BL214" s="18" t="s">
        <v>129</v>
      </c>
      <c r="BM214" s="156" t="s">
        <v>1719</v>
      </c>
    </row>
    <row r="215" spans="1:65" s="14" customFormat="1">
      <c r="B215" s="166"/>
      <c r="D215" s="159" t="s">
        <v>131</v>
      </c>
      <c r="E215" s="167" t="s">
        <v>1</v>
      </c>
      <c r="F215" s="168" t="s">
        <v>1720</v>
      </c>
      <c r="H215" s="169">
        <v>9.5</v>
      </c>
      <c r="I215" s="170"/>
      <c r="L215" s="166"/>
      <c r="M215" s="171"/>
      <c r="N215" s="172"/>
      <c r="O215" s="172"/>
      <c r="P215" s="172"/>
      <c r="Q215" s="172"/>
      <c r="R215" s="172"/>
      <c r="S215" s="172"/>
      <c r="T215" s="173"/>
      <c r="AT215" s="167" t="s">
        <v>131</v>
      </c>
      <c r="AU215" s="167" t="s">
        <v>82</v>
      </c>
      <c r="AV215" s="14" t="s">
        <v>82</v>
      </c>
      <c r="AW215" s="14" t="s">
        <v>29</v>
      </c>
      <c r="AX215" s="14" t="s">
        <v>30</v>
      </c>
      <c r="AY215" s="167" t="s">
        <v>122</v>
      </c>
    </row>
    <row r="216" spans="1:65" s="2" customFormat="1" ht="16.5" customHeight="1">
      <c r="A216" s="33"/>
      <c r="B216" s="144"/>
      <c r="C216" s="182" t="s">
        <v>237</v>
      </c>
      <c r="D216" s="182" t="s">
        <v>333</v>
      </c>
      <c r="E216" s="183" t="s">
        <v>1721</v>
      </c>
      <c r="F216" s="184" t="s">
        <v>1722</v>
      </c>
      <c r="G216" s="185" t="s">
        <v>197</v>
      </c>
      <c r="H216" s="186">
        <v>10.45</v>
      </c>
      <c r="I216" s="187"/>
      <c r="J216" s="188">
        <f>ROUND(I216*H216,2)</f>
        <v>0</v>
      </c>
      <c r="K216" s="184" t="s">
        <v>128</v>
      </c>
      <c r="L216" s="189"/>
      <c r="M216" s="190" t="s">
        <v>1</v>
      </c>
      <c r="N216" s="191" t="s">
        <v>38</v>
      </c>
      <c r="O216" s="59"/>
      <c r="P216" s="154">
        <f>O216*H216</f>
        <v>0</v>
      </c>
      <c r="Q216" s="154">
        <v>1.06E-3</v>
      </c>
      <c r="R216" s="154">
        <f>Q216*H216</f>
        <v>1.1076999999999998E-2</v>
      </c>
      <c r="S216" s="154">
        <v>0</v>
      </c>
      <c r="T216" s="155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56" t="s">
        <v>170</v>
      </c>
      <c r="AT216" s="156" t="s">
        <v>333</v>
      </c>
      <c r="AU216" s="156" t="s">
        <v>82</v>
      </c>
      <c r="AY216" s="18" t="s">
        <v>122</v>
      </c>
      <c r="BE216" s="157">
        <f>IF(N216="základní",J216,0)</f>
        <v>0</v>
      </c>
      <c r="BF216" s="157">
        <f>IF(N216="snížená",J216,0)</f>
        <v>0</v>
      </c>
      <c r="BG216" s="157">
        <f>IF(N216="zákl. přenesená",J216,0)</f>
        <v>0</v>
      </c>
      <c r="BH216" s="157">
        <f>IF(N216="sníž. přenesená",J216,0)</f>
        <v>0</v>
      </c>
      <c r="BI216" s="157">
        <f>IF(N216="nulová",J216,0)</f>
        <v>0</v>
      </c>
      <c r="BJ216" s="18" t="s">
        <v>30</v>
      </c>
      <c r="BK216" s="157">
        <f>ROUND(I216*H216,2)</f>
        <v>0</v>
      </c>
      <c r="BL216" s="18" t="s">
        <v>129</v>
      </c>
      <c r="BM216" s="156" t="s">
        <v>1723</v>
      </c>
    </row>
    <row r="217" spans="1:65" s="14" customFormat="1">
      <c r="B217" s="166"/>
      <c r="D217" s="159" t="s">
        <v>131</v>
      </c>
      <c r="E217" s="167" t="s">
        <v>1</v>
      </c>
      <c r="F217" s="168" t="s">
        <v>1724</v>
      </c>
      <c r="H217" s="169">
        <v>10.45</v>
      </c>
      <c r="I217" s="170"/>
      <c r="L217" s="166"/>
      <c r="M217" s="171"/>
      <c r="N217" s="172"/>
      <c r="O217" s="172"/>
      <c r="P217" s="172"/>
      <c r="Q217" s="172"/>
      <c r="R217" s="172"/>
      <c r="S217" s="172"/>
      <c r="T217" s="173"/>
      <c r="AT217" s="167" t="s">
        <v>131</v>
      </c>
      <c r="AU217" s="167" t="s">
        <v>82</v>
      </c>
      <c r="AV217" s="14" t="s">
        <v>82</v>
      </c>
      <c r="AW217" s="14" t="s">
        <v>29</v>
      </c>
      <c r="AX217" s="14" t="s">
        <v>73</v>
      </c>
      <c r="AY217" s="167" t="s">
        <v>122</v>
      </c>
    </row>
    <row r="218" spans="1:65" s="15" customFormat="1">
      <c r="B218" s="174"/>
      <c r="D218" s="159" t="s">
        <v>131</v>
      </c>
      <c r="E218" s="175" t="s">
        <v>1</v>
      </c>
      <c r="F218" s="176" t="s">
        <v>139</v>
      </c>
      <c r="H218" s="177">
        <v>10.45</v>
      </c>
      <c r="I218" s="178"/>
      <c r="L218" s="174"/>
      <c r="M218" s="179"/>
      <c r="N218" s="180"/>
      <c r="O218" s="180"/>
      <c r="P218" s="180"/>
      <c r="Q218" s="180"/>
      <c r="R218" s="180"/>
      <c r="S218" s="180"/>
      <c r="T218" s="181"/>
      <c r="AT218" s="175" t="s">
        <v>131</v>
      </c>
      <c r="AU218" s="175" t="s">
        <v>82</v>
      </c>
      <c r="AV218" s="15" t="s">
        <v>129</v>
      </c>
      <c r="AW218" s="15" t="s">
        <v>29</v>
      </c>
      <c r="AX218" s="15" t="s">
        <v>30</v>
      </c>
      <c r="AY218" s="175" t="s">
        <v>122</v>
      </c>
    </row>
    <row r="219" spans="1:65" s="2" customFormat="1" ht="24.2" customHeight="1">
      <c r="A219" s="33"/>
      <c r="B219" s="144"/>
      <c r="C219" s="145" t="s">
        <v>244</v>
      </c>
      <c r="D219" s="145" t="s">
        <v>124</v>
      </c>
      <c r="E219" s="146" t="s">
        <v>1725</v>
      </c>
      <c r="F219" s="147" t="s">
        <v>1726</v>
      </c>
      <c r="G219" s="148" t="s">
        <v>197</v>
      </c>
      <c r="H219" s="149">
        <v>10</v>
      </c>
      <c r="I219" s="150"/>
      <c r="J219" s="151">
        <f>ROUND(I219*H219,2)</f>
        <v>0</v>
      </c>
      <c r="K219" s="147" t="s">
        <v>128</v>
      </c>
      <c r="L219" s="34"/>
      <c r="M219" s="152" t="s">
        <v>1</v>
      </c>
      <c r="N219" s="153" t="s">
        <v>38</v>
      </c>
      <c r="O219" s="59"/>
      <c r="P219" s="154">
        <f>O219*H219</f>
        <v>0</v>
      </c>
      <c r="Q219" s="154">
        <v>2.7000000000000001E-3</v>
      </c>
      <c r="R219" s="154">
        <f>Q219*H219</f>
        <v>2.7000000000000003E-2</v>
      </c>
      <c r="S219" s="154">
        <v>0</v>
      </c>
      <c r="T219" s="155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56" t="s">
        <v>129</v>
      </c>
      <c r="AT219" s="156" t="s">
        <v>124</v>
      </c>
      <c r="AU219" s="156" t="s">
        <v>82</v>
      </c>
      <c r="AY219" s="18" t="s">
        <v>122</v>
      </c>
      <c r="BE219" s="157">
        <f>IF(N219="základní",J219,0)</f>
        <v>0</v>
      </c>
      <c r="BF219" s="157">
        <f>IF(N219="snížená",J219,0)</f>
        <v>0</v>
      </c>
      <c r="BG219" s="157">
        <f>IF(N219="zákl. přenesená",J219,0)</f>
        <v>0</v>
      </c>
      <c r="BH219" s="157">
        <f>IF(N219="sníž. přenesená",J219,0)</f>
        <v>0</v>
      </c>
      <c r="BI219" s="157">
        <f>IF(N219="nulová",J219,0)</f>
        <v>0</v>
      </c>
      <c r="BJ219" s="18" t="s">
        <v>30</v>
      </c>
      <c r="BK219" s="157">
        <f>ROUND(I219*H219,2)</f>
        <v>0</v>
      </c>
      <c r="BL219" s="18" t="s">
        <v>129</v>
      </c>
      <c r="BM219" s="156" t="s">
        <v>1727</v>
      </c>
    </row>
    <row r="220" spans="1:65" s="14" customFormat="1">
      <c r="B220" s="166"/>
      <c r="D220" s="159" t="s">
        <v>131</v>
      </c>
      <c r="E220" s="167" t="s">
        <v>1</v>
      </c>
      <c r="F220" s="168" t="s">
        <v>183</v>
      </c>
      <c r="H220" s="169">
        <v>10</v>
      </c>
      <c r="I220" s="170"/>
      <c r="L220" s="166"/>
      <c r="M220" s="171"/>
      <c r="N220" s="172"/>
      <c r="O220" s="172"/>
      <c r="P220" s="172"/>
      <c r="Q220" s="172"/>
      <c r="R220" s="172"/>
      <c r="S220" s="172"/>
      <c r="T220" s="173"/>
      <c r="AT220" s="167" t="s">
        <v>131</v>
      </c>
      <c r="AU220" s="167" t="s">
        <v>82</v>
      </c>
      <c r="AV220" s="14" t="s">
        <v>82</v>
      </c>
      <c r="AW220" s="14" t="s">
        <v>29</v>
      </c>
      <c r="AX220" s="14" t="s">
        <v>30</v>
      </c>
      <c r="AY220" s="167" t="s">
        <v>122</v>
      </c>
    </row>
    <row r="221" spans="1:65" s="2" customFormat="1" ht="16.5" customHeight="1">
      <c r="A221" s="33"/>
      <c r="B221" s="144"/>
      <c r="C221" s="182" t="s">
        <v>7</v>
      </c>
      <c r="D221" s="182" t="s">
        <v>333</v>
      </c>
      <c r="E221" s="183" t="s">
        <v>1728</v>
      </c>
      <c r="F221" s="184" t="s">
        <v>1729</v>
      </c>
      <c r="G221" s="185" t="s">
        <v>197</v>
      </c>
      <c r="H221" s="186">
        <v>11</v>
      </c>
      <c r="I221" s="187"/>
      <c r="J221" s="188">
        <f>ROUND(I221*H221,2)</f>
        <v>0</v>
      </c>
      <c r="K221" s="184" t="s">
        <v>128</v>
      </c>
      <c r="L221" s="189"/>
      <c r="M221" s="190" t="s">
        <v>1</v>
      </c>
      <c r="N221" s="191" t="s">
        <v>38</v>
      </c>
      <c r="O221" s="59"/>
      <c r="P221" s="154">
        <f>O221*H221</f>
        <v>0</v>
      </c>
      <c r="Q221" s="154">
        <v>1.5E-3</v>
      </c>
      <c r="R221" s="154">
        <f>Q221*H221</f>
        <v>1.6500000000000001E-2</v>
      </c>
      <c r="S221" s="154">
        <v>0</v>
      </c>
      <c r="T221" s="155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56" t="s">
        <v>170</v>
      </c>
      <c r="AT221" s="156" t="s">
        <v>333</v>
      </c>
      <c r="AU221" s="156" t="s">
        <v>82</v>
      </c>
      <c r="AY221" s="18" t="s">
        <v>122</v>
      </c>
      <c r="BE221" s="157">
        <f>IF(N221="základní",J221,0)</f>
        <v>0</v>
      </c>
      <c r="BF221" s="157">
        <f>IF(N221="snížená",J221,0)</f>
        <v>0</v>
      </c>
      <c r="BG221" s="157">
        <f>IF(N221="zákl. přenesená",J221,0)</f>
        <v>0</v>
      </c>
      <c r="BH221" s="157">
        <f>IF(N221="sníž. přenesená",J221,0)</f>
        <v>0</v>
      </c>
      <c r="BI221" s="157">
        <f>IF(N221="nulová",J221,0)</f>
        <v>0</v>
      </c>
      <c r="BJ221" s="18" t="s">
        <v>30</v>
      </c>
      <c r="BK221" s="157">
        <f>ROUND(I221*H221,2)</f>
        <v>0</v>
      </c>
      <c r="BL221" s="18" t="s">
        <v>129</v>
      </c>
      <c r="BM221" s="156" t="s">
        <v>1730</v>
      </c>
    </row>
    <row r="222" spans="1:65" s="14" customFormat="1">
      <c r="B222" s="166"/>
      <c r="D222" s="159" t="s">
        <v>131</v>
      </c>
      <c r="E222" s="167" t="s">
        <v>1</v>
      </c>
      <c r="F222" s="168" t="s">
        <v>1731</v>
      </c>
      <c r="H222" s="169">
        <v>11</v>
      </c>
      <c r="I222" s="170"/>
      <c r="L222" s="166"/>
      <c r="M222" s="171"/>
      <c r="N222" s="172"/>
      <c r="O222" s="172"/>
      <c r="P222" s="172"/>
      <c r="Q222" s="172"/>
      <c r="R222" s="172"/>
      <c r="S222" s="172"/>
      <c r="T222" s="173"/>
      <c r="AT222" s="167" t="s">
        <v>131</v>
      </c>
      <c r="AU222" s="167" t="s">
        <v>82</v>
      </c>
      <c r="AV222" s="14" t="s">
        <v>82</v>
      </c>
      <c r="AW222" s="14" t="s">
        <v>29</v>
      </c>
      <c r="AX222" s="14" t="s">
        <v>73</v>
      </c>
      <c r="AY222" s="167" t="s">
        <v>122</v>
      </c>
    </row>
    <row r="223" spans="1:65" s="15" customFormat="1">
      <c r="B223" s="174"/>
      <c r="D223" s="159" t="s">
        <v>131</v>
      </c>
      <c r="E223" s="175" t="s">
        <v>1</v>
      </c>
      <c r="F223" s="176" t="s">
        <v>139</v>
      </c>
      <c r="H223" s="177">
        <v>11</v>
      </c>
      <c r="I223" s="178"/>
      <c r="L223" s="174"/>
      <c r="M223" s="179"/>
      <c r="N223" s="180"/>
      <c r="O223" s="180"/>
      <c r="P223" s="180"/>
      <c r="Q223" s="180"/>
      <c r="R223" s="180"/>
      <c r="S223" s="180"/>
      <c r="T223" s="181"/>
      <c r="AT223" s="175" t="s">
        <v>131</v>
      </c>
      <c r="AU223" s="175" t="s">
        <v>82</v>
      </c>
      <c r="AV223" s="15" t="s">
        <v>129</v>
      </c>
      <c r="AW223" s="15" t="s">
        <v>29</v>
      </c>
      <c r="AX223" s="15" t="s">
        <v>30</v>
      </c>
      <c r="AY223" s="175" t="s">
        <v>122</v>
      </c>
    </row>
    <row r="224" spans="1:65" s="2" customFormat="1" ht="16.5" customHeight="1">
      <c r="A224" s="33"/>
      <c r="B224" s="144"/>
      <c r="C224" s="145" t="s">
        <v>254</v>
      </c>
      <c r="D224" s="145" t="s">
        <v>124</v>
      </c>
      <c r="E224" s="146" t="s">
        <v>834</v>
      </c>
      <c r="F224" s="147" t="s">
        <v>835</v>
      </c>
      <c r="G224" s="148" t="s">
        <v>127</v>
      </c>
      <c r="H224" s="149">
        <v>60.920999999999999</v>
      </c>
      <c r="I224" s="150"/>
      <c r="J224" s="151">
        <f>ROUND(I224*H224,2)</f>
        <v>0</v>
      </c>
      <c r="K224" s="147" t="s">
        <v>128</v>
      </c>
      <c r="L224" s="34"/>
      <c r="M224" s="152" t="s">
        <v>1</v>
      </c>
      <c r="N224" s="153" t="s">
        <v>38</v>
      </c>
      <c r="O224" s="59"/>
      <c r="P224" s="154">
        <f>O224*H224</f>
        <v>0</v>
      </c>
      <c r="Q224" s="154">
        <v>8.4000000000000003E-4</v>
      </c>
      <c r="R224" s="154">
        <f>Q224*H224</f>
        <v>5.1173639999999999E-2</v>
      </c>
      <c r="S224" s="154">
        <v>0</v>
      </c>
      <c r="T224" s="155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56" t="s">
        <v>129</v>
      </c>
      <c r="AT224" s="156" t="s">
        <v>124</v>
      </c>
      <c r="AU224" s="156" t="s">
        <v>82</v>
      </c>
      <c r="AY224" s="18" t="s">
        <v>122</v>
      </c>
      <c r="BE224" s="157">
        <f>IF(N224="základní",J224,0)</f>
        <v>0</v>
      </c>
      <c r="BF224" s="157">
        <f>IF(N224="snížená",J224,0)</f>
        <v>0</v>
      </c>
      <c r="BG224" s="157">
        <f>IF(N224="zákl. přenesená",J224,0)</f>
        <v>0</v>
      </c>
      <c r="BH224" s="157">
        <f>IF(N224="sníž. přenesená",J224,0)</f>
        <v>0</v>
      </c>
      <c r="BI224" s="157">
        <f>IF(N224="nulová",J224,0)</f>
        <v>0</v>
      </c>
      <c r="BJ224" s="18" t="s">
        <v>30</v>
      </c>
      <c r="BK224" s="157">
        <f>ROUND(I224*H224,2)</f>
        <v>0</v>
      </c>
      <c r="BL224" s="18" t="s">
        <v>129</v>
      </c>
      <c r="BM224" s="156" t="s">
        <v>1732</v>
      </c>
    </row>
    <row r="225" spans="1:65" s="13" customFormat="1">
      <c r="B225" s="158"/>
      <c r="D225" s="159" t="s">
        <v>131</v>
      </c>
      <c r="E225" s="160" t="s">
        <v>1</v>
      </c>
      <c r="F225" s="161" t="s">
        <v>1670</v>
      </c>
      <c r="H225" s="160" t="s">
        <v>1</v>
      </c>
      <c r="I225" s="162"/>
      <c r="L225" s="158"/>
      <c r="M225" s="163"/>
      <c r="N225" s="164"/>
      <c r="O225" s="164"/>
      <c r="P225" s="164"/>
      <c r="Q225" s="164"/>
      <c r="R225" s="164"/>
      <c r="S225" s="164"/>
      <c r="T225" s="165"/>
      <c r="AT225" s="160" t="s">
        <v>131</v>
      </c>
      <c r="AU225" s="160" t="s">
        <v>82</v>
      </c>
      <c r="AV225" s="13" t="s">
        <v>30</v>
      </c>
      <c r="AW225" s="13" t="s">
        <v>29</v>
      </c>
      <c r="AX225" s="13" t="s">
        <v>73</v>
      </c>
      <c r="AY225" s="160" t="s">
        <v>122</v>
      </c>
    </row>
    <row r="226" spans="1:65" s="14" customFormat="1">
      <c r="B226" s="166"/>
      <c r="D226" s="159" t="s">
        <v>131</v>
      </c>
      <c r="E226" s="167" t="s">
        <v>1</v>
      </c>
      <c r="F226" s="168" t="s">
        <v>1733</v>
      </c>
      <c r="H226" s="169">
        <v>14.49</v>
      </c>
      <c r="I226" s="170"/>
      <c r="L226" s="166"/>
      <c r="M226" s="171"/>
      <c r="N226" s="172"/>
      <c r="O226" s="172"/>
      <c r="P226" s="172"/>
      <c r="Q226" s="172"/>
      <c r="R226" s="172"/>
      <c r="S226" s="172"/>
      <c r="T226" s="173"/>
      <c r="AT226" s="167" t="s">
        <v>131</v>
      </c>
      <c r="AU226" s="167" t="s">
        <v>82</v>
      </c>
      <c r="AV226" s="14" t="s">
        <v>82</v>
      </c>
      <c r="AW226" s="14" t="s">
        <v>29</v>
      </c>
      <c r="AX226" s="14" t="s">
        <v>73</v>
      </c>
      <c r="AY226" s="167" t="s">
        <v>122</v>
      </c>
    </row>
    <row r="227" spans="1:65" s="13" customFormat="1">
      <c r="B227" s="158"/>
      <c r="D227" s="159" t="s">
        <v>131</v>
      </c>
      <c r="E227" s="160" t="s">
        <v>1</v>
      </c>
      <c r="F227" s="161" t="s">
        <v>1672</v>
      </c>
      <c r="H227" s="160" t="s">
        <v>1</v>
      </c>
      <c r="I227" s="162"/>
      <c r="L227" s="158"/>
      <c r="M227" s="163"/>
      <c r="N227" s="164"/>
      <c r="O227" s="164"/>
      <c r="P227" s="164"/>
      <c r="Q227" s="164"/>
      <c r="R227" s="164"/>
      <c r="S227" s="164"/>
      <c r="T227" s="165"/>
      <c r="AT227" s="160" t="s">
        <v>131</v>
      </c>
      <c r="AU227" s="160" t="s">
        <v>82</v>
      </c>
      <c r="AV227" s="13" t="s">
        <v>30</v>
      </c>
      <c r="AW227" s="13" t="s">
        <v>29</v>
      </c>
      <c r="AX227" s="13" t="s">
        <v>73</v>
      </c>
      <c r="AY227" s="160" t="s">
        <v>122</v>
      </c>
    </row>
    <row r="228" spans="1:65" s="14" customFormat="1">
      <c r="B228" s="166"/>
      <c r="D228" s="159" t="s">
        <v>131</v>
      </c>
      <c r="E228" s="167" t="s">
        <v>1</v>
      </c>
      <c r="F228" s="168" t="s">
        <v>1734</v>
      </c>
      <c r="H228" s="169">
        <v>6.718</v>
      </c>
      <c r="I228" s="170"/>
      <c r="L228" s="166"/>
      <c r="M228" s="171"/>
      <c r="N228" s="172"/>
      <c r="O228" s="172"/>
      <c r="P228" s="172"/>
      <c r="Q228" s="172"/>
      <c r="R228" s="172"/>
      <c r="S228" s="172"/>
      <c r="T228" s="173"/>
      <c r="AT228" s="167" t="s">
        <v>131</v>
      </c>
      <c r="AU228" s="167" t="s">
        <v>82</v>
      </c>
      <c r="AV228" s="14" t="s">
        <v>82</v>
      </c>
      <c r="AW228" s="14" t="s">
        <v>29</v>
      </c>
      <c r="AX228" s="14" t="s">
        <v>73</v>
      </c>
      <c r="AY228" s="167" t="s">
        <v>122</v>
      </c>
    </row>
    <row r="229" spans="1:65" s="13" customFormat="1">
      <c r="B229" s="158"/>
      <c r="D229" s="159" t="s">
        <v>131</v>
      </c>
      <c r="E229" s="160" t="s">
        <v>1</v>
      </c>
      <c r="F229" s="161" t="s">
        <v>1655</v>
      </c>
      <c r="H229" s="160" t="s">
        <v>1</v>
      </c>
      <c r="I229" s="162"/>
      <c r="L229" s="158"/>
      <c r="M229" s="163"/>
      <c r="N229" s="164"/>
      <c r="O229" s="164"/>
      <c r="P229" s="164"/>
      <c r="Q229" s="164"/>
      <c r="R229" s="164"/>
      <c r="S229" s="164"/>
      <c r="T229" s="165"/>
      <c r="AT229" s="160" t="s">
        <v>131</v>
      </c>
      <c r="AU229" s="160" t="s">
        <v>82</v>
      </c>
      <c r="AV229" s="13" t="s">
        <v>30</v>
      </c>
      <c r="AW229" s="13" t="s">
        <v>29</v>
      </c>
      <c r="AX229" s="13" t="s">
        <v>73</v>
      </c>
      <c r="AY229" s="160" t="s">
        <v>122</v>
      </c>
    </row>
    <row r="230" spans="1:65" s="14" customFormat="1">
      <c r="B230" s="166"/>
      <c r="D230" s="159" t="s">
        <v>131</v>
      </c>
      <c r="E230" s="167" t="s">
        <v>1</v>
      </c>
      <c r="F230" s="168" t="s">
        <v>1735</v>
      </c>
      <c r="H230" s="169">
        <v>39.713000000000001</v>
      </c>
      <c r="I230" s="170"/>
      <c r="L230" s="166"/>
      <c r="M230" s="171"/>
      <c r="N230" s="172"/>
      <c r="O230" s="172"/>
      <c r="P230" s="172"/>
      <c r="Q230" s="172"/>
      <c r="R230" s="172"/>
      <c r="S230" s="172"/>
      <c r="T230" s="173"/>
      <c r="AT230" s="167" t="s">
        <v>131</v>
      </c>
      <c r="AU230" s="167" t="s">
        <v>82</v>
      </c>
      <c r="AV230" s="14" t="s">
        <v>82</v>
      </c>
      <c r="AW230" s="14" t="s">
        <v>29</v>
      </c>
      <c r="AX230" s="14" t="s">
        <v>73</v>
      </c>
      <c r="AY230" s="167" t="s">
        <v>122</v>
      </c>
    </row>
    <row r="231" spans="1:65" s="15" customFormat="1">
      <c r="B231" s="174"/>
      <c r="D231" s="159" t="s">
        <v>131</v>
      </c>
      <c r="E231" s="175" t="s">
        <v>1</v>
      </c>
      <c r="F231" s="176" t="s">
        <v>139</v>
      </c>
      <c r="H231" s="177">
        <v>60.920999999999999</v>
      </c>
      <c r="I231" s="178"/>
      <c r="L231" s="174"/>
      <c r="M231" s="179"/>
      <c r="N231" s="180"/>
      <c r="O231" s="180"/>
      <c r="P231" s="180"/>
      <c r="Q231" s="180"/>
      <c r="R231" s="180"/>
      <c r="S231" s="180"/>
      <c r="T231" s="181"/>
      <c r="AT231" s="175" t="s">
        <v>131</v>
      </c>
      <c r="AU231" s="175" t="s">
        <v>82</v>
      </c>
      <c r="AV231" s="15" t="s">
        <v>129</v>
      </c>
      <c r="AW231" s="15" t="s">
        <v>29</v>
      </c>
      <c r="AX231" s="15" t="s">
        <v>30</v>
      </c>
      <c r="AY231" s="175" t="s">
        <v>122</v>
      </c>
    </row>
    <row r="232" spans="1:65" s="2" customFormat="1" ht="16.5" customHeight="1">
      <c r="A232" s="33"/>
      <c r="B232" s="144"/>
      <c r="C232" s="145" t="s">
        <v>259</v>
      </c>
      <c r="D232" s="145" t="s">
        <v>124</v>
      </c>
      <c r="E232" s="146" t="s">
        <v>850</v>
      </c>
      <c r="F232" s="147" t="s">
        <v>851</v>
      </c>
      <c r="G232" s="148" t="s">
        <v>127</v>
      </c>
      <c r="H232" s="149">
        <v>60.920999999999999</v>
      </c>
      <c r="I232" s="150"/>
      <c r="J232" s="151">
        <f>ROUND(I232*H232,2)</f>
        <v>0</v>
      </c>
      <c r="K232" s="147" t="s">
        <v>128</v>
      </c>
      <c r="L232" s="34"/>
      <c r="M232" s="152" t="s">
        <v>1</v>
      </c>
      <c r="N232" s="153" t="s">
        <v>38</v>
      </c>
      <c r="O232" s="59"/>
      <c r="P232" s="154">
        <f>O232*H232</f>
        <v>0</v>
      </c>
      <c r="Q232" s="154">
        <v>0</v>
      </c>
      <c r="R232" s="154">
        <f>Q232*H232</f>
        <v>0</v>
      </c>
      <c r="S232" s="154">
        <v>0</v>
      </c>
      <c r="T232" s="155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56" t="s">
        <v>129</v>
      </c>
      <c r="AT232" s="156" t="s">
        <v>124</v>
      </c>
      <c r="AU232" s="156" t="s">
        <v>82</v>
      </c>
      <c r="AY232" s="18" t="s">
        <v>122</v>
      </c>
      <c r="BE232" s="157">
        <f>IF(N232="základní",J232,0)</f>
        <v>0</v>
      </c>
      <c r="BF232" s="157">
        <f>IF(N232="snížená",J232,0)</f>
        <v>0</v>
      </c>
      <c r="BG232" s="157">
        <f>IF(N232="zákl. přenesená",J232,0)</f>
        <v>0</v>
      </c>
      <c r="BH232" s="157">
        <f>IF(N232="sníž. přenesená",J232,0)</f>
        <v>0</v>
      </c>
      <c r="BI232" s="157">
        <f>IF(N232="nulová",J232,0)</f>
        <v>0</v>
      </c>
      <c r="BJ232" s="18" t="s">
        <v>30</v>
      </c>
      <c r="BK232" s="157">
        <f>ROUND(I232*H232,2)</f>
        <v>0</v>
      </c>
      <c r="BL232" s="18" t="s">
        <v>129</v>
      </c>
      <c r="BM232" s="156" t="s">
        <v>1736</v>
      </c>
    </row>
    <row r="233" spans="1:65" s="14" customFormat="1">
      <c r="B233" s="166"/>
      <c r="D233" s="159" t="s">
        <v>131</v>
      </c>
      <c r="E233" s="167" t="s">
        <v>1</v>
      </c>
      <c r="F233" s="168" t="s">
        <v>1737</v>
      </c>
      <c r="H233" s="169">
        <v>60.920999999999999</v>
      </c>
      <c r="I233" s="170"/>
      <c r="L233" s="166"/>
      <c r="M233" s="171"/>
      <c r="N233" s="172"/>
      <c r="O233" s="172"/>
      <c r="P233" s="172"/>
      <c r="Q233" s="172"/>
      <c r="R233" s="172"/>
      <c r="S233" s="172"/>
      <c r="T233" s="173"/>
      <c r="AT233" s="167" t="s">
        <v>131</v>
      </c>
      <c r="AU233" s="167" t="s">
        <v>82</v>
      </c>
      <c r="AV233" s="14" t="s">
        <v>82</v>
      </c>
      <c r="AW233" s="14" t="s">
        <v>29</v>
      </c>
      <c r="AX233" s="14" t="s">
        <v>30</v>
      </c>
      <c r="AY233" s="167" t="s">
        <v>122</v>
      </c>
    </row>
    <row r="234" spans="1:65" s="2" customFormat="1" ht="16.5" customHeight="1">
      <c r="A234" s="33"/>
      <c r="B234" s="144"/>
      <c r="C234" s="145" t="s">
        <v>265</v>
      </c>
      <c r="D234" s="145" t="s">
        <v>124</v>
      </c>
      <c r="E234" s="146" t="s">
        <v>1738</v>
      </c>
      <c r="F234" s="147" t="s">
        <v>1739</v>
      </c>
      <c r="G234" s="148" t="s">
        <v>127</v>
      </c>
      <c r="H234" s="149">
        <v>19.968</v>
      </c>
      <c r="I234" s="150"/>
      <c r="J234" s="151">
        <f>ROUND(I234*H234,2)</f>
        <v>0</v>
      </c>
      <c r="K234" s="147" t="s">
        <v>128</v>
      </c>
      <c r="L234" s="34"/>
      <c r="M234" s="152" t="s">
        <v>1</v>
      </c>
      <c r="N234" s="153" t="s">
        <v>38</v>
      </c>
      <c r="O234" s="59"/>
      <c r="P234" s="154">
        <f>O234*H234</f>
        <v>0</v>
      </c>
      <c r="Q234" s="154">
        <v>6.9999999999999999E-4</v>
      </c>
      <c r="R234" s="154">
        <f>Q234*H234</f>
        <v>1.39776E-2</v>
      </c>
      <c r="S234" s="154">
        <v>0</v>
      </c>
      <c r="T234" s="155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56" t="s">
        <v>129</v>
      </c>
      <c r="AT234" s="156" t="s">
        <v>124</v>
      </c>
      <c r="AU234" s="156" t="s">
        <v>82</v>
      </c>
      <c r="AY234" s="18" t="s">
        <v>122</v>
      </c>
      <c r="BE234" s="157">
        <f>IF(N234="základní",J234,0)</f>
        <v>0</v>
      </c>
      <c r="BF234" s="157">
        <f>IF(N234="snížená",J234,0)</f>
        <v>0</v>
      </c>
      <c r="BG234" s="157">
        <f>IF(N234="zákl. přenesená",J234,0)</f>
        <v>0</v>
      </c>
      <c r="BH234" s="157">
        <f>IF(N234="sníž. přenesená",J234,0)</f>
        <v>0</v>
      </c>
      <c r="BI234" s="157">
        <f>IF(N234="nulová",J234,0)</f>
        <v>0</v>
      </c>
      <c r="BJ234" s="18" t="s">
        <v>30</v>
      </c>
      <c r="BK234" s="157">
        <f>ROUND(I234*H234,2)</f>
        <v>0</v>
      </c>
      <c r="BL234" s="18" t="s">
        <v>129</v>
      </c>
      <c r="BM234" s="156" t="s">
        <v>1740</v>
      </c>
    </row>
    <row r="235" spans="1:65" s="13" customFormat="1">
      <c r="B235" s="158"/>
      <c r="D235" s="159" t="s">
        <v>131</v>
      </c>
      <c r="E235" s="160" t="s">
        <v>1</v>
      </c>
      <c r="F235" s="161" t="s">
        <v>1652</v>
      </c>
      <c r="H235" s="160" t="s">
        <v>1</v>
      </c>
      <c r="I235" s="162"/>
      <c r="L235" s="158"/>
      <c r="M235" s="163"/>
      <c r="N235" s="164"/>
      <c r="O235" s="164"/>
      <c r="P235" s="164"/>
      <c r="Q235" s="164"/>
      <c r="R235" s="164"/>
      <c r="S235" s="164"/>
      <c r="T235" s="165"/>
      <c r="AT235" s="160" t="s">
        <v>131</v>
      </c>
      <c r="AU235" s="160" t="s">
        <v>82</v>
      </c>
      <c r="AV235" s="13" t="s">
        <v>30</v>
      </c>
      <c r="AW235" s="13" t="s">
        <v>29</v>
      </c>
      <c r="AX235" s="13" t="s">
        <v>73</v>
      </c>
      <c r="AY235" s="160" t="s">
        <v>122</v>
      </c>
    </row>
    <row r="236" spans="1:65" s="14" customFormat="1">
      <c r="B236" s="166"/>
      <c r="D236" s="159" t="s">
        <v>131</v>
      </c>
      <c r="E236" s="167" t="s">
        <v>1</v>
      </c>
      <c r="F236" s="168" t="s">
        <v>1741</v>
      </c>
      <c r="H236" s="169">
        <v>9.984</v>
      </c>
      <c r="I236" s="170"/>
      <c r="L236" s="166"/>
      <c r="M236" s="171"/>
      <c r="N236" s="172"/>
      <c r="O236" s="172"/>
      <c r="P236" s="172"/>
      <c r="Q236" s="172"/>
      <c r="R236" s="172"/>
      <c r="S236" s="172"/>
      <c r="T236" s="173"/>
      <c r="AT236" s="167" t="s">
        <v>131</v>
      </c>
      <c r="AU236" s="167" t="s">
        <v>82</v>
      </c>
      <c r="AV236" s="14" t="s">
        <v>82</v>
      </c>
      <c r="AW236" s="14" t="s">
        <v>29</v>
      </c>
      <c r="AX236" s="14" t="s">
        <v>73</v>
      </c>
      <c r="AY236" s="167" t="s">
        <v>122</v>
      </c>
    </row>
    <row r="237" spans="1:65" s="13" customFormat="1">
      <c r="B237" s="158"/>
      <c r="D237" s="159" t="s">
        <v>131</v>
      </c>
      <c r="E237" s="160" t="s">
        <v>1</v>
      </c>
      <c r="F237" s="161" t="s">
        <v>1654</v>
      </c>
      <c r="H237" s="160" t="s">
        <v>1</v>
      </c>
      <c r="I237" s="162"/>
      <c r="L237" s="158"/>
      <c r="M237" s="163"/>
      <c r="N237" s="164"/>
      <c r="O237" s="164"/>
      <c r="P237" s="164"/>
      <c r="Q237" s="164"/>
      <c r="R237" s="164"/>
      <c r="S237" s="164"/>
      <c r="T237" s="165"/>
      <c r="AT237" s="160" t="s">
        <v>131</v>
      </c>
      <c r="AU237" s="160" t="s">
        <v>82</v>
      </c>
      <c r="AV237" s="13" t="s">
        <v>30</v>
      </c>
      <c r="AW237" s="13" t="s">
        <v>29</v>
      </c>
      <c r="AX237" s="13" t="s">
        <v>73</v>
      </c>
      <c r="AY237" s="160" t="s">
        <v>122</v>
      </c>
    </row>
    <row r="238" spans="1:65" s="14" customFormat="1">
      <c r="B238" s="166"/>
      <c r="D238" s="159" t="s">
        <v>131</v>
      </c>
      <c r="E238" s="167" t="s">
        <v>1</v>
      </c>
      <c r="F238" s="168" t="s">
        <v>1741</v>
      </c>
      <c r="H238" s="169">
        <v>9.984</v>
      </c>
      <c r="I238" s="170"/>
      <c r="L238" s="166"/>
      <c r="M238" s="171"/>
      <c r="N238" s="172"/>
      <c r="O238" s="172"/>
      <c r="P238" s="172"/>
      <c r="Q238" s="172"/>
      <c r="R238" s="172"/>
      <c r="S238" s="172"/>
      <c r="T238" s="173"/>
      <c r="AT238" s="167" t="s">
        <v>131</v>
      </c>
      <c r="AU238" s="167" t="s">
        <v>82</v>
      </c>
      <c r="AV238" s="14" t="s">
        <v>82</v>
      </c>
      <c r="AW238" s="14" t="s">
        <v>29</v>
      </c>
      <c r="AX238" s="14" t="s">
        <v>73</v>
      </c>
      <c r="AY238" s="167" t="s">
        <v>122</v>
      </c>
    </row>
    <row r="239" spans="1:65" s="15" customFormat="1">
      <c r="B239" s="174"/>
      <c r="D239" s="159" t="s">
        <v>131</v>
      </c>
      <c r="E239" s="175" t="s">
        <v>1</v>
      </c>
      <c r="F239" s="176" t="s">
        <v>139</v>
      </c>
      <c r="H239" s="177">
        <v>19.968</v>
      </c>
      <c r="I239" s="178"/>
      <c r="L239" s="174"/>
      <c r="M239" s="179"/>
      <c r="N239" s="180"/>
      <c r="O239" s="180"/>
      <c r="P239" s="180"/>
      <c r="Q239" s="180"/>
      <c r="R239" s="180"/>
      <c r="S239" s="180"/>
      <c r="T239" s="181"/>
      <c r="AT239" s="175" t="s">
        <v>131</v>
      </c>
      <c r="AU239" s="175" t="s">
        <v>82</v>
      </c>
      <c r="AV239" s="15" t="s">
        <v>129</v>
      </c>
      <c r="AW239" s="15" t="s">
        <v>29</v>
      </c>
      <c r="AX239" s="15" t="s">
        <v>30</v>
      </c>
      <c r="AY239" s="175" t="s">
        <v>122</v>
      </c>
    </row>
    <row r="240" spans="1:65" s="2" customFormat="1" ht="16.5" customHeight="1">
      <c r="A240" s="33"/>
      <c r="B240" s="144"/>
      <c r="C240" s="145" t="s">
        <v>270</v>
      </c>
      <c r="D240" s="145" t="s">
        <v>124</v>
      </c>
      <c r="E240" s="146" t="s">
        <v>1742</v>
      </c>
      <c r="F240" s="147" t="s">
        <v>1743</v>
      </c>
      <c r="G240" s="148" t="s">
        <v>127</v>
      </c>
      <c r="H240" s="149">
        <v>19.968</v>
      </c>
      <c r="I240" s="150"/>
      <c r="J240" s="151">
        <f>ROUND(I240*H240,2)</f>
        <v>0</v>
      </c>
      <c r="K240" s="147" t="s">
        <v>128</v>
      </c>
      <c r="L240" s="34"/>
      <c r="M240" s="152" t="s">
        <v>1</v>
      </c>
      <c r="N240" s="153" t="s">
        <v>38</v>
      </c>
      <c r="O240" s="59"/>
      <c r="P240" s="154">
        <f>O240*H240</f>
        <v>0</v>
      </c>
      <c r="Q240" s="154">
        <v>0</v>
      </c>
      <c r="R240" s="154">
        <f>Q240*H240</f>
        <v>0</v>
      </c>
      <c r="S240" s="154">
        <v>0</v>
      </c>
      <c r="T240" s="155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56" t="s">
        <v>129</v>
      </c>
      <c r="AT240" s="156" t="s">
        <v>124</v>
      </c>
      <c r="AU240" s="156" t="s">
        <v>82</v>
      </c>
      <c r="AY240" s="18" t="s">
        <v>122</v>
      </c>
      <c r="BE240" s="157">
        <f>IF(N240="základní",J240,0)</f>
        <v>0</v>
      </c>
      <c r="BF240" s="157">
        <f>IF(N240="snížená",J240,0)</f>
        <v>0</v>
      </c>
      <c r="BG240" s="157">
        <f>IF(N240="zákl. přenesená",J240,0)</f>
        <v>0</v>
      </c>
      <c r="BH240" s="157">
        <f>IF(N240="sníž. přenesená",J240,0)</f>
        <v>0</v>
      </c>
      <c r="BI240" s="157">
        <f>IF(N240="nulová",J240,0)</f>
        <v>0</v>
      </c>
      <c r="BJ240" s="18" t="s">
        <v>30</v>
      </c>
      <c r="BK240" s="157">
        <f>ROUND(I240*H240,2)</f>
        <v>0</v>
      </c>
      <c r="BL240" s="18" t="s">
        <v>129</v>
      </c>
      <c r="BM240" s="156" t="s">
        <v>1744</v>
      </c>
    </row>
    <row r="241" spans="1:65" s="14" customFormat="1">
      <c r="B241" s="166"/>
      <c r="D241" s="159" t="s">
        <v>131</v>
      </c>
      <c r="E241" s="167" t="s">
        <v>1</v>
      </c>
      <c r="F241" s="168" t="s">
        <v>1745</v>
      </c>
      <c r="H241" s="169">
        <v>19.968</v>
      </c>
      <c r="I241" s="170"/>
      <c r="L241" s="166"/>
      <c r="M241" s="171"/>
      <c r="N241" s="172"/>
      <c r="O241" s="172"/>
      <c r="P241" s="172"/>
      <c r="Q241" s="172"/>
      <c r="R241" s="172"/>
      <c r="S241" s="172"/>
      <c r="T241" s="173"/>
      <c r="AT241" s="167" t="s">
        <v>131</v>
      </c>
      <c r="AU241" s="167" t="s">
        <v>82</v>
      </c>
      <c r="AV241" s="14" t="s">
        <v>82</v>
      </c>
      <c r="AW241" s="14" t="s">
        <v>29</v>
      </c>
      <c r="AX241" s="14" t="s">
        <v>30</v>
      </c>
      <c r="AY241" s="167" t="s">
        <v>122</v>
      </c>
    </row>
    <row r="242" spans="1:65" s="2" customFormat="1" ht="16.5" customHeight="1">
      <c r="A242" s="33"/>
      <c r="B242" s="144"/>
      <c r="C242" s="145" t="s">
        <v>274</v>
      </c>
      <c r="D242" s="145" t="s">
        <v>124</v>
      </c>
      <c r="E242" s="146" t="s">
        <v>1746</v>
      </c>
      <c r="F242" s="147" t="s">
        <v>1747</v>
      </c>
      <c r="G242" s="148" t="s">
        <v>223</v>
      </c>
      <c r="H242" s="149">
        <v>6.3360000000000003</v>
      </c>
      <c r="I242" s="150"/>
      <c r="J242" s="151">
        <f>ROUND(I242*H242,2)</f>
        <v>0</v>
      </c>
      <c r="K242" s="147" t="s">
        <v>128</v>
      </c>
      <c r="L242" s="34"/>
      <c r="M242" s="152" t="s">
        <v>1</v>
      </c>
      <c r="N242" s="153" t="s">
        <v>38</v>
      </c>
      <c r="O242" s="59"/>
      <c r="P242" s="154">
        <f>O242*H242</f>
        <v>0</v>
      </c>
      <c r="Q242" s="154">
        <v>4.6000000000000001E-4</v>
      </c>
      <c r="R242" s="154">
        <f>Q242*H242</f>
        <v>2.9145600000000001E-3</v>
      </c>
      <c r="S242" s="154">
        <v>0</v>
      </c>
      <c r="T242" s="155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56" t="s">
        <v>129</v>
      </c>
      <c r="AT242" s="156" t="s">
        <v>124</v>
      </c>
      <c r="AU242" s="156" t="s">
        <v>82</v>
      </c>
      <c r="AY242" s="18" t="s">
        <v>122</v>
      </c>
      <c r="BE242" s="157">
        <f>IF(N242="základní",J242,0)</f>
        <v>0</v>
      </c>
      <c r="BF242" s="157">
        <f>IF(N242="snížená",J242,0)</f>
        <v>0</v>
      </c>
      <c r="BG242" s="157">
        <f>IF(N242="zákl. přenesená",J242,0)</f>
        <v>0</v>
      </c>
      <c r="BH242" s="157">
        <f>IF(N242="sníž. přenesená",J242,0)</f>
        <v>0</v>
      </c>
      <c r="BI242" s="157">
        <f>IF(N242="nulová",J242,0)</f>
        <v>0</v>
      </c>
      <c r="BJ242" s="18" t="s">
        <v>30</v>
      </c>
      <c r="BK242" s="157">
        <f>ROUND(I242*H242,2)</f>
        <v>0</v>
      </c>
      <c r="BL242" s="18" t="s">
        <v>129</v>
      </c>
      <c r="BM242" s="156" t="s">
        <v>1748</v>
      </c>
    </row>
    <row r="243" spans="1:65" s="13" customFormat="1">
      <c r="B243" s="158"/>
      <c r="D243" s="159" t="s">
        <v>131</v>
      </c>
      <c r="E243" s="160" t="s">
        <v>1</v>
      </c>
      <c r="F243" s="161" t="s">
        <v>1652</v>
      </c>
      <c r="H243" s="160" t="s">
        <v>1</v>
      </c>
      <c r="I243" s="162"/>
      <c r="L243" s="158"/>
      <c r="M243" s="163"/>
      <c r="N243" s="164"/>
      <c r="O243" s="164"/>
      <c r="P243" s="164"/>
      <c r="Q243" s="164"/>
      <c r="R243" s="164"/>
      <c r="S243" s="164"/>
      <c r="T243" s="165"/>
      <c r="AT243" s="160" t="s">
        <v>131</v>
      </c>
      <c r="AU243" s="160" t="s">
        <v>82</v>
      </c>
      <c r="AV243" s="13" t="s">
        <v>30</v>
      </c>
      <c r="AW243" s="13" t="s">
        <v>29</v>
      </c>
      <c r="AX243" s="13" t="s">
        <v>73</v>
      </c>
      <c r="AY243" s="160" t="s">
        <v>122</v>
      </c>
    </row>
    <row r="244" spans="1:65" s="14" customFormat="1">
      <c r="B244" s="166"/>
      <c r="D244" s="159" t="s">
        <v>131</v>
      </c>
      <c r="E244" s="167" t="s">
        <v>1</v>
      </c>
      <c r="F244" s="168" t="s">
        <v>1710</v>
      </c>
      <c r="H244" s="169">
        <v>3.1680000000000001</v>
      </c>
      <c r="I244" s="170"/>
      <c r="L244" s="166"/>
      <c r="M244" s="171"/>
      <c r="N244" s="172"/>
      <c r="O244" s="172"/>
      <c r="P244" s="172"/>
      <c r="Q244" s="172"/>
      <c r="R244" s="172"/>
      <c r="S244" s="172"/>
      <c r="T244" s="173"/>
      <c r="AT244" s="167" t="s">
        <v>131</v>
      </c>
      <c r="AU244" s="167" t="s">
        <v>82</v>
      </c>
      <c r="AV244" s="14" t="s">
        <v>82</v>
      </c>
      <c r="AW244" s="14" t="s">
        <v>29</v>
      </c>
      <c r="AX244" s="14" t="s">
        <v>73</v>
      </c>
      <c r="AY244" s="167" t="s">
        <v>122</v>
      </c>
    </row>
    <row r="245" spans="1:65" s="13" customFormat="1">
      <c r="B245" s="158"/>
      <c r="D245" s="159" t="s">
        <v>131</v>
      </c>
      <c r="E245" s="160" t="s">
        <v>1</v>
      </c>
      <c r="F245" s="161" t="s">
        <v>1654</v>
      </c>
      <c r="H245" s="160" t="s">
        <v>1</v>
      </c>
      <c r="I245" s="162"/>
      <c r="L245" s="158"/>
      <c r="M245" s="163"/>
      <c r="N245" s="164"/>
      <c r="O245" s="164"/>
      <c r="P245" s="164"/>
      <c r="Q245" s="164"/>
      <c r="R245" s="164"/>
      <c r="S245" s="164"/>
      <c r="T245" s="165"/>
      <c r="AT245" s="160" t="s">
        <v>131</v>
      </c>
      <c r="AU245" s="160" t="s">
        <v>82</v>
      </c>
      <c r="AV245" s="13" t="s">
        <v>30</v>
      </c>
      <c r="AW245" s="13" t="s">
        <v>29</v>
      </c>
      <c r="AX245" s="13" t="s">
        <v>73</v>
      </c>
      <c r="AY245" s="160" t="s">
        <v>122</v>
      </c>
    </row>
    <row r="246" spans="1:65" s="14" customFormat="1">
      <c r="B246" s="166"/>
      <c r="D246" s="159" t="s">
        <v>131</v>
      </c>
      <c r="E246" s="167" t="s">
        <v>1</v>
      </c>
      <c r="F246" s="168" t="s">
        <v>1710</v>
      </c>
      <c r="H246" s="169">
        <v>3.1680000000000001</v>
      </c>
      <c r="I246" s="170"/>
      <c r="L246" s="166"/>
      <c r="M246" s="171"/>
      <c r="N246" s="172"/>
      <c r="O246" s="172"/>
      <c r="P246" s="172"/>
      <c r="Q246" s="172"/>
      <c r="R246" s="172"/>
      <c r="S246" s="172"/>
      <c r="T246" s="173"/>
      <c r="AT246" s="167" t="s">
        <v>131</v>
      </c>
      <c r="AU246" s="167" t="s">
        <v>82</v>
      </c>
      <c r="AV246" s="14" t="s">
        <v>82</v>
      </c>
      <c r="AW246" s="14" t="s">
        <v>29</v>
      </c>
      <c r="AX246" s="14" t="s">
        <v>73</v>
      </c>
      <c r="AY246" s="167" t="s">
        <v>122</v>
      </c>
    </row>
    <row r="247" spans="1:65" s="15" customFormat="1">
      <c r="B247" s="174"/>
      <c r="D247" s="159" t="s">
        <v>131</v>
      </c>
      <c r="E247" s="175" t="s">
        <v>1</v>
      </c>
      <c r="F247" s="176" t="s">
        <v>139</v>
      </c>
      <c r="H247" s="177">
        <v>6.3360000000000003</v>
      </c>
      <c r="I247" s="178"/>
      <c r="L247" s="174"/>
      <c r="M247" s="179"/>
      <c r="N247" s="180"/>
      <c r="O247" s="180"/>
      <c r="P247" s="180"/>
      <c r="Q247" s="180"/>
      <c r="R247" s="180"/>
      <c r="S247" s="180"/>
      <c r="T247" s="181"/>
      <c r="AT247" s="175" t="s">
        <v>131</v>
      </c>
      <c r="AU247" s="175" t="s">
        <v>82</v>
      </c>
      <c r="AV247" s="15" t="s">
        <v>129</v>
      </c>
      <c r="AW247" s="15" t="s">
        <v>29</v>
      </c>
      <c r="AX247" s="15" t="s">
        <v>30</v>
      </c>
      <c r="AY247" s="175" t="s">
        <v>122</v>
      </c>
    </row>
    <row r="248" spans="1:65" s="2" customFormat="1" ht="16.5" customHeight="1">
      <c r="A248" s="33"/>
      <c r="B248" s="144"/>
      <c r="C248" s="145" t="s">
        <v>278</v>
      </c>
      <c r="D248" s="145" t="s">
        <v>124</v>
      </c>
      <c r="E248" s="146" t="s">
        <v>1749</v>
      </c>
      <c r="F248" s="147" t="s">
        <v>1750</v>
      </c>
      <c r="G248" s="148" t="s">
        <v>223</v>
      </c>
      <c r="H248" s="149">
        <v>6.3360000000000003</v>
      </c>
      <c r="I248" s="150"/>
      <c r="J248" s="151">
        <f>ROUND(I248*H248,2)</f>
        <v>0</v>
      </c>
      <c r="K248" s="147" t="s">
        <v>128</v>
      </c>
      <c r="L248" s="34"/>
      <c r="M248" s="152" t="s">
        <v>1</v>
      </c>
      <c r="N248" s="153" t="s">
        <v>38</v>
      </c>
      <c r="O248" s="59"/>
      <c r="P248" s="154">
        <f>O248*H248</f>
        <v>0</v>
      </c>
      <c r="Q248" s="154">
        <v>0</v>
      </c>
      <c r="R248" s="154">
        <f>Q248*H248</f>
        <v>0</v>
      </c>
      <c r="S248" s="154">
        <v>0</v>
      </c>
      <c r="T248" s="155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56" t="s">
        <v>129</v>
      </c>
      <c r="AT248" s="156" t="s">
        <v>124</v>
      </c>
      <c r="AU248" s="156" t="s">
        <v>82</v>
      </c>
      <c r="AY248" s="18" t="s">
        <v>122</v>
      </c>
      <c r="BE248" s="157">
        <f>IF(N248="základní",J248,0)</f>
        <v>0</v>
      </c>
      <c r="BF248" s="157">
        <f>IF(N248="snížená",J248,0)</f>
        <v>0</v>
      </c>
      <c r="BG248" s="157">
        <f>IF(N248="zákl. přenesená",J248,0)</f>
        <v>0</v>
      </c>
      <c r="BH248" s="157">
        <f>IF(N248="sníž. přenesená",J248,0)</f>
        <v>0</v>
      </c>
      <c r="BI248" s="157">
        <f>IF(N248="nulová",J248,0)</f>
        <v>0</v>
      </c>
      <c r="BJ248" s="18" t="s">
        <v>30</v>
      </c>
      <c r="BK248" s="157">
        <f>ROUND(I248*H248,2)</f>
        <v>0</v>
      </c>
      <c r="BL248" s="18" t="s">
        <v>129</v>
      </c>
      <c r="BM248" s="156" t="s">
        <v>1751</v>
      </c>
    </row>
    <row r="249" spans="1:65" s="14" customFormat="1">
      <c r="B249" s="166"/>
      <c r="D249" s="159" t="s">
        <v>131</v>
      </c>
      <c r="E249" s="167" t="s">
        <v>1</v>
      </c>
      <c r="F249" s="168" t="s">
        <v>1752</v>
      </c>
      <c r="H249" s="169">
        <v>6.3360000000000003</v>
      </c>
      <c r="I249" s="170"/>
      <c r="L249" s="166"/>
      <c r="M249" s="171"/>
      <c r="N249" s="172"/>
      <c r="O249" s="172"/>
      <c r="P249" s="172"/>
      <c r="Q249" s="172"/>
      <c r="R249" s="172"/>
      <c r="S249" s="172"/>
      <c r="T249" s="173"/>
      <c r="AT249" s="167" t="s">
        <v>131</v>
      </c>
      <c r="AU249" s="167" t="s">
        <v>82</v>
      </c>
      <c r="AV249" s="14" t="s">
        <v>82</v>
      </c>
      <c r="AW249" s="14" t="s">
        <v>29</v>
      </c>
      <c r="AX249" s="14" t="s">
        <v>30</v>
      </c>
      <c r="AY249" s="167" t="s">
        <v>122</v>
      </c>
    </row>
    <row r="250" spans="1:65" s="2" customFormat="1" ht="21.75" customHeight="1">
      <c r="A250" s="33"/>
      <c r="B250" s="144"/>
      <c r="C250" s="145" t="s">
        <v>288</v>
      </c>
      <c r="D250" s="145" t="s">
        <v>124</v>
      </c>
      <c r="E250" s="146" t="s">
        <v>279</v>
      </c>
      <c r="F250" s="147" t="s">
        <v>280</v>
      </c>
      <c r="G250" s="148" t="s">
        <v>223</v>
      </c>
      <c r="H250" s="149">
        <v>23.178000000000001</v>
      </c>
      <c r="I250" s="150"/>
      <c r="J250" s="151">
        <f>ROUND(I250*H250,2)</f>
        <v>0</v>
      </c>
      <c r="K250" s="147" t="s">
        <v>128</v>
      </c>
      <c r="L250" s="34"/>
      <c r="M250" s="152" t="s">
        <v>1</v>
      </c>
      <c r="N250" s="153" t="s">
        <v>38</v>
      </c>
      <c r="O250" s="59"/>
      <c r="P250" s="154">
        <f>O250*H250</f>
        <v>0</v>
      </c>
      <c r="Q250" s="154">
        <v>0</v>
      </c>
      <c r="R250" s="154">
        <f>Q250*H250</f>
        <v>0</v>
      </c>
      <c r="S250" s="154">
        <v>0</v>
      </c>
      <c r="T250" s="155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56" t="s">
        <v>129</v>
      </c>
      <c r="AT250" s="156" t="s">
        <v>124</v>
      </c>
      <c r="AU250" s="156" t="s">
        <v>82</v>
      </c>
      <c r="AY250" s="18" t="s">
        <v>122</v>
      </c>
      <c r="BE250" s="157">
        <f>IF(N250="základní",J250,0)</f>
        <v>0</v>
      </c>
      <c r="BF250" s="157">
        <f>IF(N250="snížená",J250,0)</f>
        <v>0</v>
      </c>
      <c r="BG250" s="157">
        <f>IF(N250="zákl. přenesená",J250,0)</f>
        <v>0</v>
      </c>
      <c r="BH250" s="157">
        <f>IF(N250="sníž. přenesená",J250,0)</f>
        <v>0</v>
      </c>
      <c r="BI250" s="157">
        <f>IF(N250="nulová",J250,0)</f>
        <v>0</v>
      </c>
      <c r="BJ250" s="18" t="s">
        <v>30</v>
      </c>
      <c r="BK250" s="157">
        <f>ROUND(I250*H250,2)</f>
        <v>0</v>
      </c>
      <c r="BL250" s="18" t="s">
        <v>129</v>
      </c>
      <c r="BM250" s="156" t="s">
        <v>1753</v>
      </c>
    </row>
    <row r="251" spans="1:65" s="14" customFormat="1">
      <c r="B251" s="166"/>
      <c r="D251" s="159" t="s">
        <v>131</v>
      </c>
      <c r="E251" s="167" t="s">
        <v>1</v>
      </c>
      <c r="F251" s="168" t="s">
        <v>1754</v>
      </c>
      <c r="H251" s="169">
        <v>2.8119999999999998</v>
      </c>
      <c r="I251" s="170"/>
      <c r="L251" s="166"/>
      <c r="M251" s="171"/>
      <c r="N251" s="172"/>
      <c r="O251" s="172"/>
      <c r="P251" s="172"/>
      <c r="Q251" s="172"/>
      <c r="R251" s="172"/>
      <c r="S251" s="172"/>
      <c r="T251" s="173"/>
      <c r="AT251" s="167" t="s">
        <v>131</v>
      </c>
      <c r="AU251" s="167" t="s">
        <v>82</v>
      </c>
      <c r="AV251" s="14" t="s">
        <v>82</v>
      </c>
      <c r="AW251" s="14" t="s">
        <v>29</v>
      </c>
      <c r="AX251" s="14" t="s">
        <v>73</v>
      </c>
      <c r="AY251" s="167" t="s">
        <v>122</v>
      </c>
    </row>
    <row r="252" spans="1:65" s="14" customFormat="1">
      <c r="B252" s="166"/>
      <c r="D252" s="159" t="s">
        <v>131</v>
      </c>
      <c r="E252" s="167" t="s">
        <v>1</v>
      </c>
      <c r="F252" s="168" t="s">
        <v>1755</v>
      </c>
      <c r="H252" s="169">
        <v>16.515999999999998</v>
      </c>
      <c r="I252" s="170"/>
      <c r="L252" s="166"/>
      <c r="M252" s="171"/>
      <c r="N252" s="172"/>
      <c r="O252" s="172"/>
      <c r="P252" s="172"/>
      <c r="Q252" s="172"/>
      <c r="R252" s="172"/>
      <c r="S252" s="172"/>
      <c r="T252" s="173"/>
      <c r="AT252" s="167" t="s">
        <v>131</v>
      </c>
      <c r="AU252" s="167" t="s">
        <v>82</v>
      </c>
      <c r="AV252" s="14" t="s">
        <v>82</v>
      </c>
      <c r="AW252" s="14" t="s">
        <v>29</v>
      </c>
      <c r="AX252" s="14" t="s">
        <v>73</v>
      </c>
      <c r="AY252" s="167" t="s">
        <v>122</v>
      </c>
    </row>
    <row r="253" spans="1:65" s="14" customFormat="1">
      <c r="B253" s="166"/>
      <c r="D253" s="159" t="s">
        <v>131</v>
      </c>
      <c r="E253" s="167" t="s">
        <v>1</v>
      </c>
      <c r="F253" s="168" t="s">
        <v>1756</v>
      </c>
      <c r="H253" s="169">
        <v>3.85</v>
      </c>
      <c r="I253" s="170"/>
      <c r="L253" s="166"/>
      <c r="M253" s="171"/>
      <c r="N253" s="172"/>
      <c r="O253" s="172"/>
      <c r="P253" s="172"/>
      <c r="Q253" s="172"/>
      <c r="R253" s="172"/>
      <c r="S253" s="172"/>
      <c r="T253" s="173"/>
      <c r="AT253" s="167" t="s">
        <v>131</v>
      </c>
      <c r="AU253" s="167" t="s">
        <v>82</v>
      </c>
      <c r="AV253" s="14" t="s">
        <v>82</v>
      </c>
      <c r="AW253" s="14" t="s">
        <v>29</v>
      </c>
      <c r="AX253" s="14" t="s">
        <v>73</v>
      </c>
      <c r="AY253" s="167" t="s">
        <v>122</v>
      </c>
    </row>
    <row r="254" spans="1:65" s="15" customFormat="1">
      <c r="B254" s="174"/>
      <c r="D254" s="159" t="s">
        <v>131</v>
      </c>
      <c r="E254" s="175" t="s">
        <v>1</v>
      </c>
      <c r="F254" s="176" t="s">
        <v>139</v>
      </c>
      <c r="H254" s="177">
        <v>23.178000000000001</v>
      </c>
      <c r="I254" s="178"/>
      <c r="L254" s="174"/>
      <c r="M254" s="179"/>
      <c r="N254" s="180"/>
      <c r="O254" s="180"/>
      <c r="P254" s="180"/>
      <c r="Q254" s="180"/>
      <c r="R254" s="180"/>
      <c r="S254" s="180"/>
      <c r="T254" s="181"/>
      <c r="AT254" s="175" t="s">
        <v>131</v>
      </c>
      <c r="AU254" s="175" t="s">
        <v>82</v>
      </c>
      <c r="AV254" s="15" t="s">
        <v>129</v>
      </c>
      <c r="AW254" s="15" t="s">
        <v>29</v>
      </c>
      <c r="AX254" s="15" t="s">
        <v>30</v>
      </c>
      <c r="AY254" s="175" t="s">
        <v>122</v>
      </c>
    </row>
    <row r="255" spans="1:65" s="2" customFormat="1" ht="21.75" customHeight="1">
      <c r="A255" s="33"/>
      <c r="B255" s="144"/>
      <c r="C255" s="145" t="s">
        <v>296</v>
      </c>
      <c r="D255" s="145" t="s">
        <v>124</v>
      </c>
      <c r="E255" s="146" t="s">
        <v>289</v>
      </c>
      <c r="F255" s="147" t="s">
        <v>290</v>
      </c>
      <c r="G255" s="148" t="s">
        <v>223</v>
      </c>
      <c r="H255" s="149">
        <v>12.884</v>
      </c>
      <c r="I255" s="150"/>
      <c r="J255" s="151">
        <f>ROUND(I255*H255,2)</f>
        <v>0</v>
      </c>
      <c r="K255" s="147" t="s">
        <v>128</v>
      </c>
      <c r="L255" s="34"/>
      <c r="M255" s="152" t="s">
        <v>1</v>
      </c>
      <c r="N255" s="153" t="s">
        <v>38</v>
      </c>
      <c r="O255" s="59"/>
      <c r="P255" s="154">
        <f>O255*H255</f>
        <v>0</v>
      </c>
      <c r="Q255" s="154">
        <v>0</v>
      </c>
      <c r="R255" s="154">
        <f>Q255*H255</f>
        <v>0</v>
      </c>
      <c r="S255" s="154">
        <v>0</v>
      </c>
      <c r="T255" s="155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56" t="s">
        <v>129</v>
      </c>
      <c r="AT255" s="156" t="s">
        <v>124</v>
      </c>
      <c r="AU255" s="156" t="s">
        <v>82</v>
      </c>
      <c r="AY255" s="18" t="s">
        <v>122</v>
      </c>
      <c r="BE255" s="157">
        <f>IF(N255="základní",J255,0)</f>
        <v>0</v>
      </c>
      <c r="BF255" s="157">
        <f>IF(N255="snížená",J255,0)</f>
        <v>0</v>
      </c>
      <c r="BG255" s="157">
        <f>IF(N255="zákl. přenesená",J255,0)</f>
        <v>0</v>
      </c>
      <c r="BH255" s="157">
        <f>IF(N255="sníž. přenesená",J255,0)</f>
        <v>0</v>
      </c>
      <c r="BI255" s="157">
        <f>IF(N255="nulová",J255,0)</f>
        <v>0</v>
      </c>
      <c r="BJ255" s="18" t="s">
        <v>30</v>
      </c>
      <c r="BK255" s="157">
        <f>ROUND(I255*H255,2)</f>
        <v>0</v>
      </c>
      <c r="BL255" s="18" t="s">
        <v>129</v>
      </c>
      <c r="BM255" s="156" t="s">
        <v>1757</v>
      </c>
    </row>
    <row r="256" spans="1:65" s="14" customFormat="1">
      <c r="B256" s="166"/>
      <c r="D256" s="159" t="s">
        <v>131</v>
      </c>
      <c r="E256" s="167" t="s">
        <v>1</v>
      </c>
      <c r="F256" s="168" t="s">
        <v>1758</v>
      </c>
      <c r="H256" s="169">
        <v>1.8740000000000001</v>
      </c>
      <c r="I256" s="170"/>
      <c r="L256" s="166"/>
      <c r="M256" s="171"/>
      <c r="N256" s="172"/>
      <c r="O256" s="172"/>
      <c r="P256" s="172"/>
      <c r="Q256" s="172"/>
      <c r="R256" s="172"/>
      <c r="S256" s="172"/>
      <c r="T256" s="173"/>
      <c r="AT256" s="167" t="s">
        <v>131</v>
      </c>
      <c r="AU256" s="167" t="s">
        <v>82</v>
      </c>
      <c r="AV256" s="14" t="s">
        <v>82</v>
      </c>
      <c r="AW256" s="14" t="s">
        <v>29</v>
      </c>
      <c r="AX256" s="14" t="s">
        <v>73</v>
      </c>
      <c r="AY256" s="167" t="s">
        <v>122</v>
      </c>
    </row>
    <row r="257" spans="1:65" s="14" customFormat="1">
      <c r="B257" s="166"/>
      <c r="D257" s="159" t="s">
        <v>131</v>
      </c>
      <c r="E257" s="167" t="s">
        <v>1</v>
      </c>
      <c r="F257" s="168" t="s">
        <v>1759</v>
      </c>
      <c r="H257" s="169">
        <v>11.01</v>
      </c>
      <c r="I257" s="170"/>
      <c r="L257" s="166"/>
      <c r="M257" s="171"/>
      <c r="N257" s="172"/>
      <c r="O257" s="172"/>
      <c r="P257" s="172"/>
      <c r="Q257" s="172"/>
      <c r="R257" s="172"/>
      <c r="S257" s="172"/>
      <c r="T257" s="173"/>
      <c r="AT257" s="167" t="s">
        <v>131</v>
      </c>
      <c r="AU257" s="167" t="s">
        <v>82</v>
      </c>
      <c r="AV257" s="14" t="s">
        <v>82</v>
      </c>
      <c r="AW257" s="14" t="s">
        <v>29</v>
      </c>
      <c r="AX257" s="14" t="s">
        <v>73</v>
      </c>
      <c r="AY257" s="167" t="s">
        <v>122</v>
      </c>
    </row>
    <row r="258" spans="1:65" s="15" customFormat="1">
      <c r="B258" s="174"/>
      <c r="D258" s="159" t="s">
        <v>131</v>
      </c>
      <c r="E258" s="175" t="s">
        <v>1</v>
      </c>
      <c r="F258" s="176" t="s">
        <v>139</v>
      </c>
      <c r="H258" s="177">
        <v>12.884</v>
      </c>
      <c r="I258" s="178"/>
      <c r="L258" s="174"/>
      <c r="M258" s="179"/>
      <c r="N258" s="180"/>
      <c r="O258" s="180"/>
      <c r="P258" s="180"/>
      <c r="Q258" s="180"/>
      <c r="R258" s="180"/>
      <c r="S258" s="180"/>
      <c r="T258" s="181"/>
      <c r="AT258" s="175" t="s">
        <v>131</v>
      </c>
      <c r="AU258" s="175" t="s">
        <v>82</v>
      </c>
      <c r="AV258" s="15" t="s">
        <v>129</v>
      </c>
      <c r="AW258" s="15" t="s">
        <v>29</v>
      </c>
      <c r="AX258" s="15" t="s">
        <v>30</v>
      </c>
      <c r="AY258" s="175" t="s">
        <v>122</v>
      </c>
    </row>
    <row r="259" spans="1:65" s="2" customFormat="1" ht="16.5" customHeight="1">
      <c r="A259" s="33"/>
      <c r="B259" s="144"/>
      <c r="C259" s="145" t="s">
        <v>306</v>
      </c>
      <c r="D259" s="145" t="s">
        <v>124</v>
      </c>
      <c r="E259" s="146" t="s">
        <v>297</v>
      </c>
      <c r="F259" s="147" t="s">
        <v>298</v>
      </c>
      <c r="G259" s="148" t="s">
        <v>223</v>
      </c>
      <c r="H259" s="149">
        <v>36.061999999999998</v>
      </c>
      <c r="I259" s="150"/>
      <c r="J259" s="151">
        <f>ROUND(I259*H259,2)</f>
        <v>0</v>
      </c>
      <c r="K259" s="147" t="s">
        <v>128</v>
      </c>
      <c r="L259" s="34"/>
      <c r="M259" s="152" t="s">
        <v>1</v>
      </c>
      <c r="N259" s="153" t="s">
        <v>38</v>
      </c>
      <c r="O259" s="59"/>
      <c r="P259" s="154">
        <f>O259*H259</f>
        <v>0</v>
      </c>
      <c r="Q259" s="154">
        <v>0</v>
      </c>
      <c r="R259" s="154">
        <f>Q259*H259</f>
        <v>0</v>
      </c>
      <c r="S259" s="154">
        <v>0</v>
      </c>
      <c r="T259" s="155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56" t="s">
        <v>129</v>
      </c>
      <c r="AT259" s="156" t="s">
        <v>124</v>
      </c>
      <c r="AU259" s="156" t="s">
        <v>82</v>
      </c>
      <c r="AY259" s="18" t="s">
        <v>122</v>
      </c>
      <c r="BE259" s="157">
        <f>IF(N259="základní",J259,0)</f>
        <v>0</v>
      </c>
      <c r="BF259" s="157">
        <f>IF(N259="snížená",J259,0)</f>
        <v>0</v>
      </c>
      <c r="BG259" s="157">
        <f>IF(N259="zákl. přenesená",J259,0)</f>
        <v>0</v>
      </c>
      <c r="BH259" s="157">
        <f>IF(N259="sníž. přenesená",J259,0)</f>
        <v>0</v>
      </c>
      <c r="BI259" s="157">
        <f>IF(N259="nulová",J259,0)</f>
        <v>0</v>
      </c>
      <c r="BJ259" s="18" t="s">
        <v>30</v>
      </c>
      <c r="BK259" s="157">
        <f>ROUND(I259*H259,2)</f>
        <v>0</v>
      </c>
      <c r="BL259" s="18" t="s">
        <v>129</v>
      </c>
      <c r="BM259" s="156" t="s">
        <v>1760</v>
      </c>
    </row>
    <row r="260" spans="1:65" s="14" customFormat="1">
      <c r="B260" s="166"/>
      <c r="D260" s="159" t="s">
        <v>131</v>
      </c>
      <c r="E260" s="167" t="s">
        <v>1</v>
      </c>
      <c r="F260" s="168" t="s">
        <v>1761</v>
      </c>
      <c r="H260" s="169">
        <v>4.6859999999999999</v>
      </c>
      <c r="I260" s="170"/>
      <c r="L260" s="166"/>
      <c r="M260" s="171"/>
      <c r="N260" s="172"/>
      <c r="O260" s="172"/>
      <c r="P260" s="172"/>
      <c r="Q260" s="172"/>
      <c r="R260" s="172"/>
      <c r="S260" s="172"/>
      <c r="T260" s="173"/>
      <c r="AT260" s="167" t="s">
        <v>131</v>
      </c>
      <c r="AU260" s="167" t="s">
        <v>82</v>
      </c>
      <c r="AV260" s="14" t="s">
        <v>82</v>
      </c>
      <c r="AW260" s="14" t="s">
        <v>29</v>
      </c>
      <c r="AX260" s="14" t="s">
        <v>73</v>
      </c>
      <c r="AY260" s="167" t="s">
        <v>122</v>
      </c>
    </row>
    <row r="261" spans="1:65" s="14" customFormat="1">
      <c r="B261" s="166"/>
      <c r="D261" s="159" t="s">
        <v>131</v>
      </c>
      <c r="E261" s="167" t="s">
        <v>1</v>
      </c>
      <c r="F261" s="168" t="s">
        <v>1762</v>
      </c>
      <c r="H261" s="169">
        <v>27.526</v>
      </c>
      <c r="I261" s="170"/>
      <c r="L261" s="166"/>
      <c r="M261" s="171"/>
      <c r="N261" s="172"/>
      <c r="O261" s="172"/>
      <c r="P261" s="172"/>
      <c r="Q261" s="172"/>
      <c r="R261" s="172"/>
      <c r="S261" s="172"/>
      <c r="T261" s="173"/>
      <c r="AT261" s="167" t="s">
        <v>131</v>
      </c>
      <c r="AU261" s="167" t="s">
        <v>82</v>
      </c>
      <c r="AV261" s="14" t="s">
        <v>82</v>
      </c>
      <c r="AW261" s="14" t="s">
        <v>29</v>
      </c>
      <c r="AX261" s="14" t="s">
        <v>73</v>
      </c>
      <c r="AY261" s="167" t="s">
        <v>122</v>
      </c>
    </row>
    <row r="262" spans="1:65" s="14" customFormat="1">
      <c r="B262" s="166"/>
      <c r="D262" s="159" t="s">
        <v>131</v>
      </c>
      <c r="E262" s="167" t="s">
        <v>1</v>
      </c>
      <c r="F262" s="168" t="s">
        <v>1763</v>
      </c>
      <c r="H262" s="169">
        <v>3.85</v>
      </c>
      <c r="I262" s="170"/>
      <c r="L262" s="166"/>
      <c r="M262" s="171"/>
      <c r="N262" s="172"/>
      <c r="O262" s="172"/>
      <c r="P262" s="172"/>
      <c r="Q262" s="172"/>
      <c r="R262" s="172"/>
      <c r="S262" s="172"/>
      <c r="T262" s="173"/>
      <c r="AT262" s="167" t="s">
        <v>131</v>
      </c>
      <c r="AU262" s="167" t="s">
        <v>82</v>
      </c>
      <c r="AV262" s="14" t="s">
        <v>82</v>
      </c>
      <c r="AW262" s="14" t="s">
        <v>29</v>
      </c>
      <c r="AX262" s="14" t="s">
        <v>73</v>
      </c>
      <c r="AY262" s="167" t="s">
        <v>122</v>
      </c>
    </row>
    <row r="263" spans="1:65" s="15" customFormat="1">
      <c r="B263" s="174"/>
      <c r="D263" s="159" t="s">
        <v>131</v>
      </c>
      <c r="E263" s="175" t="s">
        <v>1</v>
      </c>
      <c r="F263" s="176" t="s">
        <v>139</v>
      </c>
      <c r="H263" s="177">
        <v>36.061999999999998</v>
      </c>
      <c r="I263" s="178"/>
      <c r="L263" s="174"/>
      <c r="M263" s="179"/>
      <c r="N263" s="180"/>
      <c r="O263" s="180"/>
      <c r="P263" s="180"/>
      <c r="Q263" s="180"/>
      <c r="R263" s="180"/>
      <c r="S263" s="180"/>
      <c r="T263" s="181"/>
      <c r="AT263" s="175" t="s">
        <v>131</v>
      </c>
      <c r="AU263" s="175" t="s">
        <v>82</v>
      </c>
      <c r="AV263" s="15" t="s">
        <v>129</v>
      </c>
      <c r="AW263" s="15" t="s">
        <v>29</v>
      </c>
      <c r="AX263" s="15" t="s">
        <v>30</v>
      </c>
      <c r="AY263" s="175" t="s">
        <v>122</v>
      </c>
    </row>
    <row r="264" spans="1:65" s="2" customFormat="1" ht="16.5" customHeight="1">
      <c r="A264" s="33"/>
      <c r="B264" s="144"/>
      <c r="C264" s="145" t="s">
        <v>312</v>
      </c>
      <c r="D264" s="145" t="s">
        <v>124</v>
      </c>
      <c r="E264" s="146" t="s">
        <v>307</v>
      </c>
      <c r="F264" s="147" t="s">
        <v>308</v>
      </c>
      <c r="G264" s="148" t="s">
        <v>223</v>
      </c>
      <c r="H264" s="149">
        <v>20.366</v>
      </c>
      <c r="I264" s="150"/>
      <c r="J264" s="151">
        <f>ROUND(I264*H264,2)</f>
        <v>0</v>
      </c>
      <c r="K264" s="147" t="s">
        <v>1</v>
      </c>
      <c r="L264" s="34"/>
      <c r="M264" s="152" t="s">
        <v>1</v>
      </c>
      <c r="N264" s="153" t="s">
        <v>38</v>
      </c>
      <c r="O264" s="59"/>
      <c r="P264" s="154">
        <f>O264*H264</f>
        <v>0</v>
      </c>
      <c r="Q264" s="154">
        <v>0</v>
      </c>
      <c r="R264" s="154">
        <f>Q264*H264</f>
        <v>0</v>
      </c>
      <c r="S264" s="154">
        <v>0</v>
      </c>
      <c r="T264" s="155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56" t="s">
        <v>129</v>
      </c>
      <c r="AT264" s="156" t="s">
        <v>124</v>
      </c>
      <c r="AU264" s="156" t="s">
        <v>82</v>
      </c>
      <c r="AY264" s="18" t="s">
        <v>122</v>
      </c>
      <c r="BE264" s="157">
        <f>IF(N264="základní",J264,0)</f>
        <v>0</v>
      </c>
      <c r="BF264" s="157">
        <f>IF(N264="snížená",J264,0)</f>
        <v>0</v>
      </c>
      <c r="BG264" s="157">
        <f>IF(N264="zákl. přenesená",J264,0)</f>
        <v>0</v>
      </c>
      <c r="BH264" s="157">
        <f>IF(N264="sníž. přenesená",J264,0)</f>
        <v>0</v>
      </c>
      <c r="BI264" s="157">
        <f>IF(N264="nulová",J264,0)</f>
        <v>0</v>
      </c>
      <c r="BJ264" s="18" t="s">
        <v>30</v>
      </c>
      <c r="BK264" s="157">
        <f>ROUND(I264*H264,2)</f>
        <v>0</v>
      </c>
      <c r="BL264" s="18" t="s">
        <v>129</v>
      </c>
      <c r="BM264" s="156" t="s">
        <v>1764</v>
      </c>
    </row>
    <row r="265" spans="1:65" s="14" customFormat="1">
      <c r="B265" s="166"/>
      <c r="D265" s="159" t="s">
        <v>131</v>
      </c>
      <c r="E265" s="167" t="s">
        <v>1</v>
      </c>
      <c r="F265" s="168" t="s">
        <v>1763</v>
      </c>
      <c r="H265" s="169">
        <v>3.85</v>
      </c>
      <c r="I265" s="170"/>
      <c r="L265" s="166"/>
      <c r="M265" s="171"/>
      <c r="N265" s="172"/>
      <c r="O265" s="172"/>
      <c r="P265" s="172"/>
      <c r="Q265" s="172"/>
      <c r="R265" s="172"/>
      <c r="S265" s="172"/>
      <c r="T265" s="173"/>
      <c r="AT265" s="167" t="s">
        <v>131</v>
      </c>
      <c r="AU265" s="167" t="s">
        <v>82</v>
      </c>
      <c r="AV265" s="14" t="s">
        <v>82</v>
      </c>
      <c r="AW265" s="14" t="s">
        <v>29</v>
      </c>
      <c r="AX265" s="14" t="s">
        <v>73</v>
      </c>
      <c r="AY265" s="167" t="s">
        <v>122</v>
      </c>
    </row>
    <row r="266" spans="1:65" s="14" customFormat="1">
      <c r="B266" s="166"/>
      <c r="D266" s="159" t="s">
        <v>131</v>
      </c>
      <c r="E266" s="167" t="s">
        <v>1</v>
      </c>
      <c r="F266" s="168" t="s">
        <v>1702</v>
      </c>
      <c r="H266" s="169">
        <v>16.515999999999998</v>
      </c>
      <c r="I266" s="170"/>
      <c r="L266" s="166"/>
      <c r="M266" s="171"/>
      <c r="N266" s="172"/>
      <c r="O266" s="172"/>
      <c r="P266" s="172"/>
      <c r="Q266" s="172"/>
      <c r="R266" s="172"/>
      <c r="S266" s="172"/>
      <c r="T266" s="173"/>
      <c r="AT266" s="167" t="s">
        <v>131</v>
      </c>
      <c r="AU266" s="167" t="s">
        <v>82</v>
      </c>
      <c r="AV266" s="14" t="s">
        <v>82</v>
      </c>
      <c r="AW266" s="14" t="s">
        <v>29</v>
      </c>
      <c r="AX266" s="14" t="s">
        <v>73</v>
      </c>
      <c r="AY266" s="167" t="s">
        <v>122</v>
      </c>
    </row>
    <row r="267" spans="1:65" s="15" customFormat="1">
      <c r="B267" s="174"/>
      <c r="D267" s="159" t="s">
        <v>131</v>
      </c>
      <c r="E267" s="175" t="s">
        <v>1</v>
      </c>
      <c r="F267" s="176" t="s">
        <v>139</v>
      </c>
      <c r="H267" s="177">
        <v>20.366</v>
      </c>
      <c r="I267" s="178"/>
      <c r="L267" s="174"/>
      <c r="M267" s="179"/>
      <c r="N267" s="180"/>
      <c r="O267" s="180"/>
      <c r="P267" s="180"/>
      <c r="Q267" s="180"/>
      <c r="R267" s="180"/>
      <c r="S267" s="180"/>
      <c r="T267" s="181"/>
      <c r="AT267" s="175" t="s">
        <v>131</v>
      </c>
      <c r="AU267" s="175" t="s">
        <v>82</v>
      </c>
      <c r="AV267" s="15" t="s">
        <v>129</v>
      </c>
      <c r="AW267" s="15" t="s">
        <v>29</v>
      </c>
      <c r="AX267" s="15" t="s">
        <v>30</v>
      </c>
      <c r="AY267" s="175" t="s">
        <v>122</v>
      </c>
    </row>
    <row r="268" spans="1:65" s="2" customFormat="1" ht="16.5" customHeight="1">
      <c r="A268" s="33"/>
      <c r="B268" s="144"/>
      <c r="C268" s="145" t="s">
        <v>319</v>
      </c>
      <c r="D268" s="145" t="s">
        <v>124</v>
      </c>
      <c r="E268" s="146" t="s">
        <v>313</v>
      </c>
      <c r="F268" s="147" t="s">
        <v>314</v>
      </c>
      <c r="G268" s="148" t="s">
        <v>223</v>
      </c>
      <c r="H268" s="149">
        <v>15.696</v>
      </c>
      <c r="I268" s="150"/>
      <c r="J268" s="151">
        <f>ROUND(I268*H268,2)</f>
        <v>0</v>
      </c>
      <c r="K268" s="147" t="s">
        <v>1</v>
      </c>
      <c r="L268" s="34"/>
      <c r="M268" s="152" t="s">
        <v>1</v>
      </c>
      <c r="N268" s="153" t="s">
        <v>38</v>
      </c>
      <c r="O268" s="59"/>
      <c r="P268" s="154">
        <f>O268*H268</f>
        <v>0</v>
      </c>
      <c r="Q268" s="154">
        <v>0</v>
      </c>
      <c r="R268" s="154">
        <f>Q268*H268</f>
        <v>0</v>
      </c>
      <c r="S268" s="154">
        <v>0</v>
      </c>
      <c r="T268" s="155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56" t="s">
        <v>129</v>
      </c>
      <c r="AT268" s="156" t="s">
        <v>124</v>
      </c>
      <c r="AU268" s="156" t="s">
        <v>82</v>
      </c>
      <c r="AY268" s="18" t="s">
        <v>122</v>
      </c>
      <c r="BE268" s="157">
        <f>IF(N268="základní",J268,0)</f>
        <v>0</v>
      </c>
      <c r="BF268" s="157">
        <f>IF(N268="snížená",J268,0)</f>
        <v>0</v>
      </c>
      <c r="BG268" s="157">
        <f>IF(N268="zákl. přenesená",J268,0)</f>
        <v>0</v>
      </c>
      <c r="BH268" s="157">
        <f>IF(N268="sníž. přenesená",J268,0)</f>
        <v>0</v>
      </c>
      <c r="BI268" s="157">
        <f>IF(N268="nulová",J268,0)</f>
        <v>0</v>
      </c>
      <c r="BJ268" s="18" t="s">
        <v>30</v>
      </c>
      <c r="BK268" s="157">
        <f>ROUND(I268*H268,2)</f>
        <v>0</v>
      </c>
      <c r="BL268" s="18" t="s">
        <v>129</v>
      </c>
      <c r="BM268" s="156" t="s">
        <v>1765</v>
      </c>
    </row>
    <row r="269" spans="1:65" s="14" customFormat="1">
      <c r="B269" s="166"/>
      <c r="D269" s="159" t="s">
        <v>131</v>
      </c>
      <c r="E269" s="167" t="s">
        <v>1</v>
      </c>
      <c r="F269" s="168" t="s">
        <v>1766</v>
      </c>
      <c r="H269" s="169">
        <v>4.6859999999999999</v>
      </c>
      <c r="I269" s="170"/>
      <c r="L269" s="166"/>
      <c r="M269" s="171"/>
      <c r="N269" s="172"/>
      <c r="O269" s="172"/>
      <c r="P269" s="172"/>
      <c r="Q269" s="172"/>
      <c r="R269" s="172"/>
      <c r="S269" s="172"/>
      <c r="T269" s="173"/>
      <c r="AT269" s="167" t="s">
        <v>131</v>
      </c>
      <c r="AU269" s="167" t="s">
        <v>82</v>
      </c>
      <c r="AV269" s="14" t="s">
        <v>82</v>
      </c>
      <c r="AW269" s="14" t="s">
        <v>29</v>
      </c>
      <c r="AX269" s="14" t="s">
        <v>73</v>
      </c>
      <c r="AY269" s="167" t="s">
        <v>122</v>
      </c>
    </row>
    <row r="270" spans="1:65" s="14" customFormat="1">
      <c r="B270" s="166"/>
      <c r="D270" s="159" t="s">
        <v>131</v>
      </c>
      <c r="E270" s="167" t="s">
        <v>1</v>
      </c>
      <c r="F270" s="168" t="s">
        <v>1706</v>
      </c>
      <c r="H270" s="169">
        <v>11.01</v>
      </c>
      <c r="I270" s="170"/>
      <c r="L270" s="166"/>
      <c r="M270" s="171"/>
      <c r="N270" s="172"/>
      <c r="O270" s="172"/>
      <c r="P270" s="172"/>
      <c r="Q270" s="172"/>
      <c r="R270" s="172"/>
      <c r="S270" s="172"/>
      <c r="T270" s="173"/>
      <c r="AT270" s="167" t="s">
        <v>131</v>
      </c>
      <c r="AU270" s="167" t="s">
        <v>82</v>
      </c>
      <c r="AV270" s="14" t="s">
        <v>82</v>
      </c>
      <c r="AW270" s="14" t="s">
        <v>29</v>
      </c>
      <c r="AX270" s="14" t="s">
        <v>73</v>
      </c>
      <c r="AY270" s="167" t="s">
        <v>122</v>
      </c>
    </row>
    <row r="271" spans="1:65" s="15" customFormat="1">
      <c r="B271" s="174"/>
      <c r="D271" s="159" t="s">
        <v>131</v>
      </c>
      <c r="E271" s="175" t="s">
        <v>1</v>
      </c>
      <c r="F271" s="176" t="s">
        <v>139</v>
      </c>
      <c r="H271" s="177">
        <v>15.696</v>
      </c>
      <c r="I271" s="178"/>
      <c r="L271" s="174"/>
      <c r="M271" s="179"/>
      <c r="N271" s="180"/>
      <c r="O271" s="180"/>
      <c r="P271" s="180"/>
      <c r="Q271" s="180"/>
      <c r="R271" s="180"/>
      <c r="S271" s="180"/>
      <c r="T271" s="181"/>
      <c r="AT271" s="175" t="s">
        <v>131</v>
      </c>
      <c r="AU271" s="175" t="s">
        <v>82</v>
      </c>
      <c r="AV271" s="15" t="s">
        <v>129</v>
      </c>
      <c r="AW271" s="15" t="s">
        <v>29</v>
      </c>
      <c r="AX271" s="15" t="s">
        <v>30</v>
      </c>
      <c r="AY271" s="175" t="s">
        <v>122</v>
      </c>
    </row>
    <row r="272" spans="1:65" s="2" customFormat="1" ht="16.5" customHeight="1">
      <c r="A272" s="33"/>
      <c r="B272" s="144"/>
      <c r="C272" s="145" t="s">
        <v>325</v>
      </c>
      <c r="D272" s="145" t="s">
        <v>124</v>
      </c>
      <c r="E272" s="146" t="s">
        <v>869</v>
      </c>
      <c r="F272" s="147" t="s">
        <v>870</v>
      </c>
      <c r="G272" s="148" t="s">
        <v>223</v>
      </c>
      <c r="H272" s="149">
        <v>20.658000000000001</v>
      </c>
      <c r="I272" s="150"/>
      <c r="J272" s="151">
        <f>ROUND(I272*H272,2)</f>
        <v>0</v>
      </c>
      <c r="K272" s="147" t="s">
        <v>128</v>
      </c>
      <c r="L272" s="34"/>
      <c r="M272" s="152" t="s">
        <v>1</v>
      </c>
      <c r="N272" s="153" t="s">
        <v>38</v>
      </c>
      <c r="O272" s="59"/>
      <c r="P272" s="154">
        <f>O272*H272</f>
        <v>0</v>
      </c>
      <c r="Q272" s="154">
        <v>0</v>
      </c>
      <c r="R272" s="154">
        <f>Q272*H272</f>
        <v>0</v>
      </c>
      <c r="S272" s="154">
        <v>0</v>
      </c>
      <c r="T272" s="155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56" t="s">
        <v>129</v>
      </c>
      <c r="AT272" s="156" t="s">
        <v>124</v>
      </c>
      <c r="AU272" s="156" t="s">
        <v>82</v>
      </c>
      <c r="AY272" s="18" t="s">
        <v>122</v>
      </c>
      <c r="BE272" s="157">
        <f>IF(N272="základní",J272,0)</f>
        <v>0</v>
      </c>
      <c r="BF272" s="157">
        <f>IF(N272="snížená",J272,0)</f>
        <v>0</v>
      </c>
      <c r="BG272" s="157">
        <f>IF(N272="zákl. přenesená",J272,0)</f>
        <v>0</v>
      </c>
      <c r="BH272" s="157">
        <f>IF(N272="sníž. přenesená",J272,0)</f>
        <v>0</v>
      </c>
      <c r="BI272" s="157">
        <f>IF(N272="nulová",J272,0)</f>
        <v>0</v>
      </c>
      <c r="BJ272" s="18" t="s">
        <v>30</v>
      </c>
      <c r="BK272" s="157">
        <f>ROUND(I272*H272,2)</f>
        <v>0</v>
      </c>
      <c r="BL272" s="18" t="s">
        <v>129</v>
      </c>
      <c r="BM272" s="156" t="s">
        <v>1767</v>
      </c>
    </row>
    <row r="273" spans="2:51" s="13" customFormat="1">
      <c r="B273" s="158"/>
      <c r="D273" s="159" t="s">
        <v>131</v>
      </c>
      <c r="E273" s="160" t="s">
        <v>1</v>
      </c>
      <c r="F273" s="161" t="s">
        <v>872</v>
      </c>
      <c r="H273" s="160" t="s">
        <v>1</v>
      </c>
      <c r="I273" s="162"/>
      <c r="L273" s="158"/>
      <c r="M273" s="163"/>
      <c r="N273" s="164"/>
      <c r="O273" s="164"/>
      <c r="P273" s="164"/>
      <c r="Q273" s="164"/>
      <c r="R273" s="164"/>
      <c r="S273" s="164"/>
      <c r="T273" s="165"/>
      <c r="AT273" s="160" t="s">
        <v>131</v>
      </c>
      <c r="AU273" s="160" t="s">
        <v>82</v>
      </c>
      <c r="AV273" s="13" t="s">
        <v>30</v>
      </c>
      <c r="AW273" s="13" t="s">
        <v>29</v>
      </c>
      <c r="AX273" s="13" t="s">
        <v>73</v>
      </c>
      <c r="AY273" s="160" t="s">
        <v>122</v>
      </c>
    </row>
    <row r="274" spans="2:51" s="13" customFormat="1">
      <c r="B274" s="158"/>
      <c r="D274" s="159" t="s">
        <v>131</v>
      </c>
      <c r="E274" s="160" t="s">
        <v>1</v>
      </c>
      <c r="F274" s="161" t="s">
        <v>1652</v>
      </c>
      <c r="H274" s="160" t="s">
        <v>1</v>
      </c>
      <c r="I274" s="162"/>
      <c r="L274" s="158"/>
      <c r="M274" s="163"/>
      <c r="N274" s="164"/>
      <c r="O274" s="164"/>
      <c r="P274" s="164"/>
      <c r="Q274" s="164"/>
      <c r="R274" s="164"/>
      <c r="S274" s="164"/>
      <c r="T274" s="165"/>
      <c r="AT274" s="160" t="s">
        <v>131</v>
      </c>
      <c r="AU274" s="160" t="s">
        <v>82</v>
      </c>
      <c r="AV274" s="13" t="s">
        <v>30</v>
      </c>
      <c r="AW274" s="13" t="s">
        <v>29</v>
      </c>
      <c r="AX274" s="13" t="s">
        <v>73</v>
      </c>
      <c r="AY274" s="160" t="s">
        <v>122</v>
      </c>
    </row>
    <row r="275" spans="2:51" s="14" customFormat="1">
      <c r="B275" s="166"/>
      <c r="D275" s="159" t="s">
        <v>131</v>
      </c>
      <c r="E275" s="167" t="s">
        <v>1</v>
      </c>
      <c r="F275" s="168" t="s">
        <v>1710</v>
      </c>
      <c r="H275" s="169">
        <v>3.1680000000000001</v>
      </c>
      <c r="I275" s="170"/>
      <c r="L275" s="166"/>
      <c r="M275" s="171"/>
      <c r="N275" s="172"/>
      <c r="O275" s="172"/>
      <c r="P275" s="172"/>
      <c r="Q275" s="172"/>
      <c r="R275" s="172"/>
      <c r="S275" s="172"/>
      <c r="T275" s="173"/>
      <c r="AT275" s="167" t="s">
        <v>131</v>
      </c>
      <c r="AU275" s="167" t="s">
        <v>82</v>
      </c>
      <c r="AV275" s="14" t="s">
        <v>82</v>
      </c>
      <c r="AW275" s="14" t="s">
        <v>29</v>
      </c>
      <c r="AX275" s="14" t="s">
        <v>73</v>
      </c>
      <c r="AY275" s="167" t="s">
        <v>122</v>
      </c>
    </row>
    <row r="276" spans="2:51" s="14" customFormat="1">
      <c r="B276" s="166"/>
      <c r="D276" s="159" t="s">
        <v>131</v>
      </c>
      <c r="E276" s="167" t="s">
        <v>1</v>
      </c>
      <c r="F276" s="168" t="s">
        <v>1692</v>
      </c>
      <c r="H276" s="169">
        <v>7.97</v>
      </c>
      <c r="I276" s="170"/>
      <c r="L276" s="166"/>
      <c r="M276" s="171"/>
      <c r="N276" s="172"/>
      <c r="O276" s="172"/>
      <c r="P276" s="172"/>
      <c r="Q276" s="172"/>
      <c r="R276" s="172"/>
      <c r="S276" s="172"/>
      <c r="T276" s="173"/>
      <c r="AT276" s="167" t="s">
        <v>131</v>
      </c>
      <c r="AU276" s="167" t="s">
        <v>82</v>
      </c>
      <c r="AV276" s="14" t="s">
        <v>82</v>
      </c>
      <c r="AW276" s="14" t="s">
        <v>29</v>
      </c>
      <c r="AX276" s="14" t="s">
        <v>73</v>
      </c>
      <c r="AY276" s="167" t="s">
        <v>122</v>
      </c>
    </row>
    <row r="277" spans="2:51" s="13" customFormat="1">
      <c r="B277" s="158"/>
      <c r="D277" s="159" t="s">
        <v>131</v>
      </c>
      <c r="E277" s="160" t="s">
        <v>1</v>
      </c>
      <c r="F277" s="161" t="s">
        <v>1654</v>
      </c>
      <c r="H277" s="160" t="s">
        <v>1</v>
      </c>
      <c r="I277" s="162"/>
      <c r="L277" s="158"/>
      <c r="M277" s="163"/>
      <c r="N277" s="164"/>
      <c r="O277" s="164"/>
      <c r="P277" s="164"/>
      <c r="Q277" s="164"/>
      <c r="R277" s="164"/>
      <c r="S277" s="164"/>
      <c r="T277" s="165"/>
      <c r="AT277" s="160" t="s">
        <v>131</v>
      </c>
      <c r="AU277" s="160" t="s">
        <v>82</v>
      </c>
      <c r="AV277" s="13" t="s">
        <v>30</v>
      </c>
      <c r="AW277" s="13" t="s">
        <v>29</v>
      </c>
      <c r="AX277" s="13" t="s">
        <v>73</v>
      </c>
      <c r="AY277" s="160" t="s">
        <v>122</v>
      </c>
    </row>
    <row r="278" spans="2:51" s="14" customFormat="1">
      <c r="B278" s="166"/>
      <c r="D278" s="159" t="s">
        <v>131</v>
      </c>
      <c r="E278" s="167" t="s">
        <v>1</v>
      </c>
      <c r="F278" s="168" t="s">
        <v>1710</v>
      </c>
      <c r="H278" s="169">
        <v>3.1680000000000001</v>
      </c>
      <c r="I278" s="170"/>
      <c r="L278" s="166"/>
      <c r="M278" s="171"/>
      <c r="N278" s="172"/>
      <c r="O278" s="172"/>
      <c r="P278" s="172"/>
      <c r="Q278" s="172"/>
      <c r="R278" s="172"/>
      <c r="S278" s="172"/>
      <c r="T278" s="173"/>
      <c r="AT278" s="167" t="s">
        <v>131</v>
      </c>
      <c r="AU278" s="167" t="s">
        <v>82</v>
      </c>
      <c r="AV278" s="14" t="s">
        <v>82</v>
      </c>
      <c r="AW278" s="14" t="s">
        <v>29</v>
      </c>
      <c r="AX278" s="14" t="s">
        <v>73</v>
      </c>
      <c r="AY278" s="167" t="s">
        <v>122</v>
      </c>
    </row>
    <row r="279" spans="2:51" s="14" customFormat="1">
      <c r="B279" s="166"/>
      <c r="D279" s="159" t="s">
        <v>131</v>
      </c>
      <c r="E279" s="167" t="s">
        <v>1</v>
      </c>
      <c r="F279" s="168" t="s">
        <v>1695</v>
      </c>
      <c r="H279" s="169">
        <v>3.6949999999999998</v>
      </c>
      <c r="I279" s="170"/>
      <c r="L279" s="166"/>
      <c r="M279" s="171"/>
      <c r="N279" s="172"/>
      <c r="O279" s="172"/>
      <c r="P279" s="172"/>
      <c r="Q279" s="172"/>
      <c r="R279" s="172"/>
      <c r="S279" s="172"/>
      <c r="T279" s="173"/>
      <c r="AT279" s="167" t="s">
        <v>131</v>
      </c>
      <c r="AU279" s="167" t="s">
        <v>82</v>
      </c>
      <c r="AV279" s="14" t="s">
        <v>82</v>
      </c>
      <c r="AW279" s="14" t="s">
        <v>29</v>
      </c>
      <c r="AX279" s="14" t="s">
        <v>73</v>
      </c>
      <c r="AY279" s="167" t="s">
        <v>122</v>
      </c>
    </row>
    <row r="280" spans="2:51" s="13" customFormat="1">
      <c r="B280" s="158"/>
      <c r="D280" s="159" t="s">
        <v>131</v>
      </c>
      <c r="E280" s="160" t="s">
        <v>1</v>
      </c>
      <c r="F280" s="161" t="s">
        <v>1655</v>
      </c>
      <c r="H280" s="160" t="s">
        <v>1</v>
      </c>
      <c r="I280" s="162"/>
      <c r="L280" s="158"/>
      <c r="M280" s="163"/>
      <c r="N280" s="164"/>
      <c r="O280" s="164"/>
      <c r="P280" s="164"/>
      <c r="Q280" s="164"/>
      <c r="R280" s="164"/>
      <c r="S280" s="164"/>
      <c r="T280" s="165"/>
      <c r="AT280" s="160" t="s">
        <v>131</v>
      </c>
      <c r="AU280" s="160" t="s">
        <v>82</v>
      </c>
      <c r="AV280" s="13" t="s">
        <v>30</v>
      </c>
      <c r="AW280" s="13" t="s">
        <v>29</v>
      </c>
      <c r="AX280" s="13" t="s">
        <v>73</v>
      </c>
      <c r="AY280" s="160" t="s">
        <v>122</v>
      </c>
    </row>
    <row r="281" spans="2:51" s="14" customFormat="1">
      <c r="B281" s="166"/>
      <c r="D281" s="159" t="s">
        <v>131</v>
      </c>
      <c r="E281" s="167" t="s">
        <v>1</v>
      </c>
      <c r="F281" s="168" t="s">
        <v>1697</v>
      </c>
      <c r="H281" s="169">
        <v>21.841999999999999</v>
      </c>
      <c r="I281" s="170"/>
      <c r="L281" s="166"/>
      <c r="M281" s="171"/>
      <c r="N281" s="172"/>
      <c r="O281" s="172"/>
      <c r="P281" s="172"/>
      <c r="Q281" s="172"/>
      <c r="R281" s="172"/>
      <c r="S281" s="172"/>
      <c r="T281" s="173"/>
      <c r="AT281" s="167" t="s">
        <v>131</v>
      </c>
      <c r="AU281" s="167" t="s">
        <v>82</v>
      </c>
      <c r="AV281" s="14" t="s">
        <v>82</v>
      </c>
      <c r="AW281" s="14" t="s">
        <v>29</v>
      </c>
      <c r="AX281" s="14" t="s">
        <v>73</v>
      </c>
      <c r="AY281" s="167" t="s">
        <v>122</v>
      </c>
    </row>
    <row r="282" spans="2:51" s="13" customFormat="1">
      <c r="B282" s="158"/>
      <c r="D282" s="159" t="s">
        <v>131</v>
      </c>
      <c r="E282" s="160" t="s">
        <v>1</v>
      </c>
      <c r="F282" s="161" t="s">
        <v>1768</v>
      </c>
      <c r="H282" s="160" t="s">
        <v>1</v>
      </c>
      <c r="I282" s="162"/>
      <c r="L282" s="158"/>
      <c r="M282" s="163"/>
      <c r="N282" s="164"/>
      <c r="O282" s="164"/>
      <c r="P282" s="164"/>
      <c r="Q282" s="164"/>
      <c r="R282" s="164"/>
      <c r="S282" s="164"/>
      <c r="T282" s="165"/>
      <c r="AT282" s="160" t="s">
        <v>131</v>
      </c>
      <c r="AU282" s="160" t="s">
        <v>82</v>
      </c>
      <c r="AV282" s="13" t="s">
        <v>30</v>
      </c>
      <c r="AW282" s="13" t="s">
        <v>29</v>
      </c>
      <c r="AX282" s="13" t="s">
        <v>73</v>
      </c>
      <c r="AY282" s="160" t="s">
        <v>122</v>
      </c>
    </row>
    <row r="283" spans="2:51" s="13" customFormat="1">
      <c r="B283" s="158"/>
      <c r="D283" s="159" t="s">
        <v>131</v>
      </c>
      <c r="E283" s="160" t="s">
        <v>1</v>
      </c>
      <c r="F283" s="161" t="s">
        <v>806</v>
      </c>
      <c r="H283" s="160" t="s">
        <v>1</v>
      </c>
      <c r="I283" s="162"/>
      <c r="L283" s="158"/>
      <c r="M283" s="163"/>
      <c r="N283" s="164"/>
      <c r="O283" s="164"/>
      <c r="P283" s="164"/>
      <c r="Q283" s="164"/>
      <c r="R283" s="164"/>
      <c r="S283" s="164"/>
      <c r="T283" s="165"/>
      <c r="AT283" s="160" t="s">
        <v>131</v>
      </c>
      <c r="AU283" s="160" t="s">
        <v>82</v>
      </c>
      <c r="AV283" s="13" t="s">
        <v>30</v>
      </c>
      <c r="AW283" s="13" t="s">
        <v>29</v>
      </c>
      <c r="AX283" s="13" t="s">
        <v>73</v>
      </c>
      <c r="AY283" s="160" t="s">
        <v>122</v>
      </c>
    </row>
    <row r="284" spans="2:51" s="14" customFormat="1">
      <c r="B284" s="166"/>
      <c r="D284" s="159" t="s">
        <v>131</v>
      </c>
      <c r="E284" s="167" t="s">
        <v>1</v>
      </c>
      <c r="F284" s="168" t="s">
        <v>1769</v>
      </c>
      <c r="H284" s="169">
        <v>-3.85</v>
      </c>
      <c r="I284" s="170"/>
      <c r="L284" s="166"/>
      <c r="M284" s="171"/>
      <c r="N284" s="172"/>
      <c r="O284" s="172"/>
      <c r="P284" s="172"/>
      <c r="Q284" s="172"/>
      <c r="R284" s="172"/>
      <c r="S284" s="172"/>
      <c r="T284" s="173"/>
      <c r="AT284" s="167" t="s">
        <v>131</v>
      </c>
      <c r="AU284" s="167" t="s">
        <v>82</v>
      </c>
      <c r="AV284" s="14" t="s">
        <v>82</v>
      </c>
      <c r="AW284" s="14" t="s">
        <v>29</v>
      </c>
      <c r="AX284" s="14" t="s">
        <v>73</v>
      </c>
      <c r="AY284" s="167" t="s">
        <v>122</v>
      </c>
    </row>
    <row r="285" spans="2:51" s="13" customFormat="1">
      <c r="B285" s="158"/>
      <c r="D285" s="159" t="s">
        <v>131</v>
      </c>
      <c r="E285" s="160" t="s">
        <v>1</v>
      </c>
      <c r="F285" s="161" t="s">
        <v>873</v>
      </c>
      <c r="H285" s="160" t="s">
        <v>1</v>
      </c>
      <c r="I285" s="162"/>
      <c r="L285" s="158"/>
      <c r="M285" s="163"/>
      <c r="N285" s="164"/>
      <c r="O285" s="164"/>
      <c r="P285" s="164"/>
      <c r="Q285" s="164"/>
      <c r="R285" s="164"/>
      <c r="S285" s="164"/>
      <c r="T285" s="165"/>
      <c r="AT285" s="160" t="s">
        <v>131</v>
      </c>
      <c r="AU285" s="160" t="s">
        <v>82</v>
      </c>
      <c r="AV285" s="13" t="s">
        <v>30</v>
      </c>
      <c r="AW285" s="13" t="s">
        <v>29</v>
      </c>
      <c r="AX285" s="13" t="s">
        <v>73</v>
      </c>
      <c r="AY285" s="160" t="s">
        <v>122</v>
      </c>
    </row>
    <row r="286" spans="2:51" s="14" customFormat="1">
      <c r="B286" s="166"/>
      <c r="D286" s="159" t="s">
        <v>131</v>
      </c>
      <c r="E286" s="167" t="s">
        <v>1</v>
      </c>
      <c r="F286" s="168" t="s">
        <v>1770</v>
      </c>
      <c r="H286" s="169">
        <v>-3.2730000000000001</v>
      </c>
      <c r="I286" s="170"/>
      <c r="L286" s="166"/>
      <c r="M286" s="171"/>
      <c r="N286" s="172"/>
      <c r="O286" s="172"/>
      <c r="P286" s="172"/>
      <c r="Q286" s="172"/>
      <c r="R286" s="172"/>
      <c r="S286" s="172"/>
      <c r="T286" s="173"/>
      <c r="AT286" s="167" t="s">
        <v>131</v>
      </c>
      <c r="AU286" s="167" t="s">
        <v>82</v>
      </c>
      <c r="AV286" s="14" t="s">
        <v>82</v>
      </c>
      <c r="AW286" s="14" t="s">
        <v>29</v>
      </c>
      <c r="AX286" s="14" t="s">
        <v>73</v>
      </c>
      <c r="AY286" s="167" t="s">
        <v>122</v>
      </c>
    </row>
    <row r="287" spans="2:51" s="13" customFormat="1">
      <c r="B287" s="158"/>
      <c r="D287" s="159" t="s">
        <v>131</v>
      </c>
      <c r="E287" s="160" t="s">
        <v>1</v>
      </c>
      <c r="F287" s="161" t="s">
        <v>878</v>
      </c>
      <c r="H287" s="160" t="s">
        <v>1</v>
      </c>
      <c r="I287" s="162"/>
      <c r="L287" s="158"/>
      <c r="M287" s="163"/>
      <c r="N287" s="164"/>
      <c r="O287" s="164"/>
      <c r="P287" s="164"/>
      <c r="Q287" s="164"/>
      <c r="R287" s="164"/>
      <c r="S287" s="164"/>
      <c r="T287" s="165"/>
      <c r="AT287" s="160" t="s">
        <v>131</v>
      </c>
      <c r="AU287" s="160" t="s">
        <v>82</v>
      </c>
      <c r="AV287" s="13" t="s">
        <v>30</v>
      </c>
      <c r="AW287" s="13" t="s">
        <v>29</v>
      </c>
      <c r="AX287" s="13" t="s">
        <v>73</v>
      </c>
      <c r="AY287" s="160" t="s">
        <v>122</v>
      </c>
    </row>
    <row r="288" spans="2:51" s="14" customFormat="1">
      <c r="B288" s="166"/>
      <c r="D288" s="159" t="s">
        <v>131</v>
      </c>
      <c r="E288" s="167" t="s">
        <v>1</v>
      </c>
      <c r="F288" s="168" t="s">
        <v>1771</v>
      </c>
      <c r="H288" s="169">
        <v>-9.4819999999999993</v>
      </c>
      <c r="I288" s="170"/>
      <c r="L288" s="166"/>
      <c r="M288" s="171"/>
      <c r="N288" s="172"/>
      <c r="O288" s="172"/>
      <c r="P288" s="172"/>
      <c r="Q288" s="172"/>
      <c r="R288" s="172"/>
      <c r="S288" s="172"/>
      <c r="T288" s="173"/>
      <c r="AT288" s="167" t="s">
        <v>131</v>
      </c>
      <c r="AU288" s="167" t="s">
        <v>82</v>
      </c>
      <c r="AV288" s="14" t="s">
        <v>82</v>
      </c>
      <c r="AW288" s="14" t="s">
        <v>29</v>
      </c>
      <c r="AX288" s="14" t="s">
        <v>73</v>
      </c>
      <c r="AY288" s="167" t="s">
        <v>122</v>
      </c>
    </row>
    <row r="289" spans="1:65" s="13" customFormat="1">
      <c r="B289" s="158"/>
      <c r="D289" s="159" t="s">
        <v>131</v>
      </c>
      <c r="E289" s="160" t="s">
        <v>1</v>
      </c>
      <c r="F289" s="161" t="s">
        <v>890</v>
      </c>
      <c r="H289" s="160" t="s">
        <v>1</v>
      </c>
      <c r="I289" s="162"/>
      <c r="L289" s="158"/>
      <c r="M289" s="163"/>
      <c r="N289" s="164"/>
      <c r="O289" s="164"/>
      <c r="P289" s="164"/>
      <c r="Q289" s="164"/>
      <c r="R289" s="164"/>
      <c r="S289" s="164"/>
      <c r="T289" s="165"/>
      <c r="AT289" s="160" t="s">
        <v>131</v>
      </c>
      <c r="AU289" s="160" t="s">
        <v>82</v>
      </c>
      <c r="AV289" s="13" t="s">
        <v>30</v>
      </c>
      <c r="AW289" s="13" t="s">
        <v>29</v>
      </c>
      <c r="AX289" s="13" t="s">
        <v>73</v>
      </c>
      <c r="AY289" s="160" t="s">
        <v>122</v>
      </c>
    </row>
    <row r="290" spans="1:65" s="14" customFormat="1">
      <c r="B290" s="166"/>
      <c r="D290" s="159" t="s">
        <v>131</v>
      </c>
      <c r="E290" s="167" t="s">
        <v>1</v>
      </c>
      <c r="F290" s="168" t="s">
        <v>1772</v>
      </c>
      <c r="H290" s="169">
        <v>-2.58</v>
      </c>
      <c r="I290" s="170"/>
      <c r="L290" s="166"/>
      <c r="M290" s="171"/>
      <c r="N290" s="172"/>
      <c r="O290" s="172"/>
      <c r="P290" s="172"/>
      <c r="Q290" s="172"/>
      <c r="R290" s="172"/>
      <c r="S290" s="172"/>
      <c r="T290" s="173"/>
      <c r="AT290" s="167" t="s">
        <v>131</v>
      </c>
      <c r="AU290" s="167" t="s">
        <v>82</v>
      </c>
      <c r="AV290" s="14" t="s">
        <v>82</v>
      </c>
      <c r="AW290" s="14" t="s">
        <v>29</v>
      </c>
      <c r="AX290" s="14" t="s">
        <v>73</v>
      </c>
      <c r="AY290" s="167" t="s">
        <v>122</v>
      </c>
    </row>
    <row r="291" spans="1:65" s="15" customFormat="1">
      <c r="B291" s="174"/>
      <c r="D291" s="159" t="s">
        <v>131</v>
      </c>
      <c r="E291" s="175" t="s">
        <v>1</v>
      </c>
      <c r="F291" s="176" t="s">
        <v>139</v>
      </c>
      <c r="H291" s="177">
        <v>20.658000000000001</v>
      </c>
      <c r="I291" s="178"/>
      <c r="L291" s="174"/>
      <c r="M291" s="179"/>
      <c r="N291" s="180"/>
      <c r="O291" s="180"/>
      <c r="P291" s="180"/>
      <c r="Q291" s="180"/>
      <c r="R291" s="180"/>
      <c r="S291" s="180"/>
      <c r="T291" s="181"/>
      <c r="AT291" s="175" t="s">
        <v>131</v>
      </c>
      <c r="AU291" s="175" t="s">
        <v>82</v>
      </c>
      <c r="AV291" s="15" t="s">
        <v>129</v>
      </c>
      <c r="AW291" s="15" t="s">
        <v>29</v>
      </c>
      <c r="AX291" s="15" t="s">
        <v>30</v>
      </c>
      <c r="AY291" s="175" t="s">
        <v>122</v>
      </c>
    </row>
    <row r="292" spans="1:65" s="2" customFormat="1" ht="16.5" customHeight="1">
      <c r="A292" s="33"/>
      <c r="B292" s="144"/>
      <c r="C292" s="182" t="s">
        <v>332</v>
      </c>
      <c r="D292" s="182" t="s">
        <v>333</v>
      </c>
      <c r="E292" s="183" t="s">
        <v>334</v>
      </c>
      <c r="F292" s="184" t="s">
        <v>335</v>
      </c>
      <c r="G292" s="185" t="s">
        <v>322</v>
      </c>
      <c r="H292" s="186">
        <v>42.948</v>
      </c>
      <c r="I292" s="187"/>
      <c r="J292" s="188">
        <f>ROUND(I292*H292,2)</f>
        <v>0</v>
      </c>
      <c r="K292" s="184" t="s">
        <v>128</v>
      </c>
      <c r="L292" s="189"/>
      <c r="M292" s="190" t="s">
        <v>1</v>
      </c>
      <c r="N292" s="191" t="s">
        <v>38</v>
      </c>
      <c r="O292" s="59"/>
      <c r="P292" s="154">
        <f>O292*H292</f>
        <v>0</v>
      </c>
      <c r="Q292" s="154">
        <v>0</v>
      </c>
      <c r="R292" s="154">
        <f>Q292*H292</f>
        <v>0</v>
      </c>
      <c r="S292" s="154">
        <v>0</v>
      </c>
      <c r="T292" s="155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56" t="s">
        <v>170</v>
      </c>
      <c r="AT292" s="156" t="s">
        <v>333</v>
      </c>
      <c r="AU292" s="156" t="s">
        <v>82</v>
      </c>
      <c r="AY292" s="18" t="s">
        <v>122</v>
      </c>
      <c r="BE292" s="157">
        <f>IF(N292="základní",J292,0)</f>
        <v>0</v>
      </c>
      <c r="BF292" s="157">
        <f>IF(N292="snížená",J292,0)</f>
        <v>0</v>
      </c>
      <c r="BG292" s="157">
        <f>IF(N292="zákl. přenesená",J292,0)</f>
        <v>0</v>
      </c>
      <c r="BH292" s="157">
        <f>IF(N292="sníž. přenesená",J292,0)</f>
        <v>0</v>
      </c>
      <c r="BI292" s="157">
        <f>IF(N292="nulová",J292,0)</f>
        <v>0</v>
      </c>
      <c r="BJ292" s="18" t="s">
        <v>30</v>
      </c>
      <c r="BK292" s="157">
        <f>ROUND(I292*H292,2)</f>
        <v>0</v>
      </c>
      <c r="BL292" s="18" t="s">
        <v>129</v>
      </c>
      <c r="BM292" s="156" t="s">
        <v>1773</v>
      </c>
    </row>
    <row r="293" spans="1:65" s="14" customFormat="1">
      <c r="B293" s="166"/>
      <c r="D293" s="159" t="s">
        <v>131</v>
      </c>
      <c r="E293" s="167" t="s">
        <v>1</v>
      </c>
      <c r="F293" s="168" t="s">
        <v>1774</v>
      </c>
      <c r="H293" s="169">
        <v>42.948</v>
      </c>
      <c r="I293" s="170"/>
      <c r="L293" s="166"/>
      <c r="M293" s="171"/>
      <c r="N293" s="172"/>
      <c r="O293" s="172"/>
      <c r="P293" s="172"/>
      <c r="Q293" s="172"/>
      <c r="R293" s="172"/>
      <c r="S293" s="172"/>
      <c r="T293" s="173"/>
      <c r="AT293" s="167" t="s">
        <v>131</v>
      </c>
      <c r="AU293" s="167" t="s">
        <v>82</v>
      </c>
      <c r="AV293" s="14" t="s">
        <v>82</v>
      </c>
      <c r="AW293" s="14" t="s">
        <v>29</v>
      </c>
      <c r="AX293" s="14" t="s">
        <v>73</v>
      </c>
      <c r="AY293" s="167" t="s">
        <v>122</v>
      </c>
    </row>
    <row r="294" spans="1:65" s="15" customFormat="1">
      <c r="B294" s="174"/>
      <c r="D294" s="159" t="s">
        <v>131</v>
      </c>
      <c r="E294" s="175" t="s">
        <v>1</v>
      </c>
      <c r="F294" s="176" t="s">
        <v>139</v>
      </c>
      <c r="H294" s="177">
        <v>42.948</v>
      </c>
      <c r="I294" s="178"/>
      <c r="L294" s="174"/>
      <c r="M294" s="179"/>
      <c r="N294" s="180"/>
      <c r="O294" s="180"/>
      <c r="P294" s="180"/>
      <c r="Q294" s="180"/>
      <c r="R294" s="180"/>
      <c r="S294" s="180"/>
      <c r="T294" s="181"/>
      <c r="AT294" s="175" t="s">
        <v>131</v>
      </c>
      <c r="AU294" s="175" t="s">
        <v>82</v>
      </c>
      <c r="AV294" s="15" t="s">
        <v>129</v>
      </c>
      <c r="AW294" s="15" t="s">
        <v>29</v>
      </c>
      <c r="AX294" s="15" t="s">
        <v>30</v>
      </c>
      <c r="AY294" s="175" t="s">
        <v>122</v>
      </c>
    </row>
    <row r="295" spans="1:65" s="2" customFormat="1" ht="16.5" customHeight="1">
      <c r="A295" s="33"/>
      <c r="B295" s="144"/>
      <c r="C295" s="145" t="s">
        <v>338</v>
      </c>
      <c r="D295" s="145" t="s">
        <v>124</v>
      </c>
      <c r="E295" s="146" t="s">
        <v>894</v>
      </c>
      <c r="F295" s="147" t="s">
        <v>895</v>
      </c>
      <c r="G295" s="148" t="s">
        <v>223</v>
      </c>
      <c r="H295" s="149">
        <v>9.4819999999999993</v>
      </c>
      <c r="I295" s="150"/>
      <c r="J295" s="151">
        <f>ROUND(I295*H295,2)</f>
        <v>0</v>
      </c>
      <c r="K295" s="147" t="s">
        <v>128</v>
      </c>
      <c r="L295" s="34"/>
      <c r="M295" s="152" t="s">
        <v>1</v>
      </c>
      <c r="N295" s="153" t="s">
        <v>38</v>
      </c>
      <c r="O295" s="59"/>
      <c r="P295" s="154">
        <f>O295*H295</f>
        <v>0</v>
      </c>
      <c r="Q295" s="154">
        <v>0</v>
      </c>
      <c r="R295" s="154">
        <f>Q295*H295</f>
        <v>0</v>
      </c>
      <c r="S295" s="154">
        <v>0</v>
      </c>
      <c r="T295" s="155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56" t="s">
        <v>129</v>
      </c>
      <c r="AT295" s="156" t="s">
        <v>124</v>
      </c>
      <c r="AU295" s="156" t="s">
        <v>82</v>
      </c>
      <c r="AY295" s="18" t="s">
        <v>122</v>
      </c>
      <c r="BE295" s="157">
        <f>IF(N295="základní",J295,0)</f>
        <v>0</v>
      </c>
      <c r="BF295" s="157">
        <f>IF(N295="snížená",J295,0)</f>
        <v>0</v>
      </c>
      <c r="BG295" s="157">
        <f>IF(N295="zákl. přenesená",J295,0)</f>
        <v>0</v>
      </c>
      <c r="BH295" s="157">
        <f>IF(N295="sníž. přenesená",J295,0)</f>
        <v>0</v>
      </c>
      <c r="BI295" s="157">
        <f>IF(N295="nulová",J295,0)</f>
        <v>0</v>
      </c>
      <c r="BJ295" s="18" t="s">
        <v>30</v>
      </c>
      <c r="BK295" s="157">
        <f>ROUND(I295*H295,2)</f>
        <v>0</v>
      </c>
      <c r="BL295" s="18" t="s">
        <v>129</v>
      </c>
      <c r="BM295" s="156" t="s">
        <v>1775</v>
      </c>
    </row>
    <row r="296" spans="1:65" s="13" customFormat="1">
      <c r="B296" s="158"/>
      <c r="D296" s="159" t="s">
        <v>131</v>
      </c>
      <c r="E296" s="160" t="s">
        <v>1</v>
      </c>
      <c r="F296" s="161" t="s">
        <v>1652</v>
      </c>
      <c r="H296" s="160" t="s">
        <v>1</v>
      </c>
      <c r="I296" s="162"/>
      <c r="L296" s="158"/>
      <c r="M296" s="163"/>
      <c r="N296" s="164"/>
      <c r="O296" s="164"/>
      <c r="P296" s="164"/>
      <c r="Q296" s="164"/>
      <c r="R296" s="164"/>
      <c r="S296" s="164"/>
      <c r="T296" s="165"/>
      <c r="AT296" s="160" t="s">
        <v>131</v>
      </c>
      <c r="AU296" s="160" t="s">
        <v>82</v>
      </c>
      <c r="AV296" s="13" t="s">
        <v>30</v>
      </c>
      <c r="AW296" s="13" t="s">
        <v>29</v>
      </c>
      <c r="AX296" s="13" t="s">
        <v>73</v>
      </c>
      <c r="AY296" s="160" t="s">
        <v>122</v>
      </c>
    </row>
    <row r="297" spans="1:65" s="14" customFormat="1">
      <c r="B297" s="166"/>
      <c r="D297" s="159" t="s">
        <v>131</v>
      </c>
      <c r="E297" s="167" t="s">
        <v>1</v>
      </c>
      <c r="F297" s="168" t="s">
        <v>1776</v>
      </c>
      <c r="H297" s="169">
        <v>0.74299999999999999</v>
      </c>
      <c r="I297" s="170"/>
      <c r="L297" s="166"/>
      <c r="M297" s="171"/>
      <c r="N297" s="172"/>
      <c r="O297" s="172"/>
      <c r="P297" s="172"/>
      <c r="Q297" s="172"/>
      <c r="R297" s="172"/>
      <c r="S297" s="172"/>
      <c r="T297" s="173"/>
      <c r="AT297" s="167" t="s">
        <v>131</v>
      </c>
      <c r="AU297" s="167" t="s">
        <v>82</v>
      </c>
      <c r="AV297" s="14" t="s">
        <v>82</v>
      </c>
      <c r="AW297" s="14" t="s">
        <v>29</v>
      </c>
      <c r="AX297" s="14" t="s">
        <v>73</v>
      </c>
      <c r="AY297" s="167" t="s">
        <v>122</v>
      </c>
    </row>
    <row r="298" spans="1:65" s="14" customFormat="1">
      <c r="B298" s="166"/>
      <c r="D298" s="159" t="s">
        <v>131</v>
      </c>
      <c r="E298" s="167" t="s">
        <v>1</v>
      </c>
      <c r="F298" s="168" t="s">
        <v>1777</v>
      </c>
      <c r="H298" s="169">
        <v>1.3480000000000001</v>
      </c>
      <c r="I298" s="170"/>
      <c r="L298" s="166"/>
      <c r="M298" s="171"/>
      <c r="N298" s="172"/>
      <c r="O298" s="172"/>
      <c r="P298" s="172"/>
      <c r="Q298" s="172"/>
      <c r="R298" s="172"/>
      <c r="S298" s="172"/>
      <c r="T298" s="173"/>
      <c r="AT298" s="167" t="s">
        <v>131</v>
      </c>
      <c r="AU298" s="167" t="s">
        <v>82</v>
      </c>
      <c r="AV298" s="14" t="s">
        <v>82</v>
      </c>
      <c r="AW298" s="14" t="s">
        <v>29</v>
      </c>
      <c r="AX298" s="14" t="s">
        <v>73</v>
      </c>
      <c r="AY298" s="167" t="s">
        <v>122</v>
      </c>
    </row>
    <row r="299" spans="1:65" s="13" customFormat="1">
      <c r="B299" s="158"/>
      <c r="D299" s="159" t="s">
        <v>131</v>
      </c>
      <c r="E299" s="160" t="s">
        <v>1</v>
      </c>
      <c r="F299" s="161" t="s">
        <v>1654</v>
      </c>
      <c r="H299" s="160" t="s">
        <v>1</v>
      </c>
      <c r="I299" s="162"/>
      <c r="L299" s="158"/>
      <c r="M299" s="163"/>
      <c r="N299" s="164"/>
      <c r="O299" s="164"/>
      <c r="P299" s="164"/>
      <c r="Q299" s="164"/>
      <c r="R299" s="164"/>
      <c r="S299" s="164"/>
      <c r="T299" s="165"/>
      <c r="AT299" s="160" t="s">
        <v>131</v>
      </c>
      <c r="AU299" s="160" t="s">
        <v>82</v>
      </c>
      <c r="AV299" s="13" t="s">
        <v>30</v>
      </c>
      <c r="AW299" s="13" t="s">
        <v>29</v>
      </c>
      <c r="AX299" s="13" t="s">
        <v>73</v>
      </c>
      <c r="AY299" s="160" t="s">
        <v>122</v>
      </c>
    </row>
    <row r="300" spans="1:65" s="14" customFormat="1">
      <c r="B300" s="166"/>
      <c r="D300" s="159" t="s">
        <v>131</v>
      </c>
      <c r="E300" s="167" t="s">
        <v>1</v>
      </c>
      <c r="F300" s="168" t="s">
        <v>1776</v>
      </c>
      <c r="H300" s="169">
        <v>0.74299999999999999</v>
      </c>
      <c r="I300" s="170"/>
      <c r="L300" s="166"/>
      <c r="M300" s="171"/>
      <c r="N300" s="172"/>
      <c r="O300" s="172"/>
      <c r="P300" s="172"/>
      <c r="Q300" s="172"/>
      <c r="R300" s="172"/>
      <c r="S300" s="172"/>
      <c r="T300" s="173"/>
      <c r="AT300" s="167" t="s">
        <v>131</v>
      </c>
      <c r="AU300" s="167" t="s">
        <v>82</v>
      </c>
      <c r="AV300" s="14" t="s">
        <v>82</v>
      </c>
      <c r="AW300" s="14" t="s">
        <v>29</v>
      </c>
      <c r="AX300" s="14" t="s">
        <v>73</v>
      </c>
      <c r="AY300" s="167" t="s">
        <v>122</v>
      </c>
    </row>
    <row r="301" spans="1:65" s="14" customFormat="1">
      <c r="B301" s="166"/>
      <c r="D301" s="159" t="s">
        <v>131</v>
      </c>
      <c r="E301" s="167" t="s">
        <v>1</v>
      </c>
      <c r="F301" s="168" t="s">
        <v>1778</v>
      </c>
      <c r="H301" s="169">
        <v>2.1949999999999998</v>
      </c>
      <c r="I301" s="170"/>
      <c r="L301" s="166"/>
      <c r="M301" s="171"/>
      <c r="N301" s="172"/>
      <c r="O301" s="172"/>
      <c r="P301" s="172"/>
      <c r="Q301" s="172"/>
      <c r="R301" s="172"/>
      <c r="S301" s="172"/>
      <c r="T301" s="173"/>
      <c r="AT301" s="167" t="s">
        <v>131</v>
      </c>
      <c r="AU301" s="167" t="s">
        <v>82</v>
      </c>
      <c r="AV301" s="14" t="s">
        <v>82</v>
      </c>
      <c r="AW301" s="14" t="s">
        <v>29</v>
      </c>
      <c r="AX301" s="14" t="s">
        <v>73</v>
      </c>
      <c r="AY301" s="167" t="s">
        <v>122</v>
      </c>
    </row>
    <row r="302" spans="1:65" s="13" customFormat="1">
      <c r="B302" s="158"/>
      <c r="D302" s="159" t="s">
        <v>131</v>
      </c>
      <c r="E302" s="160" t="s">
        <v>1</v>
      </c>
      <c r="F302" s="161" t="s">
        <v>1655</v>
      </c>
      <c r="H302" s="160" t="s">
        <v>1</v>
      </c>
      <c r="I302" s="162"/>
      <c r="L302" s="158"/>
      <c r="M302" s="163"/>
      <c r="N302" s="164"/>
      <c r="O302" s="164"/>
      <c r="P302" s="164"/>
      <c r="Q302" s="164"/>
      <c r="R302" s="164"/>
      <c r="S302" s="164"/>
      <c r="T302" s="165"/>
      <c r="AT302" s="160" t="s">
        <v>131</v>
      </c>
      <c r="AU302" s="160" t="s">
        <v>82</v>
      </c>
      <c r="AV302" s="13" t="s">
        <v>30</v>
      </c>
      <c r="AW302" s="13" t="s">
        <v>29</v>
      </c>
      <c r="AX302" s="13" t="s">
        <v>73</v>
      </c>
      <c r="AY302" s="160" t="s">
        <v>122</v>
      </c>
    </row>
    <row r="303" spans="1:65" s="14" customFormat="1">
      <c r="B303" s="166"/>
      <c r="D303" s="159" t="s">
        <v>131</v>
      </c>
      <c r="E303" s="167" t="s">
        <v>1</v>
      </c>
      <c r="F303" s="168" t="s">
        <v>1779</v>
      </c>
      <c r="H303" s="169">
        <v>0.54500000000000004</v>
      </c>
      <c r="I303" s="170"/>
      <c r="L303" s="166"/>
      <c r="M303" s="171"/>
      <c r="N303" s="172"/>
      <c r="O303" s="172"/>
      <c r="P303" s="172"/>
      <c r="Q303" s="172"/>
      <c r="R303" s="172"/>
      <c r="S303" s="172"/>
      <c r="T303" s="173"/>
      <c r="AT303" s="167" t="s">
        <v>131</v>
      </c>
      <c r="AU303" s="167" t="s">
        <v>82</v>
      </c>
      <c r="AV303" s="14" t="s">
        <v>82</v>
      </c>
      <c r="AW303" s="14" t="s">
        <v>29</v>
      </c>
      <c r="AX303" s="14" t="s">
        <v>73</v>
      </c>
      <c r="AY303" s="167" t="s">
        <v>122</v>
      </c>
    </row>
    <row r="304" spans="1:65" s="14" customFormat="1">
      <c r="B304" s="166"/>
      <c r="D304" s="159" t="s">
        <v>131</v>
      </c>
      <c r="E304" s="167" t="s">
        <v>1</v>
      </c>
      <c r="F304" s="168" t="s">
        <v>1780</v>
      </c>
      <c r="H304" s="169">
        <v>3.9079999999999999</v>
      </c>
      <c r="I304" s="170"/>
      <c r="L304" s="166"/>
      <c r="M304" s="171"/>
      <c r="N304" s="172"/>
      <c r="O304" s="172"/>
      <c r="P304" s="172"/>
      <c r="Q304" s="172"/>
      <c r="R304" s="172"/>
      <c r="S304" s="172"/>
      <c r="T304" s="173"/>
      <c r="AT304" s="167" t="s">
        <v>131</v>
      </c>
      <c r="AU304" s="167" t="s">
        <v>82</v>
      </c>
      <c r="AV304" s="14" t="s">
        <v>82</v>
      </c>
      <c r="AW304" s="14" t="s">
        <v>29</v>
      </c>
      <c r="AX304" s="14" t="s">
        <v>73</v>
      </c>
      <c r="AY304" s="167" t="s">
        <v>122</v>
      </c>
    </row>
    <row r="305" spans="1:65" s="15" customFormat="1">
      <c r="B305" s="174"/>
      <c r="D305" s="159" t="s">
        <v>131</v>
      </c>
      <c r="E305" s="175" t="s">
        <v>1</v>
      </c>
      <c r="F305" s="176" t="s">
        <v>139</v>
      </c>
      <c r="H305" s="177">
        <v>9.4819999999999993</v>
      </c>
      <c r="I305" s="178"/>
      <c r="L305" s="174"/>
      <c r="M305" s="179"/>
      <c r="N305" s="180"/>
      <c r="O305" s="180"/>
      <c r="P305" s="180"/>
      <c r="Q305" s="180"/>
      <c r="R305" s="180"/>
      <c r="S305" s="180"/>
      <c r="T305" s="181"/>
      <c r="AT305" s="175" t="s">
        <v>131</v>
      </c>
      <c r="AU305" s="175" t="s">
        <v>82</v>
      </c>
      <c r="AV305" s="15" t="s">
        <v>129</v>
      </c>
      <c r="AW305" s="15" t="s">
        <v>29</v>
      </c>
      <c r="AX305" s="15" t="s">
        <v>30</v>
      </c>
      <c r="AY305" s="175" t="s">
        <v>122</v>
      </c>
    </row>
    <row r="306" spans="1:65" s="2" customFormat="1" ht="16.5" customHeight="1">
      <c r="A306" s="33"/>
      <c r="B306" s="144"/>
      <c r="C306" s="182" t="s">
        <v>346</v>
      </c>
      <c r="D306" s="182" t="s">
        <v>333</v>
      </c>
      <c r="E306" s="183" t="s">
        <v>468</v>
      </c>
      <c r="F306" s="184" t="s">
        <v>469</v>
      </c>
      <c r="G306" s="185" t="s">
        <v>322</v>
      </c>
      <c r="H306" s="186">
        <v>19.713000000000001</v>
      </c>
      <c r="I306" s="187"/>
      <c r="J306" s="188">
        <f>ROUND(I306*H306,2)</f>
        <v>0</v>
      </c>
      <c r="K306" s="184" t="s">
        <v>128</v>
      </c>
      <c r="L306" s="189"/>
      <c r="M306" s="190" t="s">
        <v>1</v>
      </c>
      <c r="N306" s="191" t="s">
        <v>38</v>
      </c>
      <c r="O306" s="59"/>
      <c r="P306" s="154">
        <f>O306*H306</f>
        <v>0</v>
      </c>
      <c r="Q306" s="154">
        <v>0</v>
      </c>
      <c r="R306" s="154">
        <f>Q306*H306</f>
        <v>0</v>
      </c>
      <c r="S306" s="154">
        <v>0</v>
      </c>
      <c r="T306" s="155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56" t="s">
        <v>170</v>
      </c>
      <c r="AT306" s="156" t="s">
        <v>333</v>
      </c>
      <c r="AU306" s="156" t="s">
        <v>82</v>
      </c>
      <c r="AY306" s="18" t="s">
        <v>122</v>
      </c>
      <c r="BE306" s="157">
        <f>IF(N306="základní",J306,0)</f>
        <v>0</v>
      </c>
      <c r="BF306" s="157">
        <f>IF(N306="snížená",J306,0)</f>
        <v>0</v>
      </c>
      <c r="BG306" s="157">
        <f>IF(N306="zákl. přenesená",J306,0)</f>
        <v>0</v>
      </c>
      <c r="BH306" s="157">
        <f>IF(N306="sníž. přenesená",J306,0)</f>
        <v>0</v>
      </c>
      <c r="BI306" s="157">
        <f>IF(N306="nulová",J306,0)</f>
        <v>0</v>
      </c>
      <c r="BJ306" s="18" t="s">
        <v>30</v>
      </c>
      <c r="BK306" s="157">
        <f>ROUND(I306*H306,2)</f>
        <v>0</v>
      </c>
      <c r="BL306" s="18" t="s">
        <v>129</v>
      </c>
      <c r="BM306" s="156" t="s">
        <v>1781</v>
      </c>
    </row>
    <row r="307" spans="1:65" s="14" customFormat="1">
      <c r="B307" s="166"/>
      <c r="D307" s="159" t="s">
        <v>131</v>
      </c>
      <c r="E307" s="167" t="s">
        <v>1</v>
      </c>
      <c r="F307" s="168" t="s">
        <v>1782</v>
      </c>
      <c r="H307" s="169">
        <v>19.713000000000001</v>
      </c>
      <c r="I307" s="170"/>
      <c r="L307" s="166"/>
      <c r="M307" s="171"/>
      <c r="N307" s="172"/>
      <c r="O307" s="172"/>
      <c r="P307" s="172"/>
      <c r="Q307" s="172"/>
      <c r="R307" s="172"/>
      <c r="S307" s="172"/>
      <c r="T307" s="173"/>
      <c r="AT307" s="167" t="s">
        <v>131</v>
      </c>
      <c r="AU307" s="167" t="s">
        <v>82</v>
      </c>
      <c r="AV307" s="14" t="s">
        <v>82</v>
      </c>
      <c r="AW307" s="14" t="s">
        <v>29</v>
      </c>
      <c r="AX307" s="14" t="s">
        <v>73</v>
      </c>
      <c r="AY307" s="167" t="s">
        <v>122</v>
      </c>
    </row>
    <row r="308" spans="1:65" s="15" customFormat="1">
      <c r="B308" s="174"/>
      <c r="D308" s="159" t="s">
        <v>131</v>
      </c>
      <c r="E308" s="175" t="s">
        <v>1</v>
      </c>
      <c r="F308" s="176" t="s">
        <v>139</v>
      </c>
      <c r="H308" s="177">
        <v>19.713000000000001</v>
      </c>
      <c r="I308" s="178"/>
      <c r="L308" s="174"/>
      <c r="M308" s="179"/>
      <c r="N308" s="180"/>
      <c r="O308" s="180"/>
      <c r="P308" s="180"/>
      <c r="Q308" s="180"/>
      <c r="R308" s="180"/>
      <c r="S308" s="180"/>
      <c r="T308" s="181"/>
      <c r="AT308" s="175" t="s">
        <v>131</v>
      </c>
      <c r="AU308" s="175" t="s">
        <v>82</v>
      </c>
      <c r="AV308" s="15" t="s">
        <v>129</v>
      </c>
      <c r="AW308" s="15" t="s">
        <v>29</v>
      </c>
      <c r="AX308" s="15" t="s">
        <v>30</v>
      </c>
      <c r="AY308" s="175" t="s">
        <v>122</v>
      </c>
    </row>
    <row r="309" spans="1:65" s="2" customFormat="1" ht="16.5" customHeight="1">
      <c r="A309" s="33"/>
      <c r="B309" s="144"/>
      <c r="C309" s="145" t="s">
        <v>355</v>
      </c>
      <c r="D309" s="145" t="s">
        <v>124</v>
      </c>
      <c r="E309" s="146" t="s">
        <v>473</v>
      </c>
      <c r="F309" s="147" t="s">
        <v>474</v>
      </c>
      <c r="G309" s="148" t="s">
        <v>223</v>
      </c>
      <c r="H309" s="149">
        <v>38.661999999999999</v>
      </c>
      <c r="I309" s="150"/>
      <c r="J309" s="151">
        <f>ROUND(I309*H309,2)</f>
        <v>0</v>
      </c>
      <c r="K309" s="147" t="s">
        <v>128</v>
      </c>
      <c r="L309" s="34"/>
      <c r="M309" s="152" t="s">
        <v>1</v>
      </c>
      <c r="N309" s="153" t="s">
        <v>38</v>
      </c>
      <c r="O309" s="59"/>
      <c r="P309" s="154">
        <f>O309*H309</f>
        <v>0</v>
      </c>
      <c r="Q309" s="154">
        <v>0</v>
      </c>
      <c r="R309" s="154">
        <f>Q309*H309</f>
        <v>0</v>
      </c>
      <c r="S309" s="154">
        <v>0</v>
      </c>
      <c r="T309" s="155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56" t="s">
        <v>129</v>
      </c>
      <c r="AT309" s="156" t="s">
        <v>124</v>
      </c>
      <c r="AU309" s="156" t="s">
        <v>82</v>
      </c>
      <c r="AY309" s="18" t="s">
        <v>122</v>
      </c>
      <c r="BE309" s="157">
        <f>IF(N309="základní",J309,0)</f>
        <v>0</v>
      </c>
      <c r="BF309" s="157">
        <f>IF(N309="snížená",J309,0)</f>
        <v>0</v>
      </c>
      <c r="BG309" s="157">
        <f>IF(N309="zákl. přenesená",J309,0)</f>
        <v>0</v>
      </c>
      <c r="BH309" s="157">
        <f>IF(N309="sníž. přenesená",J309,0)</f>
        <v>0</v>
      </c>
      <c r="BI309" s="157">
        <f>IF(N309="nulová",J309,0)</f>
        <v>0</v>
      </c>
      <c r="BJ309" s="18" t="s">
        <v>30</v>
      </c>
      <c r="BK309" s="157">
        <f>ROUND(I309*H309,2)</f>
        <v>0</v>
      </c>
      <c r="BL309" s="18" t="s">
        <v>129</v>
      </c>
      <c r="BM309" s="156" t="s">
        <v>1783</v>
      </c>
    </row>
    <row r="310" spans="1:65" s="14" customFormat="1">
      <c r="B310" s="166"/>
      <c r="D310" s="159" t="s">
        <v>131</v>
      </c>
      <c r="E310" s="167" t="s">
        <v>1</v>
      </c>
      <c r="F310" s="168" t="s">
        <v>1756</v>
      </c>
      <c r="H310" s="169">
        <v>3.85</v>
      </c>
      <c r="I310" s="170"/>
      <c r="L310" s="166"/>
      <c r="M310" s="171"/>
      <c r="N310" s="172"/>
      <c r="O310" s="172"/>
      <c r="P310" s="172"/>
      <c r="Q310" s="172"/>
      <c r="R310" s="172"/>
      <c r="S310" s="172"/>
      <c r="T310" s="173"/>
      <c r="AT310" s="167" t="s">
        <v>131</v>
      </c>
      <c r="AU310" s="167" t="s">
        <v>82</v>
      </c>
      <c r="AV310" s="14" t="s">
        <v>82</v>
      </c>
      <c r="AW310" s="14" t="s">
        <v>29</v>
      </c>
      <c r="AX310" s="14" t="s">
        <v>73</v>
      </c>
      <c r="AY310" s="167" t="s">
        <v>122</v>
      </c>
    </row>
    <row r="311" spans="1:65" s="14" customFormat="1">
      <c r="B311" s="166"/>
      <c r="D311" s="159" t="s">
        <v>131</v>
      </c>
      <c r="E311" s="167" t="s">
        <v>1</v>
      </c>
      <c r="F311" s="168" t="s">
        <v>1784</v>
      </c>
      <c r="H311" s="169">
        <v>10.952</v>
      </c>
      <c r="I311" s="170"/>
      <c r="L311" s="166"/>
      <c r="M311" s="171"/>
      <c r="N311" s="172"/>
      <c r="O311" s="172"/>
      <c r="P311" s="172"/>
      <c r="Q311" s="172"/>
      <c r="R311" s="172"/>
      <c r="S311" s="172"/>
      <c r="T311" s="173"/>
      <c r="AT311" s="167" t="s">
        <v>131</v>
      </c>
      <c r="AU311" s="167" t="s">
        <v>82</v>
      </c>
      <c r="AV311" s="14" t="s">
        <v>82</v>
      </c>
      <c r="AW311" s="14" t="s">
        <v>29</v>
      </c>
      <c r="AX311" s="14" t="s">
        <v>73</v>
      </c>
      <c r="AY311" s="167" t="s">
        <v>122</v>
      </c>
    </row>
    <row r="312" spans="1:65" s="14" customFormat="1">
      <c r="B312" s="166"/>
      <c r="D312" s="159" t="s">
        <v>131</v>
      </c>
      <c r="E312" s="167" t="s">
        <v>1</v>
      </c>
      <c r="F312" s="168" t="s">
        <v>1785</v>
      </c>
      <c r="H312" s="169">
        <v>23.86</v>
      </c>
      <c r="I312" s="170"/>
      <c r="L312" s="166"/>
      <c r="M312" s="171"/>
      <c r="N312" s="172"/>
      <c r="O312" s="172"/>
      <c r="P312" s="172"/>
      <c r="Q312" s="172"/>
      <c r="R312" s="172"/>
      <c r="S312" s="172"/>
      <c r="T312" s="173"/>
      <c r="AT312" s="167" t="s">
        <v>131</v>
      </c>
      <c r="AU312" s="167" t="s">
        <v>82</v>
      </c>
      <c r="AV312" s="14" t="s">
        <v>82</v>
      </c>
      <c r="AW312" s="14" t="s">
        <v>29</v>
      </c>
      <c r="AX312" s="14" t="s">
        <v>73</v>
      </c>
      <c r="AY312" s="167" t="s">
        <v>122</v>
      </c>
    </row>
    <row r="313" spans="1:65" s="15" customFormat="1">
      <c r="B313" s="174"/>
      <c r="D313" s="159" t="s">
        <v>131</v>
      </c>
      <c r="E313" s="175" t="s">
        <v>1</v>
      </c>
      <c r="F313" s="176" t="s">
        <v>139</v>
      </c>
      <c r="H313" s="177">
        <v>38.661999999999999</v>
      </c>
      <c r="I313" s="178"/>
      <c r="L313" s="174"/>
      <c r="M313" s="179"/>
      <c r="N313" s="180"/>
      <c r="O313" s="180"/>
      <c r="P313" s="180"/>
      <c r="Q313" s="180"/>
      <c r="R313" s="180"/>
      <c r="S313" s="180"/>
      <c r="T313" s="181"/>
      <c r="AT313" s="175" t="s">
        <v>131</v>
      </c>
      <c r="AU313" s="175" t="s">
        <v>82</v>
      </c>
      <c r="AV313" s="15" t="s">
        <v>129</v>
      </c>
      <c r="AW313" s="15" t="s">
        <v>29</v>
      </c>
      <c r="AX313" s="15" t="s">
        <v>30</v>
      </c>
      <c r="AY313" s="175" t="s">
        <v>122</v>
      </c>
    </row>
    <row r="314" spans="1:65" s="2" customFormat="1" ht="21.75" customHeight="1">
      <c r="A314" s="33"/>
      <c r="B314" s="144"/>
      <c r="C314" s="145" t="s">
        <v>361</v>
      </c>
      <c r="D314" s="145" t="s">
        <v>124</v>
      </c>
      <c r="E314" s="146" t="s">
        <v>386</v>
      </c>
      <c r="F314" s="147" t="s">
        <v>387</v>
      </c>
      <c r="G314" s="148" t="s">
        <v>223</v>
      </c>
      <c r="H314" s="149">
        <v>38.661999999999999</v>
      </c>
      <c r="I314" s="150"/>
      <c r="J314" s="151">
        <f>ROUND(I314*H314,2)</f>
        <v>0</v>
      </c>
      <c r="K314" s="147" t="s">
        <v>128</v>
      </c>
      <c r="L314" s="34"/>
      <c r="M314" s="152" t="s">
        <v>1</v>
      </c>
      <c r="N314" s="153" t="s">
        <v>38</v>
      </c>
      <c r="O314" s="59"/>
      <c r="P314" s="154">
        <f>O314*H314</f>
        <v>0</v>
      </c>
      <c r="Q314" s="154">
        <v>0</v>
      </c>
      <c r="R314" s="154">
        <f>Q314*H314</f>
        <v>0</v>
      </c>
      <c r="S314" s="154">
        <v>0</v>
      </c>
      <c r="T314" s="155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56" t="s">
        <v>129</v>
      </c>
      <c r="AT314" s="156" t="s">
        <v>124</v>
      </c>
      <c r="AU314" s="156" t="s">
        <v>82</v>
      </c>
      <c r="AY314" s="18" t="s">
        <v>122</v>
      </c>
      <c r="BE314" s="157">
        <f>IF(N314="základní",J314,0)</f>
        <v>0</v>
      </c>
      <c r="BF314" s="157">
        <f>IF(N314="snížená",J314,0)</f>
        <v>0</v>
      </c>
      <c r="BG314" s="157">
        <f>IF(N314="zákl. přenesená",J314,0)</f>
        <v>0</v>
      </c>
      <c r="BH314" s="157">
        <f>IF(N314="sníž. přenesená",J314,0)</f>
        <v>0</v>
      </c>
      <c r="BI314" s="157">
        <f>IF(N314="nulová",J314,0)</f>
        <v>0</v>
      </c>
      <c r="BJ314" s="18" t="s">
        <v>30</v>
      </c>
      <c r="BK314" s="157">
        <f>ROUND(I314*H314,2)</f>
        <v>0</v>
      </c>
      <c r="BL314" s="18" t="s">
        <v>129</v>
      </c>
      <c r="BM314" s="156" t="s">
        <v>1786</v>
      </c>
    </row>
    <row r="315" spans="1:65" s="14" customFormat="1">
      <c r="B315" s="166"/>
      <c r="D315" s="159" t="s">
        <v>131</v>
      </c>
      <c r="E315" s="167" t="s">
        <v>1</v>
      </c>
      <c r="F315" s="168" t="s">
        <v>1787</v>
      </c>
      <c r="H315" s="169">
        <v>38.661999999999999</v>
      </c>
      <c r="I315" s="170"/>
      <c r="L315" s="166"/>
      <c r="M315" s="171"/>
      <c r="N315" s="172"/>
      <c r="O315" s="172"/>
      <c r="P315" s="172"/>
      <c r="Q315" s="172"/>
      <c r="R315" s="172"/>
      <c r="S315" s="172"/>
      <c r="T315" s="173"/>
      <c r="AT315" s="167" t="s">
        <v>131</v>
      </c>
      <c r="AU315" s="167" t="s">
        <v>82</v>
      </c>
      <c r="AV315" s="14" t="s">
        <v>82</v>
      </c>
      <c r="AW315" s="14" t="s">
        <v>29</v>
      </c>
      <c r="AX315" s="14" t="s">
        <v>30</v>
      </c>
      <c r="AY315" s="167" t="s">
        <v>122</v>
      </c>
    </row>
    <row r="316" spans="1:65" s="2" customFormat="1" ht="16.5" customHeight="1">
      <c r="A316" s="33"/>
      <c r="B316" s="144"/>
      <c r="C316" s="145" t="s">
        <v>366</v>
      </c>
      <c r="D316" s="145" t="s">
        <v>124</v>
      </c>
      <c r="E316" s="146" t="s">
        <v>915</v>
      </c>
      <c r="F316" s="147" t="s">
        <v>916</v>
      </c>
      <c r="G316" s="148" t="s">
        <v>127</v>
      </c>
      <c r="H316" s="149">
        <v>19.25</v>
      </c>
      <c r="I316" s="150"/>
      <c r="J316" s="151">
        <f>ROUND(I316*H316,2)</f>
        <v>0</v>
      </c>
      <c r="K316" s="147" t="s">
        <v>128</v>
      </c>
      <c r="L316" s="34"/>
      <c r="M316" s="152" t="s">
        <v>1</v>
      </c>
      <c r="N316" s="153" t="s">
        <v>38</v>
      </c>
      <c r="O316" s="59"/>
      <c r="P316" s="154">
        <f>O316*H316</f>
        <v>0</v>
      </c>
      <c r="Q316" s="154">
        <v>0</v>
      </c>
      <c r="R316" s="154">
        <f>Q316*H316</f>
        <v>0</v>
      </c>
      <c r="S316" s="154">
        <v>0</v>
      </c>
      <c r="T316" s="155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56" t="s">
        <v>129</v>
      </c>
      <c r="AT316" s="156" t="s">
        <v>124</v>
      </c>
      <c r="AU316" s="156" t="s">
        <v>82</v>
      </c>
      <c r="AY316" s="18" t="s">
        <v>122</v>
      </c>
      <c r="BE316" s="157">
        <f>IF(N316="základní",J316,0)</f>
        <v>0</v>
      </c>
      <c r="BF316" s="157">
        <f>IF(N316="snížená",J316,0)</f>
        <v>0</v>
      </c>
      <c r="BG316" s="157">
        <f>IF(N316="zákl. přenesená",J316,0)</f>
        <v>0</v>
      </c>
      <c r="BH316" s="157">
        <f>IF(N316="sníž. přenesená",J316,0)</f>
        <v>0</v>
      </c>
      <c r="BI316" s="157">
        <f>IF(N316="nulová",J316,0)</f>
        <v>0</v>
      </c>
      <c r="BJ316" s="18" t="s">
        <v>30</v>
      </c>
      <c r="BK316" s="157">
        <f>ROUND(I316*H316,2)</f>
        <v>0</v>
      </c>
      <c r="BL316" s="18" t="s">
        <v>129</v>
      </c>
      <c r="BM316" s="156" t="s">
        <v>1788</v>
      </c>
    </row>
    <row r="317" spans="1:65" s="13" customFormat="1">
      <c r="B317" s="158"/>
      <c r="D317" s="159" t="s">
        <v>131</v>
      </c>
      <c r="E317" s="160" t="s">
        <v>1</v>
      </c>
      <c r="F317" s="161" t="s">
        <v>1670</v>
      </c>
      <c r="H317" s="160" t="s">
        <v>1</v>
      </c>
      <c r="I317" s="162"/>
      <c r="L317" s="158"/>
      <c r="M317" s="163"/>
      <c r="N317" s="164"/>
      <c r="O317" s="164"/>
      <c r="P317" s="164"/>
      <c r="Q317" s="164"/>
      <c r="R317" s="164"/>
      <c r="S317" s="164"/>
      <c r="T317" s="165"/>
      <c r="AT317" s="160" t="s">
        <v>131</v>
      </c>
      <c r="AU317" s="160" t="s">
        <v>82</v>
      </c>
      <c r="AV317" s="13" t="s">
        <v>30</v>
      </c>
      <c r="AW317" s="13" t="s">
        <v>29</v>
      </c>
      <c r="AX317" s="13" t="s">
        <v>73</v>
      </c>
      <c r="AY317" s="160" t="s">
        <v>122</v>
      </c>
    </row>
    <row r="318" spans="1:65" s="14" customFormat="1">
      <c r="B318" s="166"/>
      <c r="D318" s="159" t="s">
        <v>131</v>
      </c>
      <c r="E318" s="167" t="s">
        <v>1</v>
      </c>
      <c r="F318" s="168" t="s">
        <v>1671</v>
      </c>
      <c r="H318" s="169">
        <v>3.85</v>
      </c>
      <c r="I318" s="170"/>
      <c r="L318" s="166"/>
      <c r="M318" s="171"/>
      <c r="N318" s="172"/>
      <c r="O318" s="172"/>
      <c r="P318" s="172"/>
      <c r="Q318" s="172"/>
      <c r="R318" s="172"/>
      <c r="S318" s="172"/>
      <c r="T318" s="173"/>
      <c r="AT318" s="167" t="s">
        <v>131</v>
      </c>
      <c r="AU318" s="167" t="s">
        <v>82</v>
      </c>
      <c r="AV318" s="14" t="s">
        <v>82</v>
      </c>
      <c r="AW318" s="14" t="s">
        <v>29</v>
      </c>
      <c r="AX318" s="14" t="s">
        <v>73</v>
      </c>
      <c r="AY318" s="167" t="s">
        <v>122</v>
      </c>
    </row>
    <row r="319" spans="1:65" s="13" customFormat="1">
      <c r="B319" s="158"/>
      <c r="D319" s="159" t="s">
        <v>131</v>
      </c>
      <c r="E319" s="160" t="s">
        <v>1</v>
      </c>
      <c r="F319" s="161" t="s">
        <v>1672</v>
      </c>
      <c r="H319" s="160" t="s">
        <v>1</v>
      </c>
      <c r="I319" s="162"/>
      <c r="L319" s="158"/>
      <c r="M319" s="163"/>
      <c r="N319" s="164"/>
      <c r="O319" s="164"/>
      <c r="P319" s="164"/>
      <c r="Q319" s="164"/>
      <c r="R319" s="164"/>
      <c r="S319" s="164"/>
      <c r="T319" s="165"/>
      <c r="AT319" s="160" t="s">
        <v>131</v>
      </c>
      <c r="AU319" s="160" t="s">
        <v>82</v>
      </c>
      <c r="AV319" s="13" t="s">
        <v>30</v>
      </c>
      <c r="AW319" s="13" t="s">
        <v>29</v>
      </c>
      <c r="AX319" s="13" t="s">
        <v>73</v>
      </c>
      <c r="AY319" s="160" t="s">
        <v>122</v>
      </c>
    </row>
    <row r="320" spans="1:65" s="14" customFormat="1">
      <c r="B320" s="166"/>
      <c r="D320" s="159" t="s">
        <v>131</v>
      </c>
      <c r="E320" s="167" t="s">
        <v>1</v>
      </c>
      <c r="F320" s="168" t="s">
        <v>1673</v>
      </c>
      <c r="H320" s="169">
        <v>6.27</v>
      </c>
      <c r="I320" s="170"/>
      <c r="L320" s="166"/>
      <c r="M320" s="171"/>
      <c r="N320" s="172"/>
      <c r="O320" s="172"/>
      <c r="P320" s="172"/>
      <c r="Q320" s="172"/>
      <c r="R320" s="172"/>
      <c r="S320" s="172"/>
      <c r="T320" s="173"/>
      <c r="AT320" s="167" t="s">
        <v>131</v>
      </c>
      <c r="AU320" s="167" t="s">
        <v>82</v>
      </c>
      <c r="AV320" s="14" t="s">
        <v>82</v>
      </c>
      <c r="AW320" s="14" t="s">
        <v>29</v>
      </c>
      <c r="AX320" s="14" t="s">
        <v>73</v>
      </c>
      <c r="AY320" s="167" t="s">
        <v>122</v>
      </c>
    </row>
    <row r="321" spans="1:65" s="13" customFormat="1">
      <c r="B321" s="158"/>
      <c r="D321" s="159" t="s">
        <v>131</v>
      </c>
      <c r="E321" s="160" t="s">
        <v>1</v>
      </c>
      <c r="F321" s="161" t="s">
        <v>1655</v>
      </c>
      <c r="H321" s="160" t="s">
        <v>1</v>
      </c>
      <c r="I321" s="162"/>
      <c r="L321" s="158"/>
      <c r="M321" s="163"/>
      <c r="N321" s="164"/>
      <c r="O321" s="164"/>
      <c r="P321" s="164"/>
      <c r="Q321" s="164"/>
      <c r="R321" s="164"/>
      <c r="S321" s="164"/>
      <c r="T321" s="165"/>
      <c r="AT321" s="160" t="s">
        <v>131</v>
      </c>
      <c r="AU321" s="160" t="s">
        <v>82</v>
      </c>
      <c r="AV321" s="13" t="s">
        <v>30</v>
      </c>
      <c r="AW321" s="13" t="s">
        <v>29</v>
      </c>
      <c r="AX321" s="13" t="s">
        <v>73</v>
      </c>
      <c r="AY321" s="160" t="s">
        <v>122</v>
      </c>
    </row>
    <row r="322" spans="1:65" s="14" customFormat="1">
      <c r="B322" s="166"/>
      <c r="D322" s="159" t="s">
        <v>131</v>
      </c>
      <c r="E322" s="167" t="s">
        <v>1</v>
      </c>
      <c r="F322" s="168" t="s">
        <v>1674</v>
      </c>
      <c r="H322" s="169">
        <v>9.1300000000000008</v>
      </c>
      <c r="I322" s="170"/>
      <c r="L322" s="166"/>
      <c r="M322" s="171"/>
      <c r="N322" s="172"/>
      <c r="O322" s="172"/>
      <c r="P322" s="172"/>
      <c r="Q322" s="172"/>
      <c r="R322" s="172"/>
      <c r="S322" s="172"/>
      <c r="T322" s="173"/>
      <c r="AT322" s="167" t="s">
        <v>131</v>
      </c>
      <c r="AU322" s="167" t="s">
        <v>82</v>
      </c>
      <c r="AV322" s="14" t="s">
        <v>82</v>
      </c>
      <c r="AW322" s="14" t="s">
        <v>29</v>
      </c>
      <c r="AX322" s="14" t="s">
        <v>73</v>
      </c>
      <c r="AY322" s="167" t="s">
        <v>122</v>
      </c>
    </row>
    <row r="323" spans="1:65" s="15" customFormat="1">
      <c r="B323" s="174"/>
      <c r="D323" s="159" t="s">
        <v>131</v>
      </c>
      <c r="E323" s="175" t="s">
        <v>1</v>
      </c>
      <c r="F323" s="176" t="s">
        <v>139</v>
      </c>
      <c r="H323" s="177">
        <v>19.25</v>
      </c>
      <c r="I323" s="178"/>
      <c r="L323" s="174"/>
      <c r="M323" s="179"/>
      <c r="N323" s="180"/>
      <c r="O323" s="180"/>
      <c r="P323" s="180"/>
      <c r="Q323" s="180"/>
      <c r="R323" s="180"/>
      <c r="S323" s="180"/>
      <c r="T323" s="181"/>
      <c r="AT323" s="175" t="s">
        <v>131</v>
      </c>
      <c r="AU323" s="175" t="s">
        <v>82</v>
      </c>
      <c r="AV323" s="15" t="s">
        <v>129</v>
      </c>
      <c r="AW323" s="15" t="s">
        <v>29</v>
      </c>
      <c r="AX323" s="15" t="s">
        <v>30</v>
      </c>
      <c r="AY323" s="175" t="s">
        <v>122</v>
      </c>
    </row>
    <row r="324" spans="1:65" s="2" customFormat="1" ht="16.5" customHeight="1">
      <c r="A324" s="33"/>
      <c r="B324" s="144"/>
      <c r="C324" s="182" t="s">
        <v>371</v>
      </c>
      <c r="D324" s="182" t="s">
        <v>333</v>
      </c>
      <c r="E324" s="183" t="s">
        <v>400</v>
      </c>
      <c r="F324" s="184" t="s">
        <v>401</v>
      </c>
      <c r="G324" s="185" t="s">
        <v>322</v>
      </c>
      <c r="H324" s="186">
        <v>6.16</v>
      </c>
      <c r="I324" s="187"/>
      <c r="J324" s="188">
        <f>ROUND(I324*H324,2)</f>
        <v>0</v>
      </c>
      <c r="K324" s="184" t="s">
        <v>128</v>
      </c>
      <c r="L324" s="189"/>
      <c r="M324" s="190" t="s">
        <v>1</v>
      </c>
      <c r="N324" s="191" t="s">
        <v>38</v>
      </c>
      <c r="O324" s="59"/>
      <c r="P324" s="154">
        <f>O324*H324</f>
        <v>0</v>
      </c>
      <c r="Q324" s="154">
        <v>0</v>
      </c>
      <c r="R324" s="154">
        <f>Q324*H324</f>
        <v>0</v>
      </c>
      <c r="S324" s="154">
        <v>0</v>
      </c>
      <c r="T324" s="155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56" t="s">
        <v>170</v>
      </c>
      <c r="AT324" s="156" t="s">
        <v>333</v>
      </c>
      <c r="AU324" s="156" t="s">
        <v>82</v>
      </c>
      <c r="AY324" s="18" t="s">
        <v>122</v>
      </c>
      <c r="BE324" s="157">
        <f>IF(N324="základní",J324,0)</f>
        <v>0</v>
      </c>
      <c r="BF324" s="157">
        <f>IF(N324="snížená",J324,0)</f>
        <v>0</v>
      </c>
      <c r="BG324" s="157">
        <f>IF(N324="zákl. přenesená",J324,0)</f>
        <v>0</v>
      </c>
      <c r="BH324" s="157">
        <f>IF(N324="sníž. přenesená",J324,0)</f>
        <v>0</v>
      </c>
      <c r="BI324" s="157">
        <f>IF(N324="nulová",J324,0)</f>
        <v>0</v>
      </c>
      <c r="BJ324" s="18" t="s">
        <v>30</v>
      </c>
      <c r="BK324" s="157">
        <f>ROUND(I324*H324,2)</f>
        <v>0</v>
      </c>
      <c r="BL324" s="18" t="s">
        <v>129</v>
      </c>
      <c r="BM324" s="156" t="s">
        <v>1789</v>
      </c>
    </row>
    <row r="325" spans="1:65" s="14" customFormat="1">
      <c r="B325" s="166"/>
      <c r="D325" s="159" t="s">
        <v>131</v>
      </c>
      <c r="E325" s="167" t="s">
        <v>1</v>
      </c>
      <c r="F325" s="168" t="s">
        <v>1790</v>
      </c>
      <c r="H325" s="169">
        <v>6.16</v>
      </c>
      <c r="I325" s="170"/>
      <c r="L325" s="166"/>
      <c r="M325" s="171"/>
      <c r="N325" s="172"/>
      <c r="O325" s="172"/>
      <c r="P325" s="172"/>
      <c r="Q325" s="172"/>
      <c r="R325" s="172"/>
      <c r="S325" s="172"/>
      <c r="T325" s="173"/>
      <c r="AT325" s="167" t="s">
        <v>131</v>
      </c>
      <c r="AU325" s="167" t="s">
        <v>82</v>
      </c>
      <c r="AV325" s="14" t="s">
        <v>82</v>
      </c>
      <c r="AW325" s="14" t="s">
        <v>29</v>
      </c>
      <c r="AX325" s="14" t="s">
        <v>30</v>
      </c>
      <c r="AY325" s="167" t="s">
        <v>122</v>
      </c>
    </row>
    <row r="326" spans="1:65" s="2" customFormat="1" ht="16.5" customHeight="1">
      <c r="A326" s="33"/>
      <c r="B326" s="144"/>
      <c r="C326" s="145" t="s">
        <v>380</v>
      </c>
      <c r="D326" s="145" t="s">
        <v>124</v>
      </c>
      <c r="E326" s="146" t="s">
        <v>920</v>
      </c>
      <c r="F326" s="147" t="s">
        <v>921</v>
      </c>
      <c r="G326" s="148" t="s">
        <v>127</v>
      </c>
      <c r="H326" s="149">
        <v>19.25</v>
      </c>
      <c r="I326" s="150"/>
      <c r="J326" s="151">
        <f>ROUND(I326*H326,2)</f>
        <v>0</v>
      </c>
      <c r="K326" s="147" t="s">
        <v>128</v>
      </c>
      <c r="L326" s="34"/>
      <c r="M326" s="152" t="s">
        <v>1</v>
      </c>
      <c r="N326" s="153" t="s">
        <v>38</v>
      </c>
      <c r="O326" s="59"/>
      <c r="P326" s="154">
        <f>O326*H326</f>
        <v>0</v>
      </c>
      <c r="Q326" s="154">
        <v>0</v>
      </c>
      <c r="R326" s="154">
        <f>Q326*H326</f>
        <v>0</v>
      </c>
      <c r="S326" s="154">
        <v>0</v>
      </c>
      <c r="T326" s="155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56" t="s">
        <v>129</v>
      </c>
      <c r="AT326" s="156" t="s">
        <v>124</v>
      </c>
      <c r="AU326" s="156" t="s">
        <v>82</v>
      </c>
      <c r="AY326" s="18" t="s">
        <v>122</v>
      </c>
      <c r="BE326" s="157">
        <f>IF(N326="základní",J326,0)</f>
        <v>0</v>
      </c>
      <c r="BF326" s="157">
        <f>IF(N326="snížená",J326,0)</f>
        <v>0</v>
      </c>
      <c r="BG326" s="157">
        <f>IF(N326="zákl. přenesená",J326,0)</f>
        <v>0</v>
      </c>
      <c r="BH326" s="157">
        <f>IF(N326="sníž. přenesená",J326,0)</f>
        <v>0</v>
      </c>
      <c r="BI326" s="157">
        <f>IF(N326="nulová",J326,0)</f>
        <v>0</v>
      </c>
      <c r="BJ326" s="18" t="s">
        <v>30</v>
      </c>
      <c r="BK326" s="157">
        <f>ROUND(I326*H326,2)</f>
        <v>0</v>
      </c>
      <c r="BL326" s="18" t="s">
        <v>129</v>
      </c>
      <c r="BM326" s="156" t="s">
        <v>1791</v>
      </c>
    </row>
    <row r="327" spans="1:65" s="14" customFormat="1">
      <c r="B327" s="166"/>
      <c r="D327" s="159" t="s">
        <v>131</v>
      </c>
      <c r="E327" s="167" t="s">
        <v>1</v>
      </c>
      <c r="F327" s="168" t="s">
        <v>1792</v>
      </c>
      <c r="H327" s="169">
        <v>19.25</v>
      </c>
      <c r="I327" s="170"/>
      <c r="L327" s="166"/>
      <c r="M327" s="171"/>
      <c r="N327" s="172"/>
      <c r="O327" s="172"/>
      <c r="P327" s="172"/>
      <c r="Q327" s="172"/>
      <c r="R327" s="172"/>
      <c r="S327" s="172"/>
      <c r="T327" s="173"/>
      <c r="AT327" s="167" t="s">
        <v>131</v>
      </c>
      <c r="AU327" s="167" t="s">
        <v>82</v>
      </c>
      <c r="AV327" s="14" t="s">
        <v>82</v>
      </c>
      <c r="AW327" s="14" t="s">
        <v>29</v>
      </c>
      <c r="AX327" s="14" t="s">
        <v>30</v>
      </c>
      <c r="AY327" s="167" t="s">
        <v>122</v>
      </c>
    </row>
    <row r="328" spans="1:65" s="2" customFormat="1" ht="16.5" customHeight="1">
      <c r="A328" s="33"/>
      <c r="B328" s="144"/>
      <c r="C328" s="182" t="s">
        <v>385</v>
      </c>
      <c r="D328" s="182" t="s">
        <v>333</v>
      </c>
      <c r="E328" s="183" t="s">
        <v>411</v>
      </c>
      <c r="F328" s="184" t="s">
        <v>412</v>
      </c>
      <c r="G328" s="185" t="s">
        <v>413</v>
      </c>
      <c r="H328" s="186">
        <v>0.60599999999999998</v>
      </c>
      <c r="I328" s="187"/>
      <c r="J328" s="188">
        <f>ROUND(I328*H328,2)</f>
        <v>0</v>
      </c>
      <c r="K328" s="184" t="s">
        <v>128</v>
      </c>
      <c r="L328" s="189"/>
      <c r="M328" s="190" t="s">
        <v>1</v>
      </c>
      <c r="N328" s="191" t="s">
        <v>38</v>
      </c>
      <c r="O328" s="59"/>
      <c r="P328" s="154">
        <f>O328*H328</f>
        <v>0</v>
      </c>
      <c r="Q328" s="154">
        <v>1E-3</v>
      </c>
      <c r="R328" s="154">
        <f>Q328*H328</f>
        <v>6.0599999999999998E-4</v>
      </c>
      <c r="S328" s="154">
        <v>0</v>
      </c>
      <c r="T328" s="155">
        <f>S328*H328</f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56" t="s">
        <v>170</v>
      </c>
      <c r="AT328" s="156" t="s">
        <v>333</v>
      </c>
      <c r="AU328" s="156" t="s">
        <v>82</v>
      </c>
      <c r="AY328" s="18" t="s">
        <v>122</v>
      </c>
      <c r="BE328" s="157">
        <f>IF(N328="základní",J328,0)</f>
        <v>0</v>
      </c>
      <c r="BF328" s="157">
        <f>IF(N328="snížená",J328,0)</f>
        <v>0</v>
      </c>
      <c r="BG328" s="157">
        <f>IF(N328="zákl. přenesená",J328,0)</f>
        <v>0</v>
      </c>
      <c r="BH328" s="157">
        <f>IF(N328="sníž. přenesená",J328,0)</f>
        <v>0</v>
      </c>
      <c r="BI328" s="157">
        <f>IF(N328="nulová",J328,0)</f>
        <v>0</v>
      </c>
      <c r="BJ328" s="18" t="s">
        <v>30</v>
      </c>
      <c r="BK328" s="157">
        <f>ROUND(I328*H328,2)</f>
        <v>0</v>
      </c>
      <c r="BL328" s="18" t="s">
        <v>129</v>
      </c>
      <c r="BM328" s="156" t="s">
        <v>1793</v>
      </c>
    </row>
    <row r="329" spans="1:65" s="14" customFormat="1">
      <c r="B329" s="166"/>
      <c r="D329" s="159" t="s">
        <v>131</v>
      </c>
      <c r="E329" s="167" t="s">
        <v>1</v>
      </c>
      <c r="F329" s="168" t="s">
        <v>1794</v>
      </c>
      <c r="H329" s="169">
        <v>0.60599999999999998</v>
      </c>
      <c r="I329" s="170"/>
      <c r="L329" s="166"/>
      <c r="M329" s="171"/>
      <c r="N329" s="172"/>
      <c r="O329" s="172"/>
      <c r="P329" s="172"/>
      <c r="Q329" s="172"/>
      <c r="R329" s="172"/>
      <c r="S329" s="172"/>
      <c r="T329" s="173"/>
      <c r="AT329" s="167" t="s">
        <v>131</v>
      </c>
      <c r="AU329" s="167" t="s">
        <v>82</v>
      </c>
      <c r="AV329" s="14" t="s">
        <v>82</v>
      </c>
      <c r="AW329" s="14" t="s">
        <v>29</v>
      </c>
      <c r="AX329" s="14" t="s">
        <v>73</v>
      </c>
      <c r="AY329" s="167" t="s">
        <v>122</v>
      </c>
    </row>
    <row r="330" spans="1:65" s="15" customFormat="1">
      <c r="B330" s="174"/>
      <c r="D330" s="159" t="s">
        <v>131</v>
      </c>
      <c r="E330" s="175" t="s">
        <v>1</v>
      </c>
      <c r="F330" s="176" t="s">
        <v>139</v>
      </c>
      <c r="H330" s="177">
        <v>0.60599999999999998</v>
      </c>
      <c r="I330" s="178"/>
      <c r="L330" s="174"/>
      <c r="M330" s="179"/>
      <c r="N330" s="180"/>
      <c r="O330" s="180"/>
      <c r="P330" s="180"/>
      <c r="Q330" s="180"/>
      <c r="R330" s="180"/>
      <c r="S330" s="180"/>
      <c r="T330" s="181"/>
      <c r="AT330" s="175" t="s">
        <v>131</v>
      </c>
      <c r="AU330" s="175" t="s">
        <v>82</v>
      </c>
      <c r="AV330" s="15" t="s">
        <v>129</v>
      </c>
      <c r="AW330" s="15" t="s">
        <v>29</v>
      </c>
      <c r="AX330" s="15" t="s">
        <v>30</v>
      </c>
      <c r="AY330" s="175" t="s">
        <v>122</v>
      </c>
    </row>
    <row r="331" spans="1:65" s="12" customFormat="1" ht="22.9" customHeight="1">
      <c r="B331" s="131"/>
      <c r="D331" s="132" t="s">
        <v>72</v>
      </c>
      <c r="E331" s="142" t="s">
        <v>140</v>
      </c>
      <c r="F331" s="142" t="s">
        <v>927</v>
      </c>
      <c r="I331" s="134"/>
      <c r="J331" s="143">
        <f>BK331</f>
        <v>0</v>
      </c>
      <c r="L331" s="131"/>
      <c r="M331" s="136"/>
      <c r="N331" s="137"/>
      <c r="O331" s="137"/>
      <c r="P331" s="138">
        <f>SUM(P332:P350)</f>
        <v>0</v>
      </c>
      <c r="Q331" s="137"/>
      <c r="R331" s="138">
        <f>SUM(R332:R350)</f>
        <v>0</v>
      </c>
      <c r="S331" s="137"/>
      <c r="T331" s="139">
        <f>SUM(T332:T350)</f>
        <v>0</v>
      </c>
      <c r="AR331" s="132" t="s">
        <v>30</v>
      </c>
      <c r="AT331" s="140" t="s">
        <v>72</v>
      </c>
      <c r="AU331" s="140" t="s">
        <v>30</v>
      </c>
      <c r="AY331" s="132" t="s">
        <v>122</v>
      </c>
      <c r="BK331" s="141">
        <f>SUM(BK332:BK350)</f>
        <v>0</v>
      </c>
    </row>
    <row r="332" spans="1:65" s="2" customFormat="1" ht="16.5" customHeight="1">
      <c r="A332" s="33"/>
      <c r="B332" s="144"/>
      <c r="C332" s="145" t="s">
        <v>138</v>
      </c>
      <c r="D332" s="145" t="s">
        <v>124</v>
      </c>
      <c r="E332" s="146" t="s">
        <v>1795</v>
      </c>
      <c r="F332" s="147" t="s">
        <v>1796</v>
      </c>
      <c r="G332" s="148" t="s">
        <v>197</v>
      </c>
      <c r="H332" s="149">
        <v>23</v>
      </c>
      <c r="I332" s="150"/>
      <c r="J332" s="151">
        <f>ROUND(I332*H332,2)</f>
        <v>0</v>
      </c>
      <c r="K332" s="147" t="s">
        <v>1</v>
      </c>
      <c r="L332" s="34"/>
      <c r="M332" s="152" t="s">
        <v>1</v>
      </c>
      <c r="N332" s="153" t="s">
        <v>38</v>
      </c>
      <c r="O332" s="59"/>
      <c r="P332" s="154">
        <f>O332*H332</f>
        <v>0</v>
      </c>
      <c r="Q332" s="154">
        <v>0</v>
      </c>
      <c r="R332" s="154">
        <f>Q332*H332</f>
        <v>0</v>
      </c>
      <c r="S332" s="154">
        <v>0</v>
      </c>
      <c r="T332" s="155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56" t="s">
        <v>129</v>
      </c>
      <c r="AT332" s="156" t="s">
        <v>124</v>
      </c>
      <c r="AU332" s="156" t="s">
        <v>82</v>
      </c>
      <c r="AY332" s="18" t="s">
        <v>122</v>
      </c>
      <c r="BE332" s="157">
        <f>IF(N332="základní",J332,0)</f>
        <v>0</v>
      </c>
      <c r="BF332" s="157">
        <f>IF(N332="snížená",J332,0)</f>
        <v>0</v>
      </c>
      <c r="BG332" s="157">
        <f>IF(N332="zákl. přenesená",J332,0)</f>
        <v>0</v>
      </c>
      <c r="BH332" s="157">
        <f>IF(N332="sníž. přenesená",J332,0)</f>
        <v>0</v>
      </c>
      <c r="BI332" s="157">
        <f>IF(N332="nulová",J332,0)</f>
        <v>0</v>
      </c>
      <c r="BJ332" s="18" t="s">
        <v>30</v>
      </c>
      <c r="BK332" s="157">
        <f>ROUND(I332*H332,2)</f>
        <v>0</v>
      </c>
      <c r="BL332" s="18" t="s">
        <v>129</v>
      </c>
      <c r="BM332" s="156" t="s">
        <v>1797</v>
      </c>
    </row>
    <row r="333" spans="1:65" s="14" customFormat="1">
      <c r="B333" s="166"/>
      <c r="D333" s="159" t="s">
        <v>131</v>
      </c>
      <c r="E333" s="167" t="s">
        <v>1</v>
      </c>
      <c r="F333" s="168" t="s">
        <v>1798</v>
      </c>
      <c r="H333" s="169">
        <v>23</v>
      </c>
      <c r="I333" s="170"/>
      <c r="L333" s="166"/>
      <c r="M333" s="171"/>
      <c r="N333" s="172"/>
      <c r="O333" s="172"/>
      <c r="P333" s="172"/>
      <c r="Q333" s="172"/>
      <c r="R333" s="172"/>
      <c r="S333" s="172"/>
      <c r="T333" s="173"/>
      <c r="AT333" s="167" t="s">
        <v>131</v>
      </c>
      <c r="AU333" s="167" t="s">
        <v>82</v>
      </c>
      <c r="AV333" s="14" t="s">
        <v>82</v>
      </c>
      <c r="AW333" s="14" t="s">
        <v>29</v>
      </c>
      <c r="AX333" s="14" t="s">
        <v>73</v>
      </c>
      <c r="AY333" s="167" t="s">
        <v>122</v>
      </c>
    </row>
    <row r="334" spans="1:65" s="15" customFormat="1">
      <c r="B334" s="174"/>
      <c r="D334" s="159" t="s">
        <v>131</v>
      </c>
      <c r="E334" s="175" t="s">
        <v>1</v>
      </c>
      <c r="F334" s="176" t="s">
        <v>139</v>
      </c>
      <c r="H334" s="177">
        <v>23</v>
      </c>
      <c r="I334" s="178"/>
      <c r="L334" s="174"/>
      <c r="M334" s="179"/>
      <c r="N334" s="180"/>
      <c r="O334" s="180"/>
      <c r="P334" s="180"/>
      <c r="Q334" s="180"/>
      <c r="R334" s="180"/>
      <c r="S334" s="180"/>
      <c r="T334" s="181"/>
      <c r="AT334" s="175" t="s">
        <v>131</v>
      </c>
      <c r="AU334" s="175" t="s">
        <v>82</v>
      </c>
      <c r="AV334" s="15" t="s">
        <v>129</v>
      </c>
      <c r="AW334" s="15" t="s">
        <v>29</v>
      </c>
      <c r="AX334" s="15" t="s">
        <v>30</v>
      </c>
      <c r="AY334" s="175" t="s">
        <v>122</v>
      </c>
    </row>
    <row r="335" spans="1:65" s="2" customFormat="1" ht="16.5" customHeight="1">
      <c r="A335" s="33"/>
      <c r="B335" s="144"/>
      <c r="C335" s="145" t="s">
        <v>394</v>
      </c>
      <c r="D335" s="145" t="s">
        <v>124</v>
      </c>
      <c r="E335" s="146" t="s">
        <v>1799</v>
      </c>
      <c r="F335" s="147" t="s">
        <v>1800</v>
      </c>
      <c r="G335" s="148" t="s">
        <v>573</v>
      </c>
      <c r="H335" s="149">
        <v>3</v>
      </c>
      <c r="I335" s="150"/>
      <c r="J335" s="151">
        <f>ROUND(I335*H335,2)</f>
        <v>0</v>
      </c>
      <c r="K335" s="147" t="s">
        <v>128</v>
      </c>
      <c r="L335" s="34"/>
      <c r="M335" s="152" t="s">
        <v>1</v>
      </c>
      <c r="N335" s="153" t="s">
        <v>38</v>
      </c>
      <c r="O335" s="59"/>
      <c r="P335" s="154">
        <f>O335*H335</f>
        <v>0</v>
      </c>
      <c r="Q335" s="154">
        <v>0</v>
      </c>
      <c r="R335" s="154">
        <f>Q335*H335</f>
        <v>0</v>
      </c>
      <c r="S335" s="154">
        <v>0</v>
      </c>
      <c r="T335" s="155">
        <f>S335*H335</f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56" t="s">
        <v>129</v>
      </c>
      <c r="AT335" s="156" t="s">
        <v>124</v>
      </c>
      <c r="AU335" s="156" t="s">
        <v>82</v>
      </c>
      <c r="AY335" s="18" t="s">
        <v>122</v>
      </c>
      <c r="BE335" s="157">
        <f>IF(N335="základní",J335,0)</f>
        <v>0</v>
      </c>
      <c r="BF335" s="157">
        <f>IF(N335="snížená",J335,0)</f>
        <v>0</v>
      </c>
      <c r="BG335" s="157">
        <f>IF(N335="zákl. přenesená",J335,0)</f>
        <v>0</v>
      </c>
      <c r="BH335" s="157">
        <f>IF(N335="sníž. přenesená",J335,0)</f>
        <v>0</v>
      </c>
      <c r="BI335" s="157">
        <f>IF(N335="nulová",J335,0)</f>
        <v>0</v>
      </c>
      <c r="BJ335" s="18" t="s">
        <v>30</v>
      </c>
      <c r="BK335" s="157">
        <f>ROUND(I335*H335,2)</f>
        <v>0</v>
      </c>
      <c r="BL335" s="18" t="s">
        <v>129</v>
      </c>
      <c r="BM335" s="156" t="s">
        <v>1801</v>
      </c>
    </row>
    <row r="336" spans="1:65" s="14" customFormat="1">
      <c r="B336" s="166"/>
      <c r="D336" s="159" t="s">
        <v>131</v>
      </c>
      <c r="E336" s="167" t="s">
        <v>1</v>
      </c>
      <c r="F336" s="168" t="s">
        <v>140</v>
      </c>
      <c r="H336" s="169">
        <v>3</v>
      </c>
      <c r="I336" s="170"/>
      <c r="L336" s="166"/>
      <c r="M336" s="171"/>
      <c r="N336" s="172"/>
      <c r="O336" s="172"/>
      <c r="P336" s="172"/>
      <c r="Q336" s="172"/>
      <c r="R336" s="172"/>
      <c r="S336" s="172"/>
      <c r="T336" s="173"/>
      <c r="AT336" s="167" t="s">
        <v>131</v>
      </c>
      <c r="AU336" s="167" t="s">
        <v>82</v>
      </c>
      <c r="AV336" s="14" t="s">
        <v>82</v>
      </c>
      <c r="AW336" s="14" t="s">
        <v>29</v>
      </c>
      <c r="AX336" s="14" t="s">
        <v>30</v>
      </c>
      <c r="AY336" s="167" t="s">
        <v>122</v>
      </c>
    </row>
    <row r="337" spans="1:65" s="2" customFormat="1" ht="16.5" customHeight="1">
      <c r="A337" s="33"/>
      <c r="B337" s="144"/>
      <c r="C337" s="145" t="s">
        <v>399</v>
      </c>
      <c r="D337" s="145" t="s">
        <v>124</v>
      </c>
      <c r="E337" s="146" t="s">
        <v>961</v>
      </c>
      <c r="F337" s="147" t="s">
        <v>962</v>
      </c>
      <c r="G337" s="148" t="s">
        <v>223</v>
      </c>
      <c r="H337" s="149">
        <v>0.18</v>
      </c>
      <c r="I337" s="150"/>
      <c r="J337" s="151">
        <f>ROUND(I337*H337,2)</f>
        <v>0</v>
      </c>
      <c r="K337" s="147" t="s">
        <v>1</v>
      </c>
      <c r="L337" s="34"/>
      <c r="M337" s="152" t="s">
        <v>1</v>
      </c>
      <c r="N337" s="153" t="s">
        <v>38</v>
      </c>
      <c r="O337" s="59"/>
      <c r="P337" s="154">
        <f>O337*H337</f>
        <v>0</v>
      </c>
      <c r="Q337" s="154">
        <v>0</v>
      </c>
      <c r="R337" s="154">
        <f>Q337*H337</f>
        <v>0</v>
      </c>
      <c r="S337" s="154">
        <v>0</v>
      </c>
      <c r="T337" s="155">
        <f>S337*H337</f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56" t="s">
        <v>129</v>
      </c>
      <c r="AT337" s="156" t="s">
        <v>124</v>
      </c>
      <c r="AU337" s="156" t="s">
        <v>82</v>
      </c>
      <c r="AY337" s="18" t="s">
        <v>122</v>
      </c>
      <c r="BE337" s="157">
        <f>IF(N337="základní",J337,0)</f>
        <v>0</v>
      </c>
      <c r="BF337" s="157">
        <f>IF(N337="snížená",J337,0)</f>
        <v>0</v>
      </c>
      <c r="BG337" s="157">
        <f>IF(N337="zákl. přenesená",J337,0)</f>
        <v>0</v>
      </c>
      <c r="BH337" s="157">
        <f>IF(N337="sníž. přenesená",J337,0)</f>
        <v>0</v>
      </c>
      <c r="BI337" s="157">
        <f>IF(N337="nulová",J337,0)</f>
        <v>0</v>
      </c>
      <c r="BJ337" s="18" t="s">
        <v>30</v>
      </c>
      <c r="BK337" s="157">
        <f>ROUND(I337*H337,2)</f>
        <v>0</v>
      </c>
      <c r="BL337" s="18" t="s">
        <v>129</v>
      </c>
      <c r="BM337" s="156" t="s">
        <v>1802</v>
      </c>
    </row>
    <row r="338" spans="1:65" s="14" customFormat="1">
      <c r="B338" s="166"/>
      <c r="D338" s="159" t="s">
        <v>131</v>
      </c>
      <c r="E338" s="167" t="s">
        <v>1</v>
      </c>
      <c r="F338" s="168" t="s">
        <v>1803</v>
      </c>
      <c r="H338" s="169">
        <v>0.18</v>
      </c>
      <c r="I338" s="170"/>
      <c r="L338" s="166"/>
      <c r="M338" s="171"/>
      <c r="N338" s="172"/>
      <c r="O338" s="172"/>
      <c r="P338" s="172"/>
      <c r="Q338" s="172"/>
      <c r="R338" s="172"/>
      <c r="S338" s="172"/>
      <c r="T338" s="173"/>
      <c r="AT338" s="167" t="s">
        <v>131</v>
      </c>
      <c r="AU338" s="167" t="s">
        <v>82</v>
      </c>
      <c r="AV338" s="14" t="s">
        <v>82</v>
      </c>
      <c r="AW338" s="14" t="s">
        <v>29</v>
      </c>
      <c r="AX338" s="14" t="s">
        <v>30</v>
      </c>
      <c r="AY338" s="167" t="s">
        <v>122</v>
      </c>
    </row>
    <row r="339" spans="1:65" s="2" customFormat="1" ht="16.5" customHeight="1">
      <c r="A339" s="33"/>
      <c r="B339" s="144"/>
      <c r="C339" s="145" t="s">
        <v>405</v>
      </c>
      <c r="D339" s="145" t="s">
        <v>124</v>
      </c>
      <c r="E339" s="146" t="s">
        <v>1804</v>
      </c>
      <c r="F339" s="147" t="s">
        <v>1805</v>
      </c>
      <c r="G339" s="148" t="s">
        <v>322</v>
      </c>
      <c r="H339" s="149">
        <v>0.46899999999999997</v>
      </c>
      <c r="I339" s="150"/>
      <c r="J339" s="151">
        <f>ROUND(I339*H339,2)</f>
        <v>0</v>
      </c>
      <c r="K339" s="147" t="s">
        <v>128</v>
      </c>
      <c r="L339" s="34"/>
      <c r="M339" s="152" t="s">
        <v>1</v>
      </c>
      <c r="N339" s="153" t="s">
        <v>38</v>
      </c>
      <c r="O339" s="59"/>
      <c r="P339" s="154">
        <f>O339*H339</f>
        <v>0</v>
      </c>
      <c r="Q339" s="154">
        <v>0</v>
      </c>
      <c r="R339" s="154">
        <f>Q339*H339</f>
        <v>0</v>
      </c>
      <c r="S339" s="154">
        <v>0</v>
      </c>
      <c r="T339" s="155">
        <f>S339*H339</f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56" t="s">
        <v>129</v>
      </c>
      <c r="AT339" s="156" t="s">
        <v>124</v>
      </c>
      <c r="AU339" s="156" t="s">
        <v>82</v>
      </c>
      <c r="AY339" s="18" t="s">
        <v>122</v>
      </c>
      <c r="BE339" s="157">
        <f>IF(N339="základní",J339,0)</f>
        <v>0</v>
      </c>
      <c r="BF339" s="157">
        <f>IF(N339="snížená",J339,0)</f>
        <v>0</v>
      </c>
      <c r="BG339" s="157">
        <f>IF(N339="zákl. přenesená",J339,0)</f>
        <v>0</v>
      </c>
      <c r="BH339" s="157">
        <f>IF(N339="sníž. přenesená",J339,0)</f>
        <v>0</v>
      </c>
      <c r="BI339" s="157">
        <f>IF(N339="nulová",J339,0)</f>
        <v>0</v>
      </c>
      <c r="BJ339" s="18" t="s">
        <v>30</v>
      </c>
      <c r="BK339" s="157">
        <f>ROUND(I339*H339,2)</f>
        <v>0</v>
      </c>
      <c r="BL339" s="18" t="s">
        <v>129</v>
      </c>
      <c r="BM339" s="156" t="s">
        <v>1806</v>
      </c>
    </row>
    <row r="340" spans="1:65" s="14" customFormat="1">
      <c r="B340" s="166"/>
      <c r="D340" s="159" t="s">
        <v>131</v>
      </c>
      <c r="E340" s="167" t="s">
        <v>1</v>
      </c>
      <c r="F340" s="168" t="s">
        <v>1807</v>
      </c>
      <c r="H340" s="169">
        <v>2.8000000000000001E-2</v>
      </c>
      <c r="I340" s="170"/>
      <c r="L340" s="166"/>
      <c r="M340" s="171"/>
      <c r="N340" s="172"/>
      <c r="O340" s="172"/>
      <c r="P340" s="172"/>
      <c r="Q340" s="172"/>
      <c r="R340" s="172"/>
      <c r="S340" s="172"/>
      <c r="T340" s="173"/>
      <c r="AT340" s="167" t="s">
        <v>131</v>
      </c>
      <c r="AU340" s="167" t="s">
        <v>82</v>
      </c>
      <c r="AV340" s="14" t="s">
        <v>82</v>
      </c>
      <c r="AW340" s="14" t="s">
        <v>29</v>
      </c>
      <c r="AX340" s="14" t="s">
        <v>73</v>
      </c>
      <c r="AY340" s="167" t="s">
        <v>122</v>
      </c>
    </row>
    <row r="341" spans="1:65" s="14" customFormat="1">
      <c r="B341" s="166"/>
      <c r="D341" s="159" t="s">
        <v>131</v>
      </c>
      <c r="E341" s="167" t="s">
        <v>1</v>
      </c>
      <c r="F341" s="168" t="s">
        <v>1808</v>
      </c>
      <c r="H341" s="169">
        <v>4.4999999999999998E-2</v>
      </c>
      <c r="I341" s="170"/>
      <c r="L341" s="166"/>
      <c r="M341" s="171"/>
      <c r="N341" s="172"/>
      <c r="O341" s="172"/>
      <c r="P341" s="172"/>
      <c r="Q341" s="172"/>
      <c r="R341" s="172"/>
      <c r="S341" s="172"/>
      <c r="T341" s="173"/>
      <c r="AT341" s="167" t="s">
        <v>131</v>
      </c>
      <c r="AU341" s="167" t="s">
        <v>82</v>
      </c>
      <c r="AV341" s="14" t="s">
        <v>82</v>
      </c>
      <c r="AW341" s="14" t="s">
        <v>29</v>
      </c>
      <c r="AX341" s="14" t="s">
        <v>73</v>
      </c>
      <c r="AY341" s="167" t="s">
        <v>122</v>
      </c>
    </row>
    <row r="342" spans="1:65" s="14" customFormat="1">
      <c r="B342" s="166"/>
      <c r="D342" s="159" t="s">
        <v>131</v>
      </c>
      <c r="E342" s="167" t="s">
        <v>1</v>
      </c>
      <c r="F342" s="168" t="s">
        <v>1809</v>
      </c>
      <c r="H342" s="169">
        <v>0.39600000000000002</v>
      </c>
      <c r="I342" s="170"/>
      <c r="L342" s="166"/>
      <c r="M342" s="171"/>
      <c r="N342" s="172"/>
      <c r="O342" s="172"/>
      <c r="P342" s="172"/>
      <c r="Q342" s="172"/>
      <c r="R342" s="172"/>
      <c r="S342" s="172"/>
      <c r="T342" s="173"/>
      <c r="AT342" s="167" t="s">
        <v>131</v>
      </c>
      <c r="AU342" s="167" t="s">
        <v>82</v>
      </c>
      <c r="AV342" s="14" t="s">
        <v>82</v>
      </c>
      <c r="AW342" s="14" t="s">
        <v>29</v>
      </c>
      <c r="AX342" s="14" t="s">
        <v>73</v>
      </c>
      <c r="AY342" s="167" t="s">
        <v>122</v>
      </c>
    </row>
    <row r="343" spans="1:65" s="15" customFormat="1">
      <c r="B343" s="174"/>
      <c r="D343" s="159" t="s">
        <v>131</v>
      </c>
      <c r="E343" s="175" t="s">
        <v>1</v>
      </c>
      <c r="F343" s="176" t="s">
        <v>139</v>
      </c>
      <c r="H343" s="177">
        <v>0.46899999999999997</v>
      </c>
      <c r="I343" s="178"/>
      <c r="L343" s="174"/>
      <c r="M343" s="179"/>
      <c r="N343" s="180"/>
      <c r="O343" s="180"/>
      <c r="P343" s="180"/>
      <c r="Q343" s="180"/>
      <c r="R343" s="180"/>
      <c r="S343" s="180"/>
      <c r="T343" s="181"/>
      <c r="AT343" s="175" t="s">
        <v>131</v>
      </c>
      <c r="AU343" s="175" t="s">
        <v>82</v>
      </c>
      <c r="AV343" s="15" t="s">
        <v>129</v>
      </c>
      <c r="AW343" s="15" t="s">
        <v>29</v>
      </c>
      <c r="AX343" s="15" t="s">
        <v>30</v>
      </c>
      <c r="AY343" s="175" t="s">
        <v>122</v>
      </c>
    </row>
    <row r="344" spans="1:65" s="2" customFormat="1" ht="16.5" customHeight="1">
      <c r="A344" s="33"/>
      <c r="B344" s="144"/>
      <c r="C344" s="145" t="s">
        <v>410</v>
      </c>
      <c r="D344" s="145" t="s">
        <v>124</v>
      </c>
      <c r="E344" s="146" t="s">
        <v>990</v>
      </c>
      <c r="F344" s="147" t="s">
        <v>991</v>
      </c>
      <c r="G344" s="148" t="s">
        <v>322</v>
      </c>
      <c r="H344" s="149">
        <v>0.46899999999999997</v>
      </c>
      <c r="I344" s="150"/>
      <c r="J344" s="151">
        <f>ROUND(I344*H344,2)</f>
        <v>0</v>
      </c>
      <c r="K344" s="147" t="s">
        <v>1</v>
      </c>
      <c r="L344" s="34"/>
      <c r="M344" s="152" t="s">
        <v>1</v>
      </c>
      <c r="N344" s="153" t="s">
        <v>38</v>
      </c>
      <c r="O344" s="59"/>
      <c r="P344" s="154">
        <f>O344*H344</f>
        <v>0</v>
      </c>
      <c r="Q344" s="154">
        <v>0</v>
      </c>
      <c r="R344" s="154">
        <f>Q344*H344</f>
        <v>0</v>
      </c>
      <c r="S344" s="154">
        <v>0</v>
      </c>
      <c r="T344" s="155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56" t="s">
        <v>129</v>
      </c>
      <c r="AT344" s="156" t="s">
        <v>124</v>
      </c>
      <c r="AU344" s="156" t="s">
        <v>82</v>
      </c>
      <c r="AY344" s="18" t="s">
        <v>122</v>
      </c>
      <c r="BE344" s="157">
        <f>IF(N344="základní",J344,0)</f>
        <v>0</v>
      </c>
      <c r="BF344" s="157">
        <f>IF(N344="snížená",J344,0)</f>
        <v>0</v>
      </c>
      <c r="BG344" s="157">
        <f>IF(N344="zákl. přenesená",J344,0)</f>
        <v>0</v>
      </c>
      <c r="BH344" s="157">
        <f>IF(N344="sníž. přenesená",J344,0)</f>
        <v>0</v>
      </c>
      <c r="BI344" s="157">
        <f>IF(N344="nulová",J344,0)</f>
        <v>0</v>
      </c>
      <c r="BJ344" s="18" t="s">
        <v>30</v>
      </c>
      <c r="BK344" s="157">
        <f>ROUND(I344*H344,2)</f>
        <v>0</v>
      </c>
      <c r="BL344" s="18" t="s">
        <v>129</v>
      </c>
      <c r="BM344" s="156" t="s">
        <v>1810</v>
      </c>
    </row>
    <row r="345" spans="1:65" s="14" customFormat="1">
      <c r="B345" s="166"/>
      <c r="D345" s="159" t="s">
        <v>131</v>
      </c>
      <c r="E345" s="167" t="s">
        <v>1</v>
      </c>
      <c r="F345" s="168" t="s">
        <v>1811</v>
      </c>
      <c r="H345" s="169">
        <v>0.46899999999999997</v>
      </c>
      <c r="I345" s="170"/>
      <c r="L345" s="166"/>
      <c r="M345" s="171"/>
      <c r="N345" s="172"/>
      <c r="O345" s="172"/>
      <c r="P345" s="172"/>
      <c r="Q345" s="172"/>
      <c r="R345" s="172"/>
      <c r="S345" s="172"/>
      <c r="T345" s="173"/>
      <c r="AT345" s="167" t="s">
        <v>131</v>
      </c>
      <c r="AU345" s="167" t="s">
        <v>82</v>
      </c>
      <c r="AV345" s="14" t="s">
        <v>82</v>
      </c>
      <c r="AW345" s="14" t="s">
        <v>29</v>
      </c>
      <c r="AX345" s="14" t="s">
        <v>30</v>
      </c>
      <c r="AY345" s="167" t="s">
        <v>122</v>
      </c>
    </row>
    <row r="346" spans="1:65" s="2" customFormat="1" ht="16.5" customHeight="1">
      <c r="A346" s="33"/>
      <c r="B346" s="144"/>
      <c r="C346" s="145" t="s">
        <v>416</v>
      </c>
      <c r="D346" s="145" t="s">
        <v>124</v>
      </c>
      <c r="E346" s="146" t="s">
        <v>994</v>
      </c>
      <c r="F346" s="147" t="s">
        <v>995</v>
      </c>
      <c r="G346" s="148" t="s">
        <v>322</v>
      </c>
      <c r="H346" s="149">
        <v>1.8759999999999999</v>
      </c>
      <c r="I346" s="150"/>
      <c r="J346" s="151">
        <f>ROUND(I346*H346,2)</f>
        <v>0</v>
      </c>
      <c r="K346" s="147" t="s">
        <v>1</v>
      </c>
      <c r="L346" s="34"/>
      <c r="M346" s="152" t="s">
        <v>1</v>
      </c>
      <c r="N346" s="153" t="s">
        <v>38</v>
      </c>
      <c r="O346" s="59"/>
      <c r="P346" s="154">
        <f>O346*H346</f>
        <v>0</v>
      </c>
      <c r="Q346" s="154">
        <v>0</v>
      </c>
      <c r="R346" s="154">
        <f>Q346*H346</f>
        <v>0</v>
      </c>
      <c r="S346" s="154">
        <v>0</v>
      </c>
      <c r="T346" s="155">
        <f>S346*H346</f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56" t="s">
        <v>129</v>
      </c>
      <c r="AT346" s="156" t="s">
        <v>124</v>
      </c>
      <c r="AU346" s="156" t="s">
        <v>82</v>
      </c>
      <c r="AY346" s="18" t="s">
        <v>122</v>
      </c>
      <c r="BE346" s="157">
        <f>IF(N346="základní",J346,0)</f>
        <v>0</v>
      </c>
      <c r="BF346" s="157">
        <f>IF(N346="snížená",J346,0)</f>
        <v>0</v>
      </c>
      <c r="BG346" s="157">
        <f>IF(N346="zákl. přenesená",J346,0)</f>
        <v>0</v>
      </c>
      <c r="BH346" s="157">
        <f>IF(N346="sníž. přenesená",J346,0)</f>
        <v>0</v>
      </c>
      <c r="BI346" s="157">
        <f>IF(N346="nulová",J346,0)</f>
        <v>0</v>
      </c>
      <c r="BJ346" s="18" t="s">
        <v>30</v>
      </c>
      <c r="BK346" s="157">
        <f>ROUND(I346*H346,2)</f>
        <v>0</v>
      </c>
      <c r="BL346" s="18" t="s">
        <v>129</v>
      </c>
      <c r="BM346" s="156" t="s">
        <v>1812</v>
      </c>
    </row>
    <row r="347" spans="1:65" s="14" customFormat="1">
      <c r="B347" s="166"/>
      <c r="D347" s="159" t="s">
        <v>131</v>
      </c>
      <c r="E347" s="167" t="s">
        <v>1</v>
      </c>
      <c r="F347" s="168" t="s">
        <v>1813</v>
      </c>
      <c r="H347" s="169">
        <v>1.8759999999999999</v>
      </c>
      <c r="I347" s="170"/>
      <c r="L347" s="166"/>
      <c r="M347" s="171"/>
      <c r="N347" s="172"/>
      <c r="O347" s="172"/>
      <c r="P347" s="172"/>
      <c r="Q347" s="172"/>
      <c r="R347" s="172"/>
      <c r="S347" s="172"/>
      <c r="T347" s="173"/>
      <c r="AT347" s="167" t="s">
        <v>131</v>
      </c>
      <c r="AU347" s="167" t="s">
        <v>82</v>
      </c>
      <c r="AV347" s="14" t="s">
        <v>82</v>
      </c>
      <c r="AW347" s="14" t="s">
        <v>29</v>
      </c>
      <c r="AX347" s="14" t="s">
        <v>73</v>
      </c>
      <c r="AY347" s="167" t="s">
        <v>122</v>
      </c>
    </row>
    <row r="348" spans="1:65" s="15" customFormat="1">
      <c r="B348" s="174"/>
      <c r="D348" s="159" t="s">
        <v>131</v>
      </c>
      <c r="E348" s="175" t="s">
        <v>1</v>
      </c>
      <c r="F348" s="176" t="s">
        <v>139</v>
      </c>
      <c r="H348" s="177">
        <v>1.8759999999999999</v>
      </c>
      <c r="I348" s="178"/>
      <c r="L348" s="174"/>
      <c r="M348" s="179"/>
      <c r="N348" s="180"/>
      <c r="O348" s="180"/>
      <c r="P348" s="180"/>
      <c r="Q348" s="180"/>
      <c r="R348" s="180"/>
      <c r="S348" s="180"/>
      <c r="T348" s="181"/>
      <c r="AT348" s="175" t="s">
        <v>131</v>
      </c>
      <c r="AU348" s="175" t="s">
        <v>82</v>
      </c>
      <c r="AV348" s="15" t="s">
        <v>129</v>
      </c>
      <c r="AW348" s="15" t="s">
        <v>29</v>
      </c>
      <c r="AX348" s="15" t="s">
        <v>30</v>
      </c>
      <c r="AY348" s="175" t="s">
        <v>122</v>
      </c>
    </row>
    <row r="349" spans="1:65" s="2" customFormat="1" ht="16.5" customHeight="1">
      <c r="A349" s="33"/>
      <c r="B349" s="144"/>
      <c r="C349" s="145" t="s">
        <v>420</v>
      </c>
      <c r="D349" s="145" t="s">
        <v>124</v>
      </c>
      <c r="E349" s="146" t="s">
        <v>998</v>
      </c>
      <c r="F349" s="147" t="s">
        <v>321</v>
      </c>
      <c r="G349" s="148" t="s">
        <v>322</v>
      </c>
      <c r="H349" s="149">
        <v>0.46899999999999997</v>
      </c>
      <c r="I349" s="150"/>
      <c r="J349" s="151">
        <f>ROUND(I349*H349,2)</f>
        <v>0</v>
      </c>
      <c r="K349" s="147" t="s">
        <v>1</v>
      </c>
      <c r="L349" s="34"/>
      <c r="M349" s="152" t="s">
        <v>1</v>
      </c>
      <c r="N349" s="153" t="s">
        <v>38</v>
      </c>
      <c r="O349" s="59"/>
      <c r="P349" s="154">
        <f>O349*H349</f>
        <v>0</v>
      </c>
      <c r="Q349" s="154">
        <v>0</v>
      </c>
      <c r="R349" s="154">
        <f>Q349*H349</f>
        <v>0</v>
      </c>
      <c r="S349" s="154">
        <v>0</v>
      </c>
      <c r="T349" s="155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156" t="s">
        <v>129</v>
      </c>
      <c r="AT349" s="156" t="s">
        <v>124</v>
      </c>
      <c r="AU349" s="156" t="s">
        <v>82</v>
      </c>
      <c r="AY349" s="18" t="s">
        <v>122</v>
      </c>
      <c r="BE349" s="157">
        <f>IF(N349="základní",J349,0)</f>
        <v>0</v>
      </c>
      <c r="BF349" s="157">
        <f>IF(N349="snížená",J349,0)</f>
        <v>0</v>
      </c>
      <c r="BG349" s="157">
        <f>IF(N349="zákl. přenesená",J349,0)</f>
        <v>0</v>
      </c>
      <c r="BH349" s="157">
        <f>IF(N349="sníž. přenesená",J349,0)</f>
        <v>0</v>
      </c>
      <c r="BI349" s="157">
        <f>IF(N349="nulová",J349,0)</f>
        <v>0</v>
      </c>
      <c r="BJ349" s="18" t="s">
        <v>30</v>
      </c>
      <c r="BK349" s="157">
        <f>ROUND(I349*H349,2)</f>
        <v>0</v>
      </c>
      <c r="BL349" s="18" t="s">
        <v>129</v>
      </c>
      <c r="BM349" s="156" t="s">
        <v>1814</v>
      </c>
    </row>
    <row r="350" spans="1:65" s="14" customFormat="1">
      <c r="B350" s="166"/>
      <c r="D350" s="159" t="s">
        <v>131</v>
      </c>
      <c r="E350" s="167" t="s">
        <v>1</v>
      </c>
      <c r="F350" s="168" t="s">
        <v>1811</v>
      </c>
      <c r="H350" s="169">
        <v>0.46899999999999997</v>
      </c>
      <c r="I350" s="170"/>
      <c r="L350" s="166"/>
      <c r="M350" s="171"/>
      <c r="N350" s="172"/>
      <c r="O350" s="172"/>
      <c r="P350" s="172"/>
      <c r="Q350" s="172"/>
      <c r="R350" s="172"/>
      <c r="S350" s="172"/>
      <c r="T350" s="173"/>
      <c r="AT350" s="167" t="s">
        <v>131</v>
      </c>
      <c r="AU350" s="167" t="s">
        <v>82</v>
      </c>
      <c r="AV350" s="14" t="s">
        <v>82</v>
      </c>
      <c r="AW350" s="14" t="s">
        <v>29</v>
      </c>
      <c r="AX350" s="14" t="s">
        <v>30</v>
      </c>
      <c r="AY350" s="167" t="s">
        <v>122</v>
      </c>
    </row>
    <row r="351" spans="1:65" s="12" customFormat="1" ht="22.9" customHeight="1">
      <c r="B351" s="131"/>
      <c r="D351" s="132" t="s">
        <v>72</v>
      </c>
      <c r="E351" s="142" t="s">
        <v>129</v>
      </c>
      <c r="F351" s="142" t="s">
        <v>459</v>
      </c>
      <c r="I351" s="134"/>
      <c r="J351" s="143">
        <f>BK351</f>
        <v>0</v>
      </c>
      <c r="L351" s="131"/>
      <c r="M351" s="136"/>
      <c r="N351" s="137"/>
      <c r="O351" s="137"/>
      <c r="P351" s="138">
        <f>SUM(P352:P365)</f>
        <v>0</v>
      </c>
      <c r="Q351" s="137"/>
      <c r="R351" s="138">
        <f>SUM(R352:R365)</f>
        <v>0</v>
      </c>
      <c r="S351" s="137"/>
      <c r="T351" s="139">
        <f>SUM(T352:T365)</f>
        <v>0</v>
      </c>
      <c r="AR351" s="132" t="s">
        <v>30</v>
      </c>
      <c r="AT351" s="140" t="s">
        <v>72</v>
      </c>
      <c r="AU351" s="140" t="s">
        <v>30</v>
      </c>
      <c r="AY351" s="132" t="s">
        <v>122</v>
      </c>
      <c r="BK351" s="141">
        <f>SUM(BK352:BK365)</f>
        <v>0</v>
      </c>
    </row>
    <row r="352" spans="1:65" s="2" customFormat="1" ht="16.5" customHeight="1">
      <c r="A352" s="33"/>
      <c r="B352" s="144"/>
      <c r="C352" s="145" t="s">
        <v>427</v>
      </c>
      <c r="D352" s="145" t="s">
        <v>124</v>
      </c>
      <c r="E352" s="146" t="s">
        <v>1011</v>
      </c>
      <c r="F352" s="147" t="s">
        <v>1012</v>
      </c>
      <c r="G352" s="148" t="s">
        <v>223</v>
      </c>
      <c r="H352" s="149">
        <v>2.58</v>
      </c>
      <c r="I352" s="150"/>
      <c r="J352" s="151">
        <f>ROUND(I352*H352,2)</f>
        <v>0</v>
      </c>
      <c r="K352" s="147" t="s">
        <v>128</v>
      </c>
      <c r="L352" s="34"/>
      <c r="M352" s="152" t="s">
        <v>1</v>
      </c>
      <c r="N352" s="153" t="s">
        <v>38</v>
      </c>
      <c r="O352" s="59"/>
      <c r="P352" s="154">
        <f>O352*H352</f>
        <v>0</v>
      </c>
      <c r="Q352" s="154">
        <v>0</v>
      </c>
      <c r="R352" s="154">
        <f>Q352*H352</f>
        <v>0</v>
      </c>
      <c r="S352" s="154">
        <v>0</v>
      </c>
      <c r="T352" s="155">
        <f>S352*H352</f>
        <v>0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156" t="s">
        <v>129</v>
      </c>
      <c r="AT352" s="156" t="s">
        <v>124</v>
      </c>
      <c r="AU352" s="156" t="s">
        <v>82</v>
      </c>
      <c r="AY352" s="18" t="s">
        <v>122</v>
      </c>
      <c r="BE352" s="157">
        <f>IF(N352="základní",J352,0)</f>
        <v>0</v>
      </c>
      <c r="BF352" s="157">
        <f>IF(N352="snížená",J352,0)</f>
        <v>0</v>
      </c>
      <c r="BG352" s="157">
        <f>IF(N352="zákl. přenesená",J352,0)</f>
        <v>0</v>
      </c>
      <c r="BH352" s="157">
        <f>IF(N352="sníž. přenesená",J352,0)</f>
        <v>0</v>
      </c>
      <c r="BI352" s="157">
        <f>IF(N352="nulová",J352,0)</f>
        <v>0</v>
      </c>
      <c r="BJ352" s="18" t="s">
        <v>30</v>
      </c>
      <c r="BK352" s="157">
        <f>ROUND(I352*H352,2)</f>
        <v>0</v>
      </c>
      <c r="BL352" s="18" t="s">
        <v>129</v>
      </c>
      <c r="BM352" s="156" t="s">
        <v>1815</v>
      </c>
    </row>
    <row r="353" spans="1:65" s="13" customFormat="1">
      <c r="B353" s="158"/>
      <c r="D353" s="159" t="s">
        <v>131</v>
      </c>
      <c r="E353" s="160" t="s">
        <v>1</v>
      </c>
      <c r="F353" s="161" t="s">
        <v>1652</v>
      </c>
      <c r="H353" s="160" t="s">
        <v>1</v>
      </c>
      <c r="I353" s="162"/>
      <c r="L353" s="158"/>
      <c r="M353" s="163"/>
      <c r="N353" s="164"/>
      <c r="O353" s="164"/>
      <c r="P353" s="164"/>
      <c r="Q353" s="164"/>
      <c r="R353" s="164"/>
      <c r="S353" s="164"/>
      <c r="T353" s="165"/>
      <c r="AT353" s="160" t="s">
        <v>131</v>
      </c>
      <c r="AU353" s="160" t="s">
        <v>82</v>
      </c>
      <c r="AV353" s="13" t="s">
        <v>30</v>
      </c>
      <c r="AW353" s="13" t="s">
        <v>29</v>
      </c>
      <c r="AX353" s="13" t="s">
        <v>73</v>
      </c>
      <c r="AY353" s="160" t="s">
        <v>122</v>
      </c>
    </row>
    <row r="354" spans="1:65" s="14" customFormat="1">
      <c r="B354" s="166"/>
      <c r="D354" s="159" t="s">
        <v>131</v>
      </c>
      <c r="E354" s="167" t="s">
        <v>1</v>
      </c>
      <c r="F354" s="168" t="s">
        <v>1816</v>
      </c>
      <c r="H354" s="169">
        <v>0.16500000000000001</v>
      </c>
      <c r="I354" s="170"/>
      <c r="L354" s="166"/>
      <c r="M354" s="171"/>
      <c r="N354" s="172"/>
      <c r="O354" s="172"/>
      <c r="P354" s="172"/>
      <c r="Q354" s="172"/>
      <c r="R354" s="172"/>
      <c r="S354" s="172"/>
      <c r="T354" s="173"/>
      <c r="AT354" s="167" t="s">
        <v>131</v>
      </c>
      <c r="AU354" s="167" t="s">
        <v>82</v>
      </c>
      <c r="AV354" s="14" t="s">
        <v>82</v>
      </c>
      <c r="AW354" s="14" t="s">
        <v>29</v>
      </c>
      <c r="AX354" s="14" t="s">
        <v>73</v>
      </c>
      <c r="AY354" s="167" t="s">
        <v>122</v>
      </c>
    </row>
    <row r="355" spans="1:65" s="14" customFormat="1">
      <c r="B355" s="166"/>
      <c r="D355" s="159" t="s">
        <v>131</v>
      </c>
      <c r="E355" s="167" t="s">
        <v>1</v>
      </c>
      <c r="F355" s="168" t="s">
        <v>1817</v>
      </c>
      <c r="H355" s="169">
        <v>0.38500000000000001</v>
      </c>
      <c r="I355" s="170"/>
      <c r="L355" s="166"/>
      <c r="M355" s="171"/>
      <c r="N355" s="172"/>
      <c r="O355" s="172"/>
      <c r="P355" s="172"/>
      <c r="Q355" s="172"/>
      <c r="R355" s="172"/>
      <c r="S355" s="172"/>
      <c r="T355" s="173"/>
      <c r="AT355" s="167" t="s">
        <v>131</v>
      </c>
      <c r="AU355" s="167" t="s">
        <v>82</v>
      </c>
      <c r="AV355" s="14" t="s">
        <v>82</v>
      </c>
      <c r="AW355" s="14" t="s">
        <v>29</v>
      </c>
      <c r="AX355" s="14" t="s">
        <v>73</v>
      </c>
      <c r="AY355" s="167" t="s">
        <v>122</v>
      </c>
    </row>
    <row r="356" spans="1:65" s="13" customFormat="1">
      <c r="B356" s="158"/>
      <c r="D356" s="159" t="s">
        <v>131</v>
      </c>
      <c r="E356" s="160" t="s">
        <v>1</v>
      </c>
      <c r="F356" s="161" t="s">
        <v>1654</v>
      </c>
      <c r="H356" s="160" t="s">
        <v>1</v>
      </c>
      <c r="I356" s="162"/>
      <c r="L356" s="158"/>
      <c r="M356" s="163"/>
      <c r="N356" s="164"/>
      <c r="O356" s="164"/>
      <c r="P356" s="164"/>
      <c r="Q356" s="164"/>
      <c r="R356" s="164"/>
      <c r="S356" s="164"/>
      <c r="T356" s="165"/>
      <c r="AT356" s="160" t="s">
        <v>131</v>
      </c>
      <c r="AU356" s="160" t="s">
        <v>82</v>
      </c>
      <c r="AV356" s="13" t="s">
        <v>30</v>
      </c>
      <c r="AW356" s="13" t="s">
        <v>29</v>
      </c>
      <c r="AX356" s="13" t="s">
        <v>73</v>
      </c>
      <c r="AY356" s="160" t="s">
        <v>122</v>
      </c>
    </row>
    <row r="357" spans="1:65" s="14" customFormat="1">
      <c r="B357" s="166"/>
      <c r="D357" s="159" t="s">
        <v>131</v>
      </c>
      <c r="E357" s="167" t="s">
        <v>1</v>
      </c>
      <c r="F357" s="168" t="s">
        <v>1816</v>
      </c>
      <c r="H357" s="169">
        <v>0.16500000000000001</v>
      </c>
      <c r="I357" s="170"/>
      <c r="L357" s="166"/>
      <c r="M357" s="171"/>
      <c r="N357" s="172"/>
      <c r="O357" s="172"/>
      <c r="P357" s="172"/>
      <c r="Q357" s="172"/>
      <c r="R357" s="172"/>
      <c r="S357" s="172"/>
      <c r="T357" s="173"/>
      <c r="AT357" s="167" t="s">
        <v>131</v>
      </c>
      <c r="AU357" s="167" t="s">
        <v>82</v>
      </c>
      <c r="AV357" s="14" t="s">
        <v>82</v>
      </c>
      <c r="AW357" s="14" t="s">
        <v>29</v>
      </c>
      <c r="AX357" s="14" t="s">
        <v>73</v>
      </c>
      <c r="AY357" s="167" t="s">
        <v>122</v>
      </c>
    </row>
    <row r="358" spans="1:65" s="14" customFormat="1">
      <c r="B358" s="166"/>
      <c r="D358" s="159" t="s">
        <v>131</v>
      </c>
      <c r="E358" s="167" t="s">
        <v>1</v>
      </c>
      <c r="F358" s="168" t="s">
        <v>1818</v>
      </c>
      <c r="H358" s="169">
        <v>0.627</v>
      </c>
      <c r="I358" s="170"/>
      <c r="L358" s="166"/>
      <c r="M358" s="171"/>
      <c r="N358" s="172"/>
      <c r="O358" s="172"/>
      <c r="P358" s="172"/>
      <c r="Q358" s="172"/>
      <c r="R358" s="172"/>
      <c r="S358" s="172"/>
      <c r="T358" s="173"/>
      <c r="AT358" s="167" t="s">
        <v>131</v>
      </c>
      <c r="AU358" s="167" t="s">
        <v>82</v>
      </c>
      <c r="AV358" s="14" t="s">
        <v>82</v>
      </c>
      <c r="AW358" s="14" t="s">
        <v>29</v>
      </c>
      <c r="AX358" s="14" t="s">
        <v>73</v>
      </c>
      <c r="AY358" s="167" t="s">
        <v>122</v>
      </c>
    </row>
    <row r="359" spans="1:65" s="13" customFormat="1">
      <c r="B359" s="158"/>
      <c r="D359" s="159" t="s">
        <v>131</v>
      </c>
      <c r="E359" s="160" t="s">
        <v>1</v>
      </c>
      <c r="F359" s="161" t="s">
        <v>1655</v>
      </c>
      <c r="H359" s="160" t="s">
        <v>1</v>
      </c>
      <c r="I359" s="162"/>
      <c r="L359" s="158"/>
      <c r="M359" s="163"/>
      <c r="N359" s="164"/>
      <c r="O359" s="164"/>
      <c r="P359" s="164"/>
      <c r="Q359" s="164"/>
      <c r="R359" s="164"/>
      <c r="S359" s="164"/>
      <c r="T359" s="165"/>
      <c r="AT359" s="160" t="s">
        <v>131</v>
      </c>
      <c r="AU359" s="160" t="s">
        <v>82</v>
      </c>
      <c r="AV359" s="13" t="s">
        <v>30</v>
      </c>
      <c r="AW359" s="13" t="s">
        <v>29</v>
      </c>
      <c r="AX359" s="13" t="s">
        <v>73</v>
      </c>
      <c r="AY359" s="160" t="s">
        <v>122</v>
      </c>
    </row>
    <row r="360" spans="1:65" s="14" customFormat="1">
      <c r="B360" s="166"/>
      <c r="D360" s="159" t="s">
        <v>131</v>
      </c>
      <c r="E360" s="167" t="s">
        <v>1</v>
      </c>
      <c r="F360" s="168" t="s">
        <v>1819</v>
      </c>
      <c r="H360" s="169">
        <v>1.238</v>
      </c>
      <c r="I360" s="170"/>
      <c r="L360" s="166"/>
      <c r="M360" s="171"/>
      <c r="N360" s="172"/>
      <c r="O360" s="172"/>
      <c r="P360" s="172"/>
      <c r="Q360" s="172"/>
      <c r="R360" s="172"/>
      <c r="S360" s="172"/>
      <c r="T360" s="173"/>
      <c r="AT360" s="167" t="s">
        <v>131</v>
      </c>
      <c r="AU360" s="167" t="s">
        <v>82</v>
      </c>
      <c r="AV360" s="14" t="s">
        <v>82</v>
      </c>
      <c r="AW360" s="14" t="s">
        <v>29</v>
      </c>
      <c r="AX360" s="14" t="s">
        <v>73</v>
      </c>
      <c r="AY360" s="167" t="s">
        <v>122</v>
      </c>
    </row>
    <row r="361" spans="1:65" s="15" customFormat="1">
      <c r="B361" s="174"/>
      <c r="D361" s="159" t="s">
        <v>131</v>
      </c>
      <c r="E361" s="175" t="s">
        <v>1</v>
      </c>
      <c r="F361" s="176" t="s">
        <v>139</v>
      </c>
      <c r="H361" s="177">
        <v>2.58</v>
      </c>
      <c r="I361" s="178"/>
      <c r="L361" s="174"/>
      <c r="M361" s="179"/>
      <c r="N361" s="180"/>
      <c r="O361" s="180"/>
      <c r="P361" s="180"/>
      <c r="Q361" s="180"/>
      <c r="R361" s="180"/>
      <c r="S361" s="180"/>
      <c r="T361" s="181"/>
      <c r="AT361" s="175" t="s">
        <v>131</v>
      </c>
      <c r="AU361" s="175" t="s">
        <v>82</v>
      </c>
      <c r="AV361" s="15" t="s">
        <v>129</v>
      </c>
      <c r="AW361" s="15" t="s">
        <v>29</v>
      </c>
      <c r="AX361" s="15" t="s">
        <v>30</v>
      </c>
      <c r="AY361" s="175" t="s">
        <v>122</v>
      </c>
    </row>
    <row r="362" spans="1:65" s="2" customFormat="1" ht="16.5" customHeight="1">
      <c r="A362" s="33"/>
      <c r="B362" s="144"/>
      <c r="C362" s="145" t="s">
        <v>435</v>
      </c>
      <c r="D362" s="145" t="s">
        <v>124</v>
      </c>
      <c r="E362" s="146" t="s">
        <v>473</v>
      </c>
      <c r="F362" s="147" t="s">
        <v>474</v>
      </c>
      <c r="G362" s="148" t="s">
        <v>223</v>
      </c>
      <c r="H362" s="149">
        <v>2.58</v>
      </c>
      <c r="I362" s="150"/>
      <c r="J362" s="151">
        <f>ROUND(I362*H362,2)</f>
        <v>0</v>
      </c>
      <c r="K362" s="147" t="s">
        <v>128</v>
      </c>
      <c r="L362" s="34"/>
      <c r="M362" s="152" t="s">
        <v>1</v>
      </c>
      <c r="N362" s="153" t="s">
        <v>38</v>
      </c>
      <c r="O362" s="59"/>
      <c r="P362" s="154">
        <f>O362*H362</f>
        <v>0</v>
      </c>
      <c r="Q362" s="154">
        <v>0</v>
      </c>
      <c r="R362" s="154">
        <f>Q362*H362</f>
        <v>0</v>
      </c>
      <c r="S362" s="154">
        <v>0</v>
      </c>
      <c r="T362" s="155">
        <f>S362*H362</f>
        <v>0</v>
      </c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R362" s="156" t="s">
        <v>129</v>
      </c>
      <c r="AT362" s="156" t="s">
        <v>124</v>
      </c>
      <c r="AU362" s="156" t="s">
        <v>82</v>
      </c>
      <c r="AY362" s="18" t="s">
        <v>122</v>
      </c>
      <c r="BE362" s="157">
        <f>IF(N362="základní",J362,0)</f>
        <v>0</v>
      </c>
      <c r="BF362" s="157">
        <f>IF(N362="snížená",J362,0)</f>
        <v>0</v>
      </c>
      <c r="BG362" s="157">
        <f>IF(N362="zákl. přenesená",J362,0)</f>
        <v>0</v>
      </c>
      <c r="BH362" s="157">
        <f>IF(N362="sníž. přenesená",J362,0)</f>
        <v>0</v>
      </c>
      <c r="BI362" s="157">
        <f>IF(N362="nulová",J362,0)</f>
        <v>0</v>
      </c>
      <c r="BJ362" s="18" t="s">
        <v>30</v>
      </c>
      <c r="BK362" s="157">
        <f>ROUND(I362*H362,2)</f>
        <v>0</v>
      </c>
      <c r="BL362" s="18" t="s">
        <v>129</v>
      </c>
      <c r="BM362" s="156" t="s">
        <v>1820</v>
      </c>
    </row>
    <row r="363" spans="1:65" s="14" customFormat="1">
      <c r="B363" s="166"/>
      <c r="D363" s="159" t="s">
        <v>131</v>
      </c>
      <c r="E363" s="167" t="s">
        <v>1</v>
      </c>
      <c r="F363" s="168" t="s">
        <v>1821</v>
      </c>
      <c r="H363" s="169">
        <v>2.58</v>
      </c>
      <c r="I363" s="170"/>
      <c r="L363" s="166"/>
      <c r="M363" s="171"/>
      <c r="N363" s="172"/>
      <c r="O363" s="172"/>
      <c r="P363" s="172"/>
      <c r="Q363" s="172"/>
      <c r="R363" s="172"/>
      <c r="S363" s="172"/>
      <c r="T363" s="173"/>
      <c r="AT363" s="167" t="s">
        <v>131</v>
      </c>
      <c r="AU363" s="167" t="s">
        <v>82</v>
      </c>
      <c r="AV363" s="14" t="s">
        <v>82</v>
      </c>
      <c r="AW363" s="14" t="s">
        <v>29</v>
      </c>
      <c r="AX363" s="14" t="s">
        <v>30</v>
      </c>
      <c r="AY363" s="167" t="s">
        <v>122</v>
      </c>
    </row>
    <row r="364" spans="1:65" s="2" customFormat="1" ht="21.75" customHeight="1">
      <c r="A364" s="33"/>
      <c r="B364" s="144"/>
      <c r="C364" s="145" t="s">
        <v>443</v>
      </c>
      <c r="D364" s="145" t="s">
        <v>124</v>
      </c>
      <c r="E364" s="146" t="s">
        <v>1026</v>
      </c>
      <c r="F364" s="147" t="s">
        <v>387</v>
      </c>
      <c r="G364" s="148" t="s">
        <v>223</v>
      </c>
      <c r="H364" s="149">
        <v>2.58</v>
      </c>
      <c r="I364" s="150"/>
      <c r="J364" s="151">
        <f>ROUND(I364*H364,2)</f>
        <v>0</v>
      </c>
      <c r="K364" s="147" t="s">
        <v>128</v>
      </c>
      <c r="L364" s="34"/>
      <c r="M364" s="152" t="s">
        <v>1</v>
      </c>
      <c r="N364" s="153" t="s">
        <v>38</v>
      </c>
      <c r="O364" s="59"/>
      <c r="P364" s="154">
        <f>O364*H364</f>
        <v>0</v>
      </c>
      <c r="Q364" s="154">
        <v>0</v>
      </c>
      <c r="R364" s="154">
        <f>Q364*H364</f>
        <v>0</v>
      </c>
      <c r="S364" s="154">
        <v>0</v>
      </c>
      <c r="T364" s="155">
        <f>S364*H364</f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56" t="s">
        <v>129</v>
      </c>
      <c r="AT364" s="156" t="s">
        <v>124</v>
      </c>
      <c r="AU364" s="156" t="s">
        <v>82</v>
      </c>
      <c r="AY364" s="18" t="s">
        <v>122</v>
      </c>
      <c r="BE364" s="157">
        <f>IF(N364="základní",J364,0)</f>
        <v>0</v>
      </c>
      <c r="BF364" s="157">
        <f>IF(N364="snížená",J364,0)</f>
        <v>0</v>
      </c>
      <c r="BG364" s="157">
        <f>IF(N364="zákl. přenesená",J364,0)</f>
        <v>0</v>
      </c>
      <c r="BH364" s="157">
        <f>IF(N364="sníž. přenesená",J364,0)</f>
        <v>0</v>
      </c>
      <c r="BI364" s="157">
        <f>IF(N364="nulová",J364,0)</f>
        <v>0</v>
      </c>
      <c r="BJ364" s="18" t="s">
        <v>30</v>
      </c>
      <c r="BK364" s="157">
        <f>ROUND(I364*H364,2)</f>
        <v>0</v>
      </c>
      <c r="BL364" s="18" t="s">
        <v>129</v>
      </c>
      <c r="BM364" s="156" t="s">
        <v>1822</v>
      </c>
    </row>
    <row r="365" spans="1:65" s="14" customFormat="1">
      <c r="B365" s="166"/>
      <c r="D365" s="159" t="s">
        <v>131</v>
      </c>
      <c r="E365" s="167" t="s">
        <v>1</v>
      </c>
      <c r="F365" s="168" t="s">
        <v>1821</v>
      </c>
      <c r="H365" s="169">
        <v>2.58</v>
      </c>
      <c r="I365" s="170"/>
      <c r="L365" s="166"/>
      <c r="M365" s="171"/>
      <c r="N365" s="172"/>
      <c r="O365" s="172"/>
      <c r="P365" s="172"/>
      <c r="Q365" s="172"/>
      <c r="R365" s="172"/>
      <c r="S365" s="172"/>
      <c r="T365" s="173"/>
      <c r="AT365" s="167" t="s">
        <v>131</v>
      </c>
      <c r="AU365" s="167" t="s">
        <v>82</v>
      </c>
      <c r="AV365" s="14" t="s">
        <v>82</v>
      </c>
      <c r="AW365" s="14" t="s">
        <v>29</v>
      </c>
      <c r="AX365" s="14" t="s">
        <v>30</v>
      </c>
      <c r="AY365" s="167" t="s">
        <v>122</v>
      </c>
    </row>
    <row r="366" spans="1:65" s="12" customFormat="1" ht="22.9" customHeight="1">
      <c r="B366" s="131"/>
      <c r="D366" s="132" t="s">
        <v>72</v>
      </c>
      <c r="E366" s="142" t="s">
        <v>154</v>
      </c>
      <c r="F366" s="142" t="s">
        <v>489</v>
      </c>
      <c r="I366" s="134"/>
      <c r="J366" s="143">
        <f>BK366</f>
        <v>0</v>
      </c>
      <c r="L366" s="131"/>
      <c r="M366" s="136"/>
      <c r="N366" s="137"/>
      <c r="O366" s="137"/>
      <c r="P366" s="138">
        <f>SUM(P367:P377)</f>
        <v>0</v>
      </c>
      <c r="Q366" s="137"/>
      <c r="R366" s="138">
        <f>SUM(R367:R377)</f>
        <v>0</v>
      </c>
      <c r="S366" s="137"/>
      <c r="T366" s="139">
        <f>SUM(T367:T377)</f>
        <v>0</v>
      </c>
      <c r="AR366" s="132" t="s">
        <v>30</v>
      </c>
      <c r="AT366" s="140" t="s">
        <v>72</v>
      </c>
      <c r="AU366" s="140" t="s">
        <v>30</v>
      </c>
      <c r="AY366" s="132" t="s">
        <v>122</v>
      </c>
      <c r="BK366" s="141">
        <f>SUM(BK367:BK377)</f>
        <v>0</v>
      </c>
    </row>
    <row r="367" spans="1:65" s="2" customFormat="1" ht="21.75" customHeight="1">
      <c r="A367" s="33"/>
      <c r="B367" s="144"/>
      <c r="C367" s="145" t="s">
        <v>448</v>
      </c>
      <c r="D367" s="145" t="s">
        <v>124</v>
      </c>
      <c r="E367" s="146" t="s">
        <v>1061</v>
      </c>
      <c r="F367" s="147" t="s">
        <v>1062</v>
      </c>
      <c r="G367" s="148" t="s">
        <v>127</v>
      </c>
      <c r="H367" s="149">
        <v>6.5449999999999999</v>
      </c>
      <c r="I367" s="150"/>
      <c r="J367" s="151">
        <f>ROUND(I367*H367,2)</f>
        <v>0</v>
      </c>
      <c r="K367" s="147" t="s">
        <v>1</v>
      </c>
      <c r="L367" s="34"/>
      <c r="M367" s="152" t="s">
        <v>1</v>
      </c>
      <c r="N367" s="153" t="s">
        <v>38</v>
      </c>
      <c r="O367" s="59"/>
      <c r="P367" s="154">
        <f>O367*H367</f>
        <v>0</v>
      </c>
      <c r="Q367" s="154">
        <v>0</v>
      </c>
      <c r="R367" s="154">
        <f>Q367*H367</f>
        <v>0</v>
      </c>
      <c r="S367" s="154">
        <v>0</v>
      </c>
      <c r="T367" s="155">
        <f>S367*H367</f>
        <v>0</v>
      </c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R367" s="156" t="s">
        <v>129</v>
      </c>
      <c r="AT367" s="156" t="s">
        <v>124</v>
      </c>
      <c r="AU367" s="156" t="s">
        <v>82</v>
      </c>
      <c r="AY367" s="18" t="s">
        <v>122</v>
      </c>
      <c r="BE367" s="157">
        <f>IF(N367="základní",J367,0)</f>
        <v>0</v>
      </c>
      <c r="BF367" s="157">
        <f>IF(N367="snížená",J367,0)</f>
        <v>0</v>
      </c>
      <c r="BG367" s="157">
        <f>IF(N367="zákl. přenesená",J367,0)</f>
        <v>0</v>
      </c>
      <c r="BH367" s="157">
        <f>IF(N367="sníž. přenesená",J367,0)</f>
        <v>0</v>
      </c>
      <c r="BI367" s="157">
        <f>IF(N367="nulová",J367,0)</f>
        <v>0</v>
      </c>
      <c r="BJ367" s="18" t="s">
        <v>30</v>
      </c>
      <c r="BK367" s="157">
        <f>ROUND(I367*H367,2)</f>
        <v>0</v>
      </c>
      <c r="BL367" s="18" t="s">
        <v>129</v>
      </c>
      <c r="BM367" s="156" t="s">
        <v>1823</v>
      </c>
    </row>
    <row r="368" spans="1:65" s="13" customFormat="1">
      <c r="B368" s="158"/>
      <c r="D368" s="159" t="s">
        <v>131</v>
      </c>
      <c r="E368" s="160" t="s">
        <v>1</v>
      </c>
      <c r="F368" s="161" t="s">
        <v>1652</v>
      </c>
      <c r="H368" s="160" t="s">
        <v>1</v>
      </c>
      <c r="I368" s="162"/>
      <c r="L368" s="158"/>
      <c r="M368" s="163"/>
      <c r="N368" s="164"/>
      <c r="O368" s="164"/>
      <c r="P368" s="164"/>
      <c r="Q368" s="164"/>
      <c r="R368" s="164"/>
      <c r="S368" s="164"/>
      <c r="T368" s="165"/>
      <c r="AT368" s="160" t="s">
        <v>131</v>
      </c>
      <c r="AU368" s="160" t="s">
        <v>82</v>
      </c>
      <c r="AV368" s="13" t="s">
        <v>30</v>
      </c>
      <c r="AW368" s="13" t="s">
        <v>29</v>
      </c>
      <c r="AX368" s="13" t="s">
        <v>73</v>
      </c>
      <c r="AY368" s="160" t="s">
        <v>122</v>
      </c>
    </row>
    <row r="369" spans="1:65" s="14" customFormat="1">
      <c r="B369" s="166"/>
      <c r="D369" s="159" t="s">
        <v>131</v>
      </c>
      <c r="E369" s="167" t="s">
        <v>1</v>
      </c>
      <c r="F369" s="168" t="s">
        <v>1653</v>
      </c>
      <c r="H369" s="169">
        <v>1.65</v>
      </c>
      <c r="I369" s="170"/>
      <c r="L369" s="166"/>
      <c r="M369" s="171"/>
      <c r="N369" s="172"/>
      <c r="O369" s="172"/>
      <c r="P369" s="172"/>
      <c r="Q369" s="172"/>
      <c r="R369" s="172"/>
      <c r="S369" s="172"/>
      <c r="T369" s="173"/>
      <c r="AT369" s="167" t="s">
        <v>131</v>
      </c>
      <c r="AU369" s="167" t="s">
        <v>82</v>
      </c>
      <c r="AV369" s="14" t="s">
        <v>82</v>
      </c>
      <c r="AW369" s="14" t="s">
        <v>29</v>
      </c>
      <c r="AX369" s="14" t="s">
        <v>73</v>
      </c>
      <c r="AY369" s="167" t="s">
        <v>122</v>
      </c>
    </row>
    <row r="370" spans="1:65" s="13" customFormat="1">
      <c r="B370" s="158"/>
      <c r="D370" s="159" t="s">
        <v>131</v>
      </c>
      <c r="E370" s="160" t="s">
        <v>1</v>
      </c>
      <c r="F370" s="161" t="s">
        <v>1654</v>
      </c>
      <c r="H370" s="160" t="s">
        <v>1</v>
      </c>
      <c r="I370" s="162"/>
      <c r="L370" s="158"/>
      <c r="M370" s="163"/>
      <c r="N370" s="164"/>
      <c r="O370" s="164"/>
      <c r="P370" s="164"/>
      <c r="Q370" s="164"/>
      <c r="R370" s="164"/>
      <c r="S370" s="164"/>
      <c r="T370" s="165"/>
      <c r="AT370" s="160" t="s">
        <v>131</v>
      </c>
      <c r="AU370" s="160" t="s">
        <v>82</v>
      </c>
      <c r="AV370" s="13" t="s">
        <v>30</v>
      </c>
      <c r="AW370" s="13" t="s">
        <v>29</v>
      </c>
      <c r="AX370" s="13" t="s">
        <v>73</v>
      </c>
      <c r="AY370" s="160" t="s">
        <v>122</v>
      </c>
    </row>
    <row r="371" spans="1:65" s="14" customFormat="1">
      <c r="B371" s="166"/>
      <c r="D371" s="159" t="s">
        <v>131</v>
      </c>
      <c r="E371" s="167" t="s">
        <v>1</v>
      </c>
      <c r="F371" s="168" t="s">
        <v>1653</v>
      </c>
      <c r="H371" s="169">
        <v>1.65</v>
      </c>
      <c r="I371" s="170"/>
      <c r="L371" s="166"/>
      <c r="M371" s="171"/>
      <c r="N371" s="172"/>
      <c r="O371" s="172"/>
      <c r="P371" s="172"/>
      <c r="Q371" s="172"/>
      <c r="R371" s="172"/>
      <c r="S371" s="172"/>
      <c r="T371" s="173"/>
      <c r="AT371" s="167" t="s">
        <v>131</v>
      </c>
      <c r="AU371" s="167" t="s">
        <v>82</v>
      </c>
      <c r="AV371" s="14" t="s">
        <v>82</v>
      </c>
      <c r="AW371" s="14" t="s">
        <v>29</v>
      </c>
      <c r="AX371" s="14" t="s">
        <v>73</v>
      </c>
      <c r="AY371" s="167" t="s">
        <v>122</v>
      </c>
    </row>
    <row r="372" spans="1:65" s="13" customFormat="1">
      <c r="B372" s="158"/>
      <c r="D372" s="159" t="s">
        <v>131</v>
      </c>
      <c r="E372" s="160" t="s">
        <v>1</v>
      </c>
      <c r="F372" s="161" t="s">
        <v>1655</v>
      </c>
      <c r="H372" s="160" t="s">
        <v>1</v>
      </c>
      <c r="I372" s="162"/>
      <c r="L372" s="158"/>
      <c r="M372" s="163"/>
      <c r="N372" s="164"/>
      <c r="O372" s="164"/>
      <c r="P372" s="164"/>
      <c r="Q372" s="164"/>
      <c r="R372" s="164"/>
      <c r="S372" s="164"/>
      <c r="T372" s="165"/>
      <c r="AT372" s="160" t="s">
        <v>131</v>
      </c>
      <c r="AU372" s="160" t="s">
        <v>82</v>
      </c>
      <c r="AV372" s="13" t="s">
        <v>30</v>
      </c>
      <c r="AW372" s="13" t="s">
        <v>29</v>
      </c>
      <c r="AX372" s="13" t="s">
        <v>73</v>
      </c>
      <c r="AY372" s="160" t="s">
        <v>122</v>
      </c>
    </row>
    <row r="373" spans="1:65" s="14" customFormat="1">
      <c r="B373" s="166"/>
      <c r="D373" s="159" t="s">
        <v>131</v>
      </c>
      <c r="E373" s="167" t="s">
        <v>1</v>
      </c>
      <c r="F373" s="168" t="s">
        <v>1656</v>
      </c>
      <c r="H373" s="169">
        <v>1.21</v>
      </c>
      <c r="I373" s="170"/>
      <c r="L373" s="166"/>
      <c r="M373" s="171"/>
      <c r="N373" s="172"/>
      <c r="O373" s="172"/>
      <c r="P373" s="172"/>
      <c r="Q373" s="172"/>
      <c r="R373" s="172"/>
      <c r="S373" s="172"/>
      <c r="T373" s="173"/>
      <c r="AT373" s="167" t="s">
        <v>131</v>
      </c>
      <c r="AU373" s="167" t="s">
        <v>82</v>
      </c>
      <c r="AV373" s="14" t="s">
        <v>82</v>
      </c>
      <c r="AW373" s="14" t="s">
        <v>29</v>
      </c>
      <c r="AX373" s="14" t="s">
        <v>73</v>
      </c>
      <c r="AY373" s="167" t="s">
        <v>122</v>
      </c>
    </row>
    <row r="374" spans="1:65" s="16" customFormat="1">
      <c r="B374" s="192"/>
      <c r="D374" s="159" t="s">
        <v>131</v>
      </c>
      <c r="E374" s="193" t="s">
        <v>1</v>
      </c>
      <c r="F374" s="194" t="s">
        <v>378</v>
      </c>
      <c r="H374" s="195">
        <v>4.51</v>
      </c>
      <c r="I374" s="196"/>
      <c r="L374" s="192"/>
      <c r="M374" s="197"/>
      <c r="N374" s="198"/>
      <c r="O374" s="198"/>
      <c r="P374" s="198"/>
      <c r="Q374" s="198"/>
      <c r="R374" s="198"/>
      <c r="S374" s="198"/>
      <c r="T374" s="199"/>
      <c r="AT374" s="193" t="s">
        <v>131</v>
      </c>
      <c r="AU374" s="193" t="s">
        <v>82</v>
      </c>
      <c r="AV374" s="16" t="s">
        <v>140</v>
      </c>
      <c r="AW374" s="16" t="s">
        <v>29</v>
      </c>
      <c r="AX374" s="16" t="s">
        <v>73</v>
      </c>
      <c r="AY374" s="193" t="s">
        <v>122</v>
      </c>
    </row>
    <row r="375" spans="1:65" s="14" customFormat="1">
      <c r="B375" s="166"/>
      <c r="D375" s="159" t="s">
        <v>131</v>
      </c>
      <c r="E375" s="167" t="s">
        <v>1</v>
      </c>
      <c r="F375" s="168" t="s">
        <v>1658</v>
      </c>
      <c r="H375" s="169">
        <v>2.0350000000000001</v>
      </c>
      <c r="I375" s="170"/>
      <c r="L375" s="166"/>
      <c r="M375" s="171"/>
      <c r="N375" s="172"/>
      <c r="O375" s="172"/>
      <c r="P375" s="172"/>
      <c r="Q375" s="172"/>
      <c r="R375" s="172"/>
      <c r="S375" s="172"/>
      <c r="T375" s="173"/>
      <c r="AT375" s="167" t="s">
        <v>131</v>
      </c>
      <c r="AU375" s="167" t="s">
        <v>82</v>
      </c>
      <c r="AV375" s="14" t="s">
        <v>82</v>
      </c>
      <c r="AW375" s="14" t="s">
        <v>29</v>
      </c>
      <c r="AX375" s="14" t="s">
        <v>73</v>
      </c>
      <c r="AY375" s="167" t="s">
        <v>122</v>
      </c>
    </row>
    <row r="376" spans="1:65" s="16" customFormat="1">
      <c r="B376" s="192"/>
      <c r="D376" s="159" t="s">
        <v>131</v>
      </c>
      <c r="E376" s="193" t="s">
        <v>1</v>
      </c>
      <c r="F376" s="194" t="s">
        <v>378</v>
      </c>
      <c r="H376" s="195">
        <v>2.0350000000000001</v>
      </c>
      <c r="I376" s="196"/>
      <c r="L376" s="192"/>
      <c r="M376" s="197"/>
      <c r="N376" s="198"/>
      <c r="O376" s="198"/>
      <c r="P376" s="198"/>
      <c r="Q376" s="198"/>
      <c r="R376" s="198"/>
      <c r="S376" s="198"/>
      <c r="T376" s="199"/>
      <c r="AT376" s="193" t="s">
        <v>131</v>
      </c>
      <c r="AU376" s="193" t="s">
        <v>82</v>
      </c>
      <c r="AV376" s="16" t="s">
        <v>140</v>
      </c>
      <c r="AW376" s="16" t="s">
        <v>29</v>
      </c>
      <c r="AX376" s="16" t="s">
        <v>73</v>
      </c>
      <c r="AY376" s="193" t="s">
        <v>122</v>
      </c>
    </row>
    <row r="377" spans="1:65" s="15" customFormat="1">
      <c r="B377" s="174"/>
      <c r="D377" s="159" t="s">
        <v>131</v>
      </c>
      <c r="E377" s="175" t="s">
        <v>1</v>
      </c>
      <c r="F377" s="176" t="s">
        <v>139</v>
      </c>
      <c r="H377" s="177">
        <v>6.5449999999999999</v>
      </c>
      <c r="I377" s="178"/>
      <c r="L377" s="174"/>
      <c r="M377" s="179"/>
      <c r="N377" s="180"/>
      <c r="O377" s="180"/>
      <c r="P377" s="180"/>
      <c r="Q377" s="180"/>
      <c r="R377" s="180"/>
      <c r="S377" s="180"/>
      <c r="T377" s="181"/>
      <c r="AT377" s="175" t="s">
        <v>131</v>
      </c>
      <c r="AU377" s="175" t="s">
        <v>82</v>
      </c>
      <c r="AV377" s="15" t="s">
        <v>129</v>
      </c>
      <c r="AW377" s="15" t="s">
        <v>29</v>
      </c>
      <c r="AX377" s="15" t="s">
        <v>30</v>
      </c>
      <c r="AY377" s="175" t="s">
        <v>122</v>
      </c>
    </row>
    <row r="378" spans="1:65" s="12" customFormat="1" ht="22.9" customHeight="1">
      <c r="B378" s="131"/>
      <c r="D378" s="132" t="s">
        <v>72</v>
      </c>
      <c r="E378" s="142" t="s">
        <v>170</v>
      </c>
      <c r="F378" s="142" t="s">
        <v>569</v>
      </c>
      <c r="I378" s="134"/>
      <c r="J378" s="143">
        <f>BK378</f>
        <v>0</v>
      </c>
      <c r="L378" s="131"/>
      <c r="M378" s="136"/>
      <c r="N378" s="137"/>
      <c r="O378" s="137"/>
      <c r="P378" s="138">
        <f>SUM(P379:P435)</f>
        <v>0</v>
      </c>
      <c r="Q378" s="137"/>
      <c r="R378" s="138">
        <f>SUM(R379:R435)</f>
        <v>0.63287530000000014</v>
      </c>
      <c r="S378" s="137"/>
      <c r="T378" s="139">
        <f>SUM(T379:T435)</f>
        <v>0</v>
      </c>
      <c r="AR378" s="132" t="s">
        <v>30</v>
      </c>
      <c r="AT378" s="140" t="s">
        <v>72</v>
      </c>
      <c r="AU378" s="140" t="s">
        <v>30</v>
      </c>
      <c r="AY378" s="132" t="s">
        <v>122</v>
      </c>
      <c r="BK378" s="141">
        <f>SUM(BK379:BK435)</f>
        <v>0</v>
      </c>
    </row>
    <row r="379" spans="1:65" s="2" customFormat="1" ht="16.5" customHeight="1">
      <c r="A379" s="33"/>
      <c r="B379" s="144"/>
      <c r="C379" s="145" t="s">
        <v>454</v>
      </c>
      <c r="D379" s="145" t="s">
        <v>124</v>
      </c>
      <c r="E379" s="146" t="s">
        <v>1824</v>
      </c>
      <c r="F379" s="147" t="s">
        <v>1825</v>
      </c>
      <c r="G379" s="148" t="s">
        <v>197</v>
      </c>
      <c r="H379" s="149">
        <v>25</v>
      </c>
      <c r="I379" s="150"/>
      <c r="J379" s="151">
        <f>ROUND(I379*H379,2)</f>
        <v>0</v>
      </c>
      <c r="K379" s="147" t="s">
        <v>128</v>
      </c>
      <c r="L379" s="34"/>
      <c r="M379" s="152" t="s">
        <v>1</v>
      </c>
      <c r="N379" s="153" t="s">
        <v>38</v>
      </c>
      <c r="O379" s="59"/>
      <c r="P379" s="154">
        <f>O379*H379</f>
        <v>0</v>
      </c>
      <c r="Q379" s="154">
        <v>0</v>
      </c>
      <c r="R379" s="154">
        <f>Q379*H379</f>
        <v>0</v>
      </c>
      <c r="S379" s="154">
        <v>0</v>
      </c>
      <c r="T379" s="155">
        <f>S379*H379</f>
        <v>0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156" t="s">
        <v>129</v>
      </c>
      <c r="AT379" s="156" t="s">
        <v>124</v>
      </c>
      <c r="AU379" s="156" t="s">
        <v>82</v>
      </c>
      <c r="AY379" s="18" t="s">
        <v>122</v>
      </c>
      <c r="BE379" s="157">
        <f>IF(N379="základní",J379,0)</f>
        <v>0</v>
      </c>
      <c r="BF379" s="157">
        <f>IF(N379="snížená",J379,0)</f>
        <v>0</v>
      </c>
      <c r="BG379" s="157">
        <f>IF(N379="zákl. přenesená",J379,0)</f>
        <v>0</v>
      </c>
      <c r="BH379" s="157">
        <f>IF(N379="sníž. přenesená",J379,0)</f>
        <v>0</v>
      </c>
      <c r="BI379" s="157">
        <f>IF(N379="nulová",J379,0)</f>
        <v>0</v>
      </c>
      <c r="BJ379" s="18" t="s">
        <v>30</v>
      </c>
      <c r="BK379" s="157">
        <f>ROUND(I379*H379,2)</f>
        <v>0</v>
      </c>
      <c r="BL379" s="18" t="s">
        <v>129</v>
      </c>
      <c r="BM379" s="156" t="s">
        <v>1826</v>
      </c>
    </row>
    <row r="380" spans="1:65" s="14" customFormat="1">
      <c r="B380" s="166"/>
      <c r="D380" s="159" t="s">
        <v>131</v>
      </c>
      <c r="E380" s="167" t="s">
        <v>1</v>
      </c>
      <c r="F380" s="168" t="s">
        <v>270</v>
      </c>
      <c r="H380" s="169">
        <v>25</v>
      </c>
      <c r="I380" s="170"/>
      <c r="L380" s="166"/>
      <c r="M380" s="171"/>
      <c r="N380" s="172"/>
      <c r="O380" s="172"/>
      <c r="P380" s="172"/>
      <c r="Q380" s="172"/>
      <c r="R380" s="172"/>
      <c r="S380" s="172"/>
      <c r="T380" s="173"/>
      <c r="AT380" s="167" t="s">
        <v>131</v>
      </c>
      <c r="AU380" s="167" t="s">
        <v>82</v>
      </c>
      <c r="AV380" s="14" t="s">
        <v>82</v>
      </c>
      <c r="AW380" s="14" t="s">
        <v>29</v>
      </c>
      <c r="AX380" s="14" t="s">
        <v>30</v>
      </c>
      <c r="AY380" s="167" t="s">
        <v>122</v>
      </c>
    </row>
    <row r="381" spans="1:65" s="2" customFormat="1" ht="16.5" customHeight="1">
      <c r="A381" s="33"/>
      <c r="B381" s="144"/>
      <c r="C381" s="182" t="s">
        <v>426</v>
      </c>
      <c r="D381" s="182" t="s">
        <v>333</v>
      </c>
      <c r="E381" s="183" t="s">
        <v>1827</v>
      </c>
      <c r="F381" s="184" t="s">
        <v>1828</v>
      </c>
      <c r="G381" s="185" t="s">
        <v>197</v>
      </c>
      <c r="H381" s="186">
        <v>25.375</v>
      </c>
      <c r="I381" s="187"/>
      <c r="J381" s="188">
        <f>ROUND(I381*H381,2)</f>
        <v>0</v>
      </c>
      <c r="K381" s="184" t="s">
        <v>128</v>
      </c>
      <c r="L381" s="189"/>
      <c r="M381" s="190" t="s">
        <v>1</v>
      </c>
      <c r="N381" s="191" t="s">
        <v>38</v>
      </c>
      <c r="O381" s="59"/>
      <c r="P381" s="154">
        <f>O381*H381</f>
        <v>0</v>
      </c>
      <c r="Q381" s="154">
        <v>4.2999999999999999E-4</v>
      </c>
      <c r="R381" s="154">
        <f>Q381*H381</f>
        <v>1.0911249999999999E-2</v>
      </c>
      <c r="S381" s="154">
        <v>0</v>
      </c>
      <c r="T381" s="155">
        <f>S381*H381</f>
        <v>0</v>
      </c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R381" s="156" t="s">
        <v>170</v>
      </c>
      <c r="AT381" s="156" t="s">
        <v>333</v>
      </c>
      <c r="AU381" s="156" t="s">
        <v>82</v>
      </c>
      <c r="AY381" s="18" t="s">
        <v>122</v>
      </c>
      <c r="BE381" s="157">
        <f>IF(N381="základní",J381,0)</f>
        <v>0</v>
      </c>
      <c r="BF381" s="157">
        <f>IF(N381="snížená",J381,0)</f>
        <v>0</v>
      </c>
      <c r="BG381" s="157">
        <f>IF(N381="zákl. přenesená",J381,0)</f>
        <v>0</v>
      </c>
      <c r="BH381" s="157">
        <f>IF(N381="sníž. přenesená",J381,0)</f>
        <v>0</v>
      </c>
      <c r="BI381" s="157">
        <f>IF(N381="nulová",J381,0)</f>
        <v>0</v>
      </c>
      <c r="BJ381" s="18" t="s">
        <v>30</v>
      </c>
      <c r="BK381" s="157">
        <f>ROUND(I381*H381,2)</f>
        <v>0</v>
      </c>
      <c r="BL381" s="18" t="s">
        <v>129</v>
      </c>
      <c r="BM381" s="156" t="s">
        <v>1829</v>
      </c>
    </row>
    <row r="382" spans="1:65" s="14" customFormat="1">
      <c r="B382" s="166"/>
      <c r="D382" s="159" t="s">
        <v>131</v>
      </c>
      <c r="E382" s="167" t="s">
        <v>1</v>
      </c>
      <c r="F382" s="168" t="s">
        <v>1830</v>
      </c>
      <c r="H382" s="169">
        <v>25.375</v>
      </c>
      <c r="I382" s="170"/>
      <c r="L382" s="166"/>
      <c r="M382" s="171"/>
      <c r="N382" s="172"/>
      <c r="O382" s="172"/>
      <c r="P382" s="172"/>
      <c r="Q382" s="172"/>
      <c r="R382" s="172"/>
      <c r="S382" s="172"/>
      <c r="T382" s="173"/>
      <c r="AT382" s="167" t="s">
        <v>131</v>
      </c>
      <c r="AU382" s="167" t="s">
        <v>82</v>
      </c>
      <c r="AV382" s="14" t="s">
        <v>82</v>
      </c>
      <c r="AW382" s="14" t="s">
        <v>29</v>
      </c>
      <c r="AX382" s="14" t="s">
        <v>73</v>
      </c>
      <c r="AY382" s="167" t="s">
        <v>122</v>
      </c>
    </row>
    <row r="383" spans="1:65" s="15" customFormat="1">
      <c r="B383" s="174"/>
      <c r="D383" s="159" t="s">
        <v>131</v>
      </c>
      <c r="E383" s="175" t="s">
        <v>1</v>
      </c>
      <c r="F383" s="176" t="s">
        <v>139</v>
      </c>
      <c r="H383" s="177">
        <v>25.375</v>
      </c>
      <c r="I383" s="178"/>
      <c r="L383" s="174"/>
      <c r="M383" s="179"/>
      <c r="N383" s="180"/>
      <c r="O383" s="180"/>
      <c r="P383" s="180"/>
      <c r="Q383" s="180"/>
      <c r="R383" s="180"/>
      <c r="S383" s="180"/>
      <c r="T383" s="181"/>
      <c r="AT383" s="175" t="s">
        <v>131</v>
      </c>
      <c r="AU383" s="175" t="s">
        <v>82</v>
      </c>
      <c r="AV383" s="15" t="s">
        <v>129</v>
      </c>
      <c r="AW383" s="15" t="s">
        <v>29</v>
      </c>
      <c r="AX383" s="15" t="s">
        <v>30</v>
      </c>
      <c r="AY383" s="175" t="s">
        <v>122</v>
      </c>
    </row>
    <row r="384" spans="1:65" s="2" customFormat="1" ht="16.5" customHeight="1">
      <c r="A384" s="33"/>
      <c r="B384" s="144"/>
      <c r="C384" s="182" t="s">
        <v>467</v>
      </c>
      <c r="D384" s="182" t="s">
        <v>333</v>
      </c>
      <c r="E384" s="183" t="s">
        <v>1831</v>
      </c>
      <c r="F384" s="184" t="s">
        <v>1832</v>
      </c>
      <c r="G384" s="185" t="s">
        <v>573</v>
      </c>
      <c r="H384" s="186">
        <v>2.0299999999999998</v>
      </c>
      <c r="I384" s="187"/>
      <c r="J384" s="188">
        <f>ROUND(I384*H384,2)</f>
        <v>0</v>
      </c>
      <c r="K384" s="184" t="s">
        <v>1</v>
      </c>
      <c r="L384" s="189"/>
      <c r="M384" s="190" t="s">
        <v>1</v>
      </c>
      <c r="N384" s="191" t="s">
        <v>38</v>
      </c>
      <c r="O384" s="59"/>
      <c r="P384" s="154">
        <f>O384*H384</f>
        <v>0</v>
      </c>
      <c r="Q384" s="154">
        <v>1.4999999999999999E-4</v>
      </c>
      <c r="R384" s="154">
        <f>Q384*H384</f>
        <v>3.0449999999999992E-4</v>
      </c>
      <c r="S384" s="154">
        <v>0</v>
      </c>
      <c r="T384" s="155">
        <f>S384*H384</f>
        <v>0</v>
      </c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R384" s="156" t="s">
        <v>170</v>
      </c>
      <c r="AT384" s="156" t="s">
        <v>333</v>
      </c>
      <c r="AU384" s="156" t="s">
        <v>82</v>
      </c>
      <c r="AY384" s="18" t="s">
        <v>122</v>
      </c>
      <c r="BE384" s="157">
        <f>IF(N384="základní",J384,0)</f>
        <v>0</v>
      </c>
      <c r="BF384" s="157">
        <f>IF(N384="snížená",J384,0)</f>
        <v>0</v>
      </c>
      <c r="BG384" s="157">
        <f>IF(N384="zákl. přenesená",J384,0)</f>
        <v>0</v>
      </c>
      <c r="BH384" s="157">
        <f>IF(N384="sníž. přenesená",J384,0)</f>
        <v>0</v>
      </c>
      <c r="BI384" s="157">
        <f>IF(N384="nulová",J384,0)</f>
        <v>0</v>
      </c>
      <c r="BJ384" s="18" t="s">
        <v>30</v>
      </c>
      <c r="BK384" s="157">
        <f>ROUND(I384*H384,2)</f>
        <v>0</v>
      </c>
      <c r="BL384" s="18" t="s">
        <v>129</v>
      </c>
      <c r="BM384" s="156" t="s">
        <v>1833</v>
      </c>
    </row>
    <row r="385" spans="1:65" s="14" customFormat="1">
      <c r="B385" s="166"/>
      <c r="D385" s="159" t="s">
        <v>131</v>
      </c>
      <c r="E385" s="167" t="s">
        <v>1</v>
      </c>
      <c r="F385" s="168" t="s">
        <v>1834</v>
      </c>
      <c r="H385" s="169">
        <v>2.0299999999999998</v>
      </c>
      <c r="I385" s="170"/>
      <c r="L385" s="166"/>
      <c r="M385" s="171"/>
      <c r="N385" s="172"/>
      <c r="O385" s="172"/>
      <c r="P385" s="172"/>
      <c r="Q385" s="172"/>
      <c r="R385" s="172"/>
      <c r="S385" s="172"/>
      <c r="T385" s="173"/>
      <c r="AT385" s="167" t="s">
        <v>131</v>
      </c>
      <c r="AU385" s="167" t="s">
        <v>82</v>
      </c>
      <c r="AV385" s="14" t="s">
        <v>82</v>
      </c>
      <c r="AW385" s="14" t="s">
        <v>29</v>
      </c>
      <c r="AX385" s="14" t="s">
        <v>73</v>
      </c>
      <c r="AY385" s="167" t="s">
        <v>122</v>
      </c>
    </row>
    <row r="386" spans="1:65" s="15" customFormat="1">
      <c r="B386" s="174"/>
      <c r="D386" s="159" t="s">
        <v>131</v>
      </c>
      <c r="E386" s="175" t="s">
        <v>1</v>
      </c>
      <c r="F386" s="176" t="s">
        <v>139</v>
      </c>
      <c r="H386" s="177">
        <v>2.0299999999999998</v>
      </c>
      <c r="I386" s="178"/>
      <c r="L386" s="174"/>
      <c r="M386" s="179"/>
      <c r="N386" s="180"/>
      <c r="O386" s="180"/>
      <c r="P386" s="180"/>
      <c r="Q386" s="180"/>
      <c r="R386" s="180"/>
      <c r="S386" s="180"/>
      <c r="T386" s="181"/>
      <c r="AT386" s="175" t="s">
        <v>131</v>
      </c>
      <c r="AU386" s="175" t="s">
        <v>82</v>
      </c>
      <c r="AV386" s="15" t="s">
        <v>129</v>
      </c>
      <c r="AW386" s="15" t="s">
        <v>29</v>
      </c>
      <c r="AX386" s="15" t="s">
        <v>30</v>
      </c>
      <c r="AY386" s="175" t="s">
        <v>122</v>
      </c>
    </row>
    <row r="387" spans="1:65" s="2" customFormat="1" ht="16.5" customHeight="1">
      <c r="A387" s="33"/>
      <c r="B387" s="144"/>
      <c r="C387" s="145" t="s">
        <v>472</v>
      </c>
      <c r="D387" s="145" t="s">
        <v>124</v>
      </c>
      <c r="E387" s="146" t="s">
        <v>1835</v>
      </c>
      <c r="F387" s="147" t="s">
        <v>1836</v>
      </c>
      <c r="G387" s="148" t="s">
        <v>197</v>
      </c>
      <c r="H387" s="149">
        <v>16</v>
      </c>
      <c r="I387" s="150"/>
      <c r="J387" s="151">
        <f>ROUND(I387*H387,2)</f>
        <v>0</v>
      </c>
      <c r="K387" s="147" t="s">
        <v>128</v>
      </c>
      <c r="L387" s="34"/>
      <c r="M387" s="152" t="s">
        <v>1</v>
      </c>
      <c r="N387" s="153" t="s">
        <v>38</v>
      </c>
      <c r="O387" s="59"/>
      <c r="P387" s="154">
        <f>O387*H387</f>
        <v>0</v>
      </c>
      <c r="Q387" s="154">
        <v>0</v>
      </c>
      <c r="R387" s="154">
        <f>Q387*H387</f>
        <v>0</v>
      </c>
      <c r="S387" s="154">
        <v>0</v>
      </c>
      <c r="T387" s="155">
        <f>S387*H387</f>
        <v>0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156" t="s">
        <v>129</v>
      </c>
      <c r="AT387" s="156" t="s">
        <v>124</v>
      </c>
      <c r="AU387" s="156" t="s">
        <v>82</v>
      </c>
      <c r="AY387" s="18" t="s">
        <v>122</v>
      </c>
      <c r="BE387" s="157">
        <f>IF(N387="základní",J387,0)</f>
        <v>0</v>
      </c>
      <c r="BF387" s="157">
        <f>IF(N387="snížená",J387,0)</f>
        <v>0</v>
      </c>
      <c r="BG387" s="157">
        <f>IF(N387="zákl. přenesená",J387,0)</f>
        <v>0</v>
      </c>
      <c r="BH387" s="157">
        <f>IF(N387="sníž. přenesená",J387,0)</f>
        <v>0</v>
      </c>
      <c r="BI387" s="157">
        <f>IF(N387="nulová",J387,0)</f>
        <v>0</v>
      </c>
      <c r="BJ387" s="18" t="s">
        <v>30</v>
      </c>
      <c r="BK387" s="157">
        <f>ROUND(I387*H387,2)</f>
        <v>0</v>
      </c>
      <c r="BL387" s="18" t="s">
        <v>129</v>
      </c>
      <c r="BM387" s="156" t="s">
        <v>1837</v>
      </c>
    </row>
    <row r="388" spans="1:65" s="14" customFormat="1">
      <c r="B388" s="166"/>
      <c r="D388" s="159" t="s">
        <v>131</v>
      </c>
      <c r="E388" s="167" t="s">
        <v>1</v>
      </c>
      <c r="F388" s="168" t="s">
        <v>220</v>
      </c>
      <c r="H388" s="169">
        <v>16</v>
      </c>
      <c r="I388" s="170"/>
      <c r="L388" s="166"/>
      <c r="M388" s="171"/>
      <c r="N388" s="172"/>
      <c r="O388" s="172"/>
      <c r="P388" s="172"/>
      <c r="Q388" s="172"/>
      <c r="R388" s="172"/>
      <c r="S388" s="172"/>
      <c r="T388" s="173"/>
      <c r="AT388" s="167" t="s">
        <v>131</v>
      </c>
      <c r="AU388" s="167" t="s">
        <v>82</v>
      </c>
      <c r="AV388" s="14" t="s">
        <v>82</v>
      </c>
      <c r="AW388" s="14" t="s">
        <v>29</v>
      </c>
      <c r="AX388" s="14" t="s">
        <v>30</v>
      </c>
      <c r="AY388" s="167" t="s">
        <v>122</v>
      </c>
    </row>
    <row r="389" spans="1:65" s="2" customFormat="1" ht="16.5" customHeight="1">
      <c r="A389" s="33"/>
      <c r="B389" s="144"/>
      <c r="C389" s="182" t="s">
        <v>477</v>
      </c>
      <c r="D389" s="182" t="s">
        <v>333</v>
      </c>
      <c r="E389" s="183" t="s">
        <v>1838</v>
      </c>
      <c r="F389" s="184" t="s">
        <v>1839</v>
      </c>
      <c r="G389" s="185" t="s">
        <v>197</v>
      </c>
      <c r="H389" s="186">
        <v>16.239999999999998</v>
      </c>
      <c r="I389" s="187"/>
      <c r="J389" s="188">
        <f>ROUND(I389*H389,2)</f>
        <v>0</v>
      </c>
      <c r="K389" s="184" t="s">
        <v>128</v>
      </c>
      <c r="L389" s="189"/>
      <c r="M389" s="190" t="s">
        <v>1</v>
      </c>
      <c r="N389" s="191" t="s">
        <v>38</v>
      </c>
      <c r="O389" s="59"/>
      <c r="P389" s="154">
        <f>O389*H389</f>
        <v>0</v>
      </c>
      <c r="Q389" s="154">
        <v>6.7000000000000002E-4</v>
      </c>
      <c r="R389" s="154">
        <f>Q389*H389</f>
        <v>1.0880799999999999E-2</v>
      </c>
      <c r="S389" s="154">
        <v>0</v>
      </c>
      <c r="T389" s="155">
        <f>S389*H389</f>
        <v>0</v>
      </c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R389" s="156" t="s">
        <v>170</v>
      </c>
      <c r="AT389" s="156" t="s">
        <v>333</v>
      </c>
      <c r="AU389" s="156" t="s">
        <v>82</v>
      </c>
      <c r="AY389" s="18" t="s">
        <v>122</v>
      </c>
      <c r="BE389" s="157">
        <f>IF(N389="základní",J389,0)</f>
        <v>0</v>
      </c>
      <c r="BF389" s="157">
        <f>IF(N389="snížená",J389,0)</f>
        <v>0</v>
      </c>
      <c r="BG389" s="157">
        <f>IF(N389="zákl. přenesená",J389,0)</f>
        <v>0</v>
      </c>
      <c r="BH389" s="157">
        <f>IF(N389="sníž. přenesená",J389,0)</f>
        <v>0</v>
      </c>
      <c r="BI389" s="157">
        <f>IF(N389="nulová",J389,0)</f>
        <v>0</v>
      </c>
      <c r="BJ389" s="18" t="s">
        <v>30</v>
      </c>
      <c r="BK389" s="157">
        <f>ROUND(I389*H389,2)</f>
        <v>0</v>
      </c>
      <c r="BL389" s="18" t="s">
        <v>129</v>
      </c>
      <c r="BM389" s="156" t="s">
        <v>1840</v>
      </c>
    </row>
    <row r="390" spans="1:65" s="14" customFormat="1">
      <c r="B390" s="166"/>
      <c r="D390" s="159" t="s">
        <v>131</v>
      </c>
      <c r="E390" s="167" t="s">
        <v>1</v>
      </c>
      <c r="F390" s="168" t="s">
        <v>1841</v>
      </c>
      <c r="H390" s="169">
        <v>16.239999999999998</v>
      </c>
      <c r="I390" s="170"/>
      <c r="L390" s="166"/>
      <c r="M390" s="171"/>
      <c r="N390" s="172"/>
      <c r="O390" s="172"/>
      <c r="P390" s="172"/>
      <c r="Q390" s="172"/>
      <c r="R390" s="172"/>
      <c r="S390" s="172"/>
      <c r="T390" s="173"/>
      <c r="AT390" s="167" t="s">
        <v>131</v>
      </c>
      <c r="AU390" s="167" t="s">
        <v>82</v>
      </c>
      <c r="AV390" s="14" t="s">
        <v>82</v>
      </c>
      <c r="AW390" s="14" t="s">
        <v>29</v>
      </c>
      <c r="AX390" s="14" t="s">
        <v>73</v>
      </c>
      <c r="AY390" s="167" t="s">
        <v>122</v>
      </c>
    </row>
    <row r="391" spans="1:65" s="15" customFormat="1">
      <c r="B391" s="174"/>
      <c r="D391" s="159" t="s">
        <v>131</v>
      </c>
      <c r="E391" s="175" t="s">
        <v>1</v>
      </c>
      <c r="F391" s="176" t="s">
        <v>139</v>
      </c>
      <c r="H391" s="177">
        <v>16.239999999999998</v>
      </c>
      <c r="I391" s="178"/>
      <c r="L391" s="174"/>
      <c r="M391" s="179"/>
      <c r="N391" s="180"/>
      <c r="O391" s="180"/>
      <c r="P391" s="180"/>
      <c r="Q391" s="180"/>
      <c r="R391" s="180"/>
      <c r="S391" s="180"/>
      <c r="T391" s="181"/>
      <c r="AT391" s="175" t="s">
        <v>131</v>
      </c>
      <c r="AU391" s="175" t="s">
        <v>82</v>
      </c>
      <c r="AV391" s="15" t="s">
        <v>129</v>
      </c>
      <c r="AW391" s="15" t="s">
        <v>29</v>
      </c>
      <c r="AX391" s="15" t="s">
        <v>30</v>
      </c>
      <c r="AY391" s="175" t="s">
        <v>122</v>
      </c>
    </row>
    <row r="392" spans="1:65" s="2" customFormat="1" ht="16.5" customHeight="1">
      <c r="A392" s="33"/>
      <c r="B392" s="144"/>
      <c r="C392" s="182" t="s">
        <v>480</v>
      </c>
      <c r="D392" s="182" t="s">
        <v>333</v>
      </c>
      <c r="E392" s="183" t="s">
        <v>1842</v>
      </c>
      <c r="F392" s="184" t="s">
        <v>1843</v>
      </c>
      <c r="G392" s="185" t="s">
        <v>573</v>
      </c>
      <c r="H392" s="186">
        <v>1.0149999999999999</v>
      </c>
      <c r="I392" s="187"/>
      <c r="J392" s="188">
        <f>ROUND(I392*H392,2)</f>
        <v>0</v>
      </c>
      <c r="K392" s="184" t="s">
        <v>1</v>
      </c>
      <c r="L392" s="189"/>
      <c r="M392" s="190" t="s">
        <v>1</v>
      </c>
      <c r="N392" s="191" t="s">
        <v>38</v>
      </c>
      <c r="O392" s="59"/>
      <c r="P392" s="154">
        <f>O392*H392</f>
        <v>0</v>
      </c>
      <c r="Q392" s="154">
        <v>1.4999999999999999E-4</v>
      </c>
      <c r="R392" s="154">
        <f>Q392*H392</f>
        <v>1.5224999999999996E-4</v>
      </c>
      <c r="S392" s="154">
        <v>0</v>
      </c>
      <c r="T392" s="155">
        <f>S392*H392</f>
        <v>0</v>
      </c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R392" s="156" t="s">
        <v>170</v>
      </c>
      <c r="AT392" s="156" t="s">
        <v>333</v>
      </c>
      <c r="AU392" s="156" t="s">
        <v>82</v>
      </c>
      <c r="AY392" s="18" t="s">
        <v>122</v>
      </c>
      <c r="BE392" s="157">
        <f>IF(N392="základní",J392,0)</f>
        <v>0</v>
      </c>
      <c r="BF392" s="157">
        <f>IF(N392="snížená",J392,0)</f>
        <v>0</v>
      </c>
      <c r="BG392" s="157">
        <f>IF(N392="zákl. přenesená",J392,0)</f>
        <v>0</v>
      </c>
      <c r="BH392" s="157">
        <f>IF(N392="sníž. přenesená",J392,0)</f>
        <v>0</v>
      </c>
      <c r="BI392" s="157">
        <f>IF(N392="nulová",J392,0)</f>
        <v>0</v>
      </c>
      <c r="BJ392" s="18" t="s">
        <v>30</v>
      </c>
      <c r="BK392" s="157">
        <f>ROUND(I392*H392,2)</f>
        <v>0</v>
      </c>
      <c r="BL392" s="18" t="s">
        <v>129</v>
      </c>
      <c r="BM392" s="156" t="s">
        <v>1844</v>
      </c>
    </row>
    <row r="393" spans="1:65" s="14" customFormat="1">
      <c r="B393" s="166"/>
      <c r="D393" s="159" t="s">
        <v>131</v>
      </c>
      <c r="E393" s="167" t="s">
        <v>1</v>
      </c>
      <c r="F393" s="168" t="s">
        <v>1845</v>
      </c>
      <c r="H393" s="169">
        <v>1.0149999999999999</v>
      </c>
      <c r="I393" s="170"/>
      <c r="L393" s="166"/>
      <c r="M393" s="171"/>
      <c r="N393" s="172"/>
      <c r="O393" s="172"/>
      <c r="P393" s="172"/>
      <c r="Q393" s="172"/>
      <c r="R393" s="172"/>
      <c r="S393" s="172"/>
      <c r="T393" s="173"/>
      <c r="AT393" s="167" t="s">
        <v>131</v>
      </c>
      <c r="AU393" s="167" t="s">
        <v>82</v>
      </c>
      <c r="AV393" s="14" t="s">
        <v>82</v>
      </c>
      <c r="AW393" s="14" t="s">
        <v>29</v>
      </c>
      <c r="AX393" s="14" t="s">
        <v>73</v>
      </c>
      <c r="AY393" s="167" t="s">
        <v>122</v>
      </c>
    </row>
    <row r="394" spans="1:65" s="15" customFormat="1">
      <c r="B394" s="174"/>
      <c r="D394" s="159" t="s">
        <v>131</v>
      </c>
      <c r="E394" s="175" t="s">
        <v>1</v>
      </c>
      <c r="F394" s="176" t="s">
        <v>139</v>
      </c>
      <c r="H394" s="177">
        <v>1.0149999999999999</v>
      </c>
      <c r="I394" s="178"/>
      <c r="L394" s="174"/>
      <c r="M394" s="179"/>
      <c r="N394" s="180"/>
      <c r="O394" s="180"/>
      <c r="P394" s="180"/>
      <c r="Q394" s="180"/>
      <c r="R394" s="180"/>
      <c r="S394" s="180"/>
      <c r="T394" s="181"/>
      <c r="AT394" s="175" t="s">
        <v>131</v>
      </c>
      <c r="AU394" s="175" t="s">
        <v>82</v>
      </c>
      <c r="AV394" s="15" t="s">
        <v>129</v>
      </c>
      <c r="AW394" s="15" t="s">
        <v>29</v>
      </c>
      <c r="AX394" s="15" t="s">
        <v>30</v>
      </c>
      <c r="AY394" s="175" t="s">
        <v>122</v>
      </c>
    </row>
    <row r="395" spans="1:65" s="2" customFormat="1" ht="16.5" customHeight="1">
      <c r="A395" s="33"/>
      <c r="B395" s="144"/>
      <c r="C395" s="145" t="s">
        <v>485</v>
      </c>
      <c r="D395" s="145" t="s">
        <v>124</v>
      </c>
      <c r="E395" s="146" t="s">
        <v>1846</v>
      </c>
      <c r="F395" s="147" t="s">
        <v>1847</v>
      </c>
      <c r="G395" s="148" t="s">
        <v>573</v>
      </c>
      <c r="H395" s="149">
        <v>3</v>
      </c>
      <c r="I395" s="150"/>
      <c r="J395" s="151">
        <f>ROUND(I395*H395,2)</f>
        <v>0</v>
      </c>
      <c r="K395" s="147" t="s">
        <v>128</v>
      </c>
      <c r="L395" s="34"/>
      <c r="M395" s="152" t="s">
        <v>1</v>
      </c>
      <c r="N395" s="153" t="s">
        <v>38</v>
      </c>
      <c r="O395" s="59"/>
      <c r="P395" s="154">
        <f>O395*H395</f>
        <v>0</v>
      </c>
      <c r="Q395" s="154">
        <v>0</v>
      </c>
      <c r="R395" s="154">
        <f>Q395*H395</f>
        <v>0</v>
      </c>
      <c r="S395" s="154">
        <v>0</v>
      </c>
      <c r="T395" s="155">
        <f>S395*H395</f>
        <v>0</v>
      </c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R395" s="156" t="s">
        <v>129</v>
      </c>
      <c r="AT395" s="156" t="s">
        <v>124</v>
      </c>
      <c r="AU395" s="156" t="s">
        <v>82</v>
      </c>
      <c r="AY395" s="18" t="s">
        <v>122</v>
      </c>
      <c r="BE395" s="157">
        <f>IF(N395="základní",J395,0)</f>
        <v>0</v>
      </c>
      <c r="BF395" s="157">
        <f>IF(N395="snížená",J395,0)</f>
        <v>0</v>
      </c>
      <c r="BG395" s="157">
        <f>IF(N395="zákl. přenesená",J395,0)</f>
        <v>0</v>
      </c>
      <c r="BH395" s="157">
        <f>IF(N395="sníž. přenesená",J395,0)</f>
        <v>0</v>
      </c>
      <c r="BI395" s="157">
        <f>IF(N395="nulová",J395,0)</f>
        <v>0</v>
      </c>
      <c r="BJ395" s="18" t="s">
        <v>30</v>
      </c>
      <c r="BK395" s="157">
        <f>ROUND(I395*H395,2)</f>
        <v>0</v>
      </c>
      <c r="BL395" s="18" t="s">
        <v>129</v>
      </c>
      <c r="BM395" s="156" t="s">
        <v>1848</v>
      </c>
    </row>
    <row r="396" spans="1:65" s="14" customFormat="1">
      <c r="B396" s="166"/>
      <c r="D396" s="159" t="s">
        <v>131</v>
      </c>
      <c r="E396" s="167" t="s">
        <v>1</v>
      </c>
      <c r="F396" s="168" t="s">
        <v>1399</v>
      </c>
      <c r="H396" s="169">
        <v>3</v>
      </c>
      <c r="I396" s="170"/>
      <c r="L396" s="166"/>
      <c r="M396" s="171"/>
      <c r="N396" s="172"/>
      <c r="O396" s="172"/>
      <c r="P396" s="172"/>
      <c r="Q396" s="172"/>
      <c r="R396" s="172"/>
      <c r="S396" s="172"/>
      <c r="T396" s="173"/>
      <c r="AT396" s="167" t="s">
        <v>131</v>
      </c>
      <c r="AU396" s="167" t="s">
        <v>82</v>
      </c>
      <c r="AV396" s="14" t="s">
        <v>82</v>
      </c>
      <c r="AW396" s="14" t="s">
        <v>29</v>
      </c>
      <c r="AX396" s="14" t="s">
        <v>73</v>
      </c>
      <c r="AY396" s="167" t="s">
        <v>122</v>
      </c>
    </row>
    <row r="397" spans="1:65" s="15" customFormat="1">
      <c r="B397" s="174"/>
      <c r="D397" s="159" t="s">
        <v>131</v>
      </c>
      <c r="E397" s="175" t="s">
        <v>1</v>
      </c>
      <c r="F397" s="176" t="s">
        <v>139</v>
      </c>
      <c r="H397" s="177">
        <v>3</v>
      </c>
      <c r="I397" s="178"/>
      <c r="L397" s="174"/>
      <c r="M397" s="179"/>
      <c r="N397" s="180"/>
      <c r="O397" s="180"/>
      <c r="P397" s="180"/>
      <c r="Q397" s="180"/>
      <c r="R397" s="180"/>
      <c r="S397" s="180"/>
      <c r="T397" s="181"/>
      <c r="AT397" s="175" t="s">
        <v>131</v>
      </c>
      <c r="AU397" s="175" t="s">
        <v>82</v>
      </c>
      <c r="AV397" s="15" t="s">
        <v>129</v>
      </c>
      <c r="AW397" s="15" t="s">
        <v>29</v>
      </c>
      <c r="AX397" s="15" t="s">
        <v>30</v>
      </c>
      <c r="AY397" s="175" t="s">
        <v>122</v>
      </c>
    </row>
    <row r="398" spans="1:65" s="2" customFormat="1" ht="24.2" customHeight="1">
      <c r="A398" s="33"/>
      <c r="B398" s="144"/>
      <c r="C398" s="182" t="s">
        <v>490</v>
      </c>
      <c r="D398" s="182" t="s">
        <v>333</v>
      </c>
      <c r="E398" s="183" t="s">
        <v>1849</v>
      </c>
      <c r="F398" s="184" t="s">
        <v>1850</v>
      </c>
      <c r="G398" s="185" t="s">
        <v>573</v>
      </c>
      <c r="H398" s="186">
        <v>2.0299999999999998</v>
      </c>
      <c r="I398" s="187"/>
      <c r="J398" s="188">
        <f>ROUND(I398*H398,2)</f>
        <v>0</v>
      </c>
      <c r="K398" s="184" t="s">
        <v>1</v>
      </c>
      <c r="L398" s="189"/>
      <c r="M398" s="190" t="s">
        <v>1</v>
      </c>
      <c r="N398" s="191" t="s">
        <v>38</v>
      </c>
      <c r="O398" s="59"/>
      <c r="P398" s="154">
        <f>O398*H398</f>
        <v>0</v>
      </c>
      <c r="Q398" s="154">
        <v>7.8E-2</v>
      </c>
      <c r="R398" s="154">
        <f>Q398*H398</f>
        <v>0.15833999999999998</v>
      </c>
      <c r="S398" s="154">
        <v>0</v>
      </c>
      <c r="T398" s="155">
        <f>S398*H398</f>
        <v>0</v>
      </c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R398" s="156" t="s">
        <v>170</v>
      </c>
      <c r="AT398" s="156" t="s">
        <v>333</v>
      </c>
      <c r="AU398" s="156" t="s">
        <v>82</v>
      </c>
      <c r="AY398" s="18" t="s">
        <v>122</v>
      </c>
      <c r="BE398" s="157">
        <f>IF(N398="základní",J398,0)</f>
        <v>0</v>
      </c>
      <c r="BF398" s="157">
        <f>IF(N398="snížená",J398,0)</f>
        <v>0</v>
      </c>
      <c r="BG398" s="157">
        <f>IF(N398="zákl. přenesená",J398,0)</f>
        <v>0</v>
      </c>
      <c r="BH398" s="157">
        <f>IF(N398="sníž. přenesená",J398,0)</f>
        <v>0</v>
      </c>
      <c r="BI398" s="157">
        <f>IF(N398="nulová",J398,0)</f>
        <v>0</v>
      </c>
      <c r="BJ398" s="18" t="s">
        <v>30</v>
      </c>
      <c r="BK398" s="157">
        <f>ROUND(I398*H398,2)</f>
        <v>0</v>
      </c>
      <c r="BL398" s="18" t="s">
        <v>129</v>
      </c>
      <c r="BM398" s="156" t="s">
        <v>1851</v>
      </c>
    </row>
    <row r="399" spans="1:65" s="14" customFormat="1">
      <c r="B399" s="166"/>
      <c r="D399" s="159" t="s">
        <v>131</v>
      </c>
      <c r="E399" s="167" t="s">
        <v>1</v>
      </c>
      <c r="F399" s="168" t="s">
        <v>1834</v>
      </c>
      <c r="H399" s="169">
        <v>2.0299999999999998</v>
      </c>
      <c r="I399" s="170"/>
      <c r="L399" s="166"/>
      <c r="M399" s="171"/>
      <c r="N399" s="172"/>
      <c r="O399" s="172"/>
      <c r="P399" s="172"/>
      <c r="Q399" s="172"/>
      <c r="R399" s="172"/>
      <c r="S399" s="172"/>
      <c r="T399" s="173"/>
      <c r="AT399" s="167" t="s">
        <v>131</v>
      </c>
      <c r="AU399" s="167" t="s">
        <v>82</v>
      </c>
      <c r="AV399" s="14" t="s">
        <v>82</v>
      </c>
      <c r="AW399" s="14" t="s">
        <v>29</v>
      </c>
      <c r="AX399" s="14" t="s">
        <v>73</v>
      </c>
      <c r="AY399" s="167" t="s">
        <v>122</v>
      </c>
    </row>
    <row r="400" spans="1:65" s="15" customFormat="1">
      <c r="B400" s="174"/>
      <c r="D400" s="159" t="s">
        <v>131</v>
      </c>
      <c r="E400" s="175" t="s">
        <v>1</v>
      </c>
      <c r="F400" s="176" t="s">
        <v>139</v>
      </c>
      <c r="H400" s="177">
        <v>2.0299999999999998</v>
      </c>
      <c r="I400" s="178"/>
      <c r="L400" s="174"/>
      <c r="M400" s="179"/>
      <c r="N400" s="180"/>
      <c r="O400" s="180"/>
      <c r="P400" s="180"/>
      <c r="Q400" s="180"/>
      <c r="R400" s="180"/>
      <c r="S400" s="180"/>
      <c r="T400" s="181"/>
      <c r="AT400" s="175" t="s">
        <v>131</v>
      </c>
      <c r="AU400" s="175" t="s">
        <v>82</v>
      </c>
      <c r="AV400" s="15" t="s">
        <v>129</v>
      </c>
      <c r="AW400" s="15" t="s">
        <v>29</v>
      </c>
      <c r="AX400" s="15" t="s">
        <v>30</v>
      </c>
      <c r="AY400" s="175" t="s">
        <v>122</v>
      </c>
    </row>
    <row r="401" spans="1:65" s="2" customFormat="1" ht="24.2" customHeight="1">
      <c r="A401" s="33"/>
      <c r="B401" s="144"/>
      <c r="C401" s="182" t="s">
        <v>201</v>
      </c>
      <c r="D401" s="182" t="s">
        <v>333</v>
      </c>
      <c r="E401" s="183" t="s">
        <v>1852</v>
      </c>
      <c r="F401" s="184" t="s">
        <v>1853</v>
      </c>
      <c r="G401" s="185" t="s">
        <v>573</v>
      </c>
      <c r="H401" s="186">
        <v>1.0149999999999999</v>
      </c>
      <c r="I401" s="187"/>
      <c r="J401" s="188">
        <f>ROUND(I401*H401,2)</f>
        <v>0</v>
      </c>
      <c r="K401" s="184" t="s">
        <v>1</v>
      </c>
      <c r="L401" s="189"/>
      <c r="M401" s="190" t="s">
        <v>1</v>
      </c>
      <c r="N401" s="191" t="s">
        <v>38</v>
      </c>
      <c r="O401" s="59"/>
      <c r="P401" s="154">
        <f>O401*H401</f>
        <v>0</v>
      </c>
      <c r="Q401" s="154">
        <v>8.2000000000000007E-3</v>
      </c>
      <c r="R401" s="154">
        <f>Q401*H401</f>
        <v>8.3230000000000005E-3</v>
      </c>
      <c r="S401" s="154">
        <v>0</v>
      </c>
      <c r="T401" s="155">
        <f>S401*H401</f>
        <v>0</v>
      </c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R401" s="156" t="s">
        <v>170</v>
      </c>
      <c r="AT401" s="156" t="s">
        <v>333</v>
      </c>
      <c r="AU401" s="156" t="s">
        <v>82</v>
      </c>
      <c r="AY401" s="18" t="s">
        <v>122</v>
      </c>
      <c r="BE401" s="157">
        <f>IF(N401="základní",J401,0)</f>
        <v>0</v>
      </c>
      <c r="BF401" s="157">
        <f>IF(N401="snížená",J401,0)</f>
        <v>0</v>
      </c>
      <c r="BG401" s="157">
        <f>IF(N401="zákl. přenesená",J401,0)</f>
        <v>0</v>
      </c>
      <c r="BH401" s="157">
        <f>IF(N401="sníž. přenesená",J401,0)</f>
        <v>0</v>
      </c>
      <c r="BI401" s="157">
        <f>IF(N401="nulová",J401,0)</f>
        <v>0</v>
      </c>
      <c r="BJ401" s="18" t="s">
        <v>30</v>
      </c>
      <c r="BK401" s="157">
        <f>ROUND(I401*H401,2)</f>
        <v>0</v>
      </c>
      <c r="BL401" s="18" t="s">
        <v>129</v>
      </c>
      <c r="BM401" s="156" t="s">
        <v>1854</v>
      </c>
    </row>
    <row r="402" spans="1:65" s="14" customFormat="1">
      <c r="B402" s="166"/>
      <c r="D402" s="159" t="s">
        <v>131</v>
      </c>
      <c r="E402" s="167" t="s">
        <v>1</v>
      </c>
      <c r="F402" s="168" t="s">
        <v>1845</v>
      </c>
      <c r="H402" s="169">
        <v>1.0149999999999999</v>
      </c>
      <c r="I402" s="170"/>
      <c r="L402" s="166"/>
      <c r="M402" s="171"/>
      <c r="N402" s="172"/>
      <c r="O402" s="172"/>
      <c r="P402" s="172"/>
      <c r="Q402" s="172"/>
      <c r="R402" s="172"/>
      <c r="S402" s="172"/>
      <c r="T402" s="173"/>
      <c r="AT402" s="167" t="s">
        <v>131</v>
      </c>
      <c r="AU402" s="167" t="s">
        <v>82</v>
      </c>
      <c r="AV402" s="14" t="s">
        <v>82</v>
      </c>
      <c r="AW402" s="14" t="s">
        <v>29</v>
      </c>
      <c r="AX402" s="14" t="s">
        <v>73</v>
      </c>
      <c r="AY402" s="167" t="s">
        <v>122</v>
      </c>
    </row>
    <row r="403" spans="1:65" s="15" customFormat="1">
      <c r="B403" s="174"/>
      <c r="D403" s="159" t="s">
        <v>131</v>
      </c>
      <c r="E403" s="175" t="s">
        <v>1</v>
      </c>
      <c r="F403" s="176" t="s">
        <v>139</v>
      </c>
      <c r="H403" s="177">
        <v>1.0149999999999999</v>
      </c>
      <c r="I403" s="178"/>
      <c r="L403" s="174"/>
      <c r="M403" s="179"/>
      <c r="N403" s="180"/>
      <c r="O403" s="180"/>
      <c r="P403" s="180"/>
      <c r="Q403" s="180"/>
      <c r="R403" s="180"/>
      <c r="S403" s="180"/>
      <c r="T403" s="181"/>
      <c r="AT403" s="175" t="s">
        <v>131</v>
      </c>
      <c r="AU403" s="175" t="s">
        <v>82</v>
      </c>
      <c r="AV403" s="15" t="s">
        <v>129</v>
      </c>
      <c r="AW403" s="15" t="s">
        <v>29</v>
      </c>
      <c r="AX403" s="15" t="s">
        <v>30</v>
      </c>
      <c r="AY403" s="175" t="s">
        <v>122</v>
      </c>
    </row>
    <row r="404" spans="1:65" s="2" customFormat="1" ht="16.5" customHeight="1">
      <c r="A404" s="33"/>
      <c r="B404" s="144"/>
      <c r="C404" s="182" t="s">
        <v>499</v>
      </c>
      <c r="D404" s="182" t="s">
        <v>333</v>
      </c>
      <c r="E404" s="183" t="s">
        <v>1855</v>
      </c>
      <c r="F404" s="184" t="s">
        <v>1856</v>
      </c>
      <c r="G404" s="185" t="s">
        <v>573</v>
      </c>
      <c r="H404" s="186">
        <v>3.03</v>
      </c>
      <c r="I404" s="187"/>
      <c r="J404" s="188">
        <f>ROUND(I404*H404,2)</f>
        <v>0</v>
      </c>
      <c r="K404" s="184" t="s">
        <v>1</v>
      </c>
      <c r="L404" s="189"/>
      <c r="M404" s="190" t="s">
        <v>1</v>
      </c>
      <c r="N404" s="191" t="s">
        <v>38</v>
      </c>
      <c r="O404" s="59"/>
      <c r="P404" s="154">
        <f>O404*H404</f>
        <v>0</v>
      </c>
      <c r="Q404" s="154">
        <v>3.5000000000000001E-3</v>
      </c>
      <c r="R404" s="154">
        <f>Q404*H404</f>
        <v>1.0605E-2</v>
      </c>
      <c r="S404" s="154">
        <v>0</v>
      </c>
      <c r="T404" s="155">
        <f>S404*H404</f>
        <v>0</v>
      </c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R404" s="156" t="s">
        <v>170</v>
      </c>
      <c r="AT404" s="156" t="s">
        <v>333</v>
      </c>
      <c r="AU404" s="156" t="s">
        <v>82</v>
      </c>
      <c r="AY404" s="18" t="s">
        <v>122</v>
      </c>
      <c r="BE404" s="157">
        <f>IF(N404="základní",J404,0)</f>
        <v>0</v>
      </c>
      <c r="BF404" s="157">
        <f>IF(N404="snížená",J404,0)</f>
        <v>0</v>
      </c>
      <c r="BG404" s="157">
        <f>IF(N404="zákl. přenesená",J404,0)</f>
        <v>0</v>
      </c>
      <c r="BH404" s="157">
        <f>IF(N404="sníž. přenesená",J404,0)</f>
        <v>0</v>
      </c>
      <c r="BI404" s="157">
        <f>IF(N404="nulová",J404,0)</f>
        <v>0</v>
      </c>
      <c r="BJ404" s="18" t="s">
        <v>30</v>
      </c>
      <c r="BK404" s="157">
        <f>ROUND(I404*H404,2)</f>
        <v>0</v>
      </c>
      <c r="BL404" s="18" t="s">
        <v>129</v>
      </c>
      <c r="BM404" s="156" t="s">
        <v>1857</v>
      </c>
    </row>
    <row r="405" spans="1:65" s="14" customFormat="1">
      <c r="B405" s="166"/>
      <c r="D405" s="159" t="s">
        <v>131</v>
      </c>
      <c r="E405" s="167" t="s">
        <v>1</v>
      </c>
      <c r="F405" s="168" t="s">
        <v>1060</v>
      </c>
      <c r="H405" s="169">
        <v>3.03</v>
      </c>
      <c r="I405" s="170"/>
      <c r="L405" s="166"/>
      <c r="M405" s="171"/>
      <c r="N405" s="172"/>
      <c r="O405" s="172"/>
      <c r="P405" s="172"/>
      <c r="Q405" s="172"/>
      <c r="R405" s="172"/>
      <c r="S405" s="172"/>
      <c r="T405" s="173"/>
      <c r="AT405" s="167" t="s">
        <v>131</v>
      </c>
      <c r="AU405" s="167" t="s">
        <v>82</v>
      </c>
      <c r="AV405" s="14" t="s">
        <v>82</v>
      </c>
      <c r="AW405" s="14" t="s">
        <v>29</v>
      </c>
      <c r="AX405" s="14" t="s">
        <v>73</v>
      </c>
      <c r="AY405" s="167" t="s">
        <v>122</v>
      </c>
    </row>
    <row r="406" spans="1:65" s="15" customFormat="1">
      <c r="B406" s="174"/>
      <c r="D406" s="159" t="s">
        <v>131</v>
      </c>
      <c r="E406" s="175" t="s">
        <v>1</v>
      </c>
      <c r="F406" s="176" t="s">
        <v>139</v>
      </c>
      <c r="H406" s="177">
        <v>3.03</v>
      </c>
      <c r="I406" s="178"/>
      <c r="L406" s="174"/>
      <c r="M406" s="179"/>
      <c r="N406" s="180"/>
      <c r="O406" s="180"/>
      <c r="P406" s="180"/>
      <c r="Q406" s="180"/>
      <c r="R406" s="180"/>
      <c r="S406" s="180"/>
      <c r="T406" s="181"/>
      <c r="AT406" s="175" t="s">
        <v>131</v>
      </c>
      <c r="AU406" s="175" t="s">
        <v>82</v>
      </c>
      <c r="AV406" s="15" t="s">
        <v>129</v>
      </c>
      <c r="AW406" s="15" t="s">
        <v>29</v>
      </c>
      <c r="AX406" s="15" t="s">
        <v>30</v>
      </c>
      <c r="AY406" s="175" t="s">
        <v>122</v>
      </c>
    </row>
    <row r="407" spans="1:65" s="2" customFormat="1" ht="16.5" customHeight="1">
      <c r="A407" s="33"/>
      <c r="B407" s="144"/>
      <c r="C407" s="145" t="s">
        <v>504</v>
      </c>
      <c r="D407" s="145" t="s">
        <v>124</v>
      </c>
      <c r="E407" s="146" t="s">
        <v>1210</v>
      </c>
      <c r="F407" s="147" t="s">
        <v>1211</v>
      </c>
      <c r="G407" s="148" t="s">
        <v>573</v>
      </c>
      <c r="H407" s="149">
        <v>2</v>
      </c>
      <c r="I407" s="150"/>
      <c r="J407" s="151">
        <f>ROUND(I407*H407,2)</f>
        <v>0</v>
      </c>
      <c r="K407" s="147" t="s">
        <v>128</v>
      </c>
      <c r="L407" s="34"/>
      <c r="M407" s="152" t="s">
        <v>1</v>
      </c>
      <c r="N407" s="153" t="s">
        <v>38</v>
      </c>
      <c r="O407" s="59"/>
      <c r="P407" s="154">
        <f>O407*H407</f>
        <v>0</v>
      </c>
      <c r="Q407" s="154">
        <v>1.67E-3</v>
      </c>
      <c r="R407" s="154">
        <f>Q407*H407</f>
        <v>3.3400000000000001E-3</v>
      </c>
      <c r="S407" s="154">
        <v>0</v>
      </c>
      <c r="T407" s="155">
        <f>S407*H407</f>
        <v>0</v>
      </c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R407" s="156" t="s">
        <v>129</v>
      </c>
      <c r="AT407" s="156" t="s">
        <v>124</v>
      </c>
      <c r="AU407" s="156" t="s">
        <v>82</v>
      </c>
      <c r="AY407" s="18" t="s">
        <v>122</v>
      </c>
      <c r="BE407" s="157">
        <f>IF(N407="základní",J407,0)</f>
        <v>0</v>
      </c>
      <c r="BF407" s="157">
        <f>IF(N407="snížená",J407,0)</f>
        <v>0</v>
      </c>
      <c r="BG407" s="157">
        <f>IF(N407="zákl. přenesená",J407,0)</f>
        <v>0</v>
      </c>
      <c r="BH407" s="157">
        <f>IF(N407="sníž. přenesená",J407,0)</f>
        <v>0</v>
      </c>
      <c r="BI407" s="157">
        <f>IF(N407="nulová",J407,0)</f>
        <v>0</v>
      </c>
      <c r="BJ407" s="18" t="s">
        <v>30</v>
      </c>
      <c r="BK407" s="157">
        <f>ROUND(I407*H407,2)</f>
        <v>0</v>
      </c>
      <c r="BL407" s="18" t="s">
        <v>129</v>
      </c>
      <c r="BM407" s="156" t="s">
        <v>1858</v>
      </c>
    </row>
    <row r="408" spans="1:65" s="14" customFormat="1">
      <c r="B408" s="166"/>
      <c r="D408" s="159" t="s">
        <v>131</v>
      </c>
      <c r="E408" s="167" t="s">
        <v>1</v>
      </c>
      <c r="F408" s="168" t="s">
        <v>1223</v>
      </c>
      <c r="H408" s="169">
        <v>2</v>
      </c>
      <c r="I408" s="170"/>
      <c r="L408" s="166"/>
      <c r="M408" s="171"/>
      <c r="N408" s="172"/>
      <c r="O408" s="172"/>
      <c r="P408" s="172"/>
      <c r="Q408" s="172"/>
      <c r="R408" s="172"/>
      <c r="S408" s="172"/>
      <c r="T408" s="173"/>
      <c r="AT408" s="167" t="s">
        <v>131</v>
      </c>
      <c r="AU408" s="167" t="s">
        <v>82</v>
      </c>
      <c r="AV408" s="14" t="s">
        <v>82</v>
      </c>
      <c r="AW408" s="14" t="s">
        <v>29</v>
      </c>
      <c r="AX408" s="14" t="s">
        <v>30</v>
      </c>
      <c r="AY408" s="167" t="s">
        <v>122</v>
      </c>
    </row>
    <row r="409" spans="1:65" s="2" customFormat="1" ht="16.5" customHeight="1">
      <c r="A409" s="33"/>
      <c r="B409" s="144"/>
      <c r="C409" s="182" t="s">
        <v>508</v>
      </c>
      <c r="D409" s="182" t="s">
        <v>333</v>
      </c>
      <c r="E409" s="183" t="s">
        <v>1214</v>
      </c>
      <c r="F409" s="184" t="s">
        <v>1859</v>
      </c>
      <c r="G409" s="185" t="s">
        <v>573</v>
      </c>
      <c r="H409" s="186">
        <v>1.01</v>
      </c>
      <c r="I409" s="187"/>
      <c r="J409" s="188">
        <f>ROUND(I409*H409,2)</f>
        <v>0</v>
      </c>
      <c r="K409" s="184" t="s">
        <v>1</v>
      </c>
      <c r="L409" s="189"/>
      <c r="M409" s="190" t="s">
        <v>1</v>
      </c>
      <c r="N409" s="191" t="s">
        <v>38</v>
      </c>
      <c r="O409" s="59"/>
      <c r="P409" s="154">
        <f>O409*H409</f>
        <v>0</v>
      </c>
      <c r="Q409" s="154">
        <v>1.2200000000000001E-2</v>
      </c>
      <c r="R409" s="154">
        <f>Q409*H409</f>
        <v>1.2322000000000001E-2</v>
      </c>
      <c r="S409" s="154">
        <v>0</v>
      </c>
      <c r="T409" s="155">
        <f>S409*H409</f>
        <v>0</v>
      </c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R409" s="156" t="s">
        <v>170</v>
      </c>
      <c r="AT409" s="156" t="s">
        <v>333</v>
      </c>
      <c r="AU409" s="156" t="s">
        <v>82</v>
      </c>
      <c r="AY409" s="18" t="s">
        <v>122</v>
      </c>
      <c r="BE409" s="157">
        <f>IF(N409="základní",J409,0)</f>
        <v>0</v>
      </c>
      <c r="BF409" s="157">
        <f>IF(N409="snížená",J409,0)</f>
        <v>0</v>
      </c>
      <c r="BG409" s="157">
        <f>IF(N409="zákl. přenesená",J409,0)</f>
        <v>0</v>
      </c>
      <c r="BH409" s="157">
        <f>IF(N409="sníž. přenesená",J409,0)</f>
        <v>0</v>
      </c>
      <c r="BI409" s="157">
        <f>IF(N409="nulová",J409,0)</f>
        <v>0</v>
      </c>
      <c r="BJ409" s="18" t="s">
        <v>30</v>
      </c>
      <c r="BK409" s="157">
        <f>ROUND(I409*H409,2)</f>
        <v>0</v>
      </c>
      <c r="BL409" s="18" t="s">
        <v>129</v>
      </c>
      <c r="BM409" s="156" t="s">
        <v>1860</v>
      </c>
    </row>
    <row r="410" spans="1:65" s="14" customFormat="1">
      <c r="B410" s="166"/>
      <c r="D410" s="159" t="s">
        <v>131</v>
      </c>
      <c r="E410" s="167" t="s">
        <v>1</v>
      </c>
      <c r="F410" s="168" t="s">
        <v>1218</v>
      </c>
      <c r="H410" s="169">
        <v>1.01</v>
      </c>
      <c r="I410" s="170"/>
      <c r="L410" s="166"/>
      <c r="M410" s="171"/>
      <c r="N410" s="172"/>
      <c r="O410" s="172"/>
      <c r="P410" s="172"/>
      <c r="Q410" s="172"/>
      <c r="R410" s="172"/>
      <c r="S410" s="172"/>
      <c r="T410" s="173"/>
      <c r="AT410" s="167" t="s">
        <v>131</v>
      </c>
      <c r="AU410" s="167" t="s">
        <v>82</v>
      </c>
      <c r="AV410" s="14" t="s">
        <v>82</v>
      </c>
      <c r="AW410" s="14" t="s">
        <v>29</v>
      </c>
      <c r="AX410" s="14" t="s">
        <v>73</v>
      </c>
      <c r="AY410" s="167" t="s">
        <v>122</v>
      </c>
    </row>
    <row r="411" spans="1:65" s="15" customFormat="1">
      <c r="B411" s="174"/>
      <c r="D411" s="159" t="s">
        <v>131</v>
      </c>
      <c r="E411" s="175" t="s">
        <v>1</v>
      </c>
      <c r="F411" s="176" t="s">
        <v>139</v>
      </c>
      <c r="H411" s="177">
        <v>1.01</v>
      </c>
      <c r="I411" s="178"/>
      <c r="L411" s="174"/>
      <c r="M411" s="179"/>
      <c r="N411" s="180"/>
      <c r="O411" s="180"/>
      <c r="P411" s="180"/>
      <c r="Q411" s="180"/>
      <c r="R411" s="180"/>
      <c r="S411" s="180"/>
      <c r="T411" s="181"/>
      <c r="AT411" s="175" t="s">
        <v>131</v>
      </c>
      <c r="AU411" s="175" t="s">
        <v>82</v>
      </c>
      <c r="AV411" s="15" t="s">
        <v>129</v>
      </c>
      <c r="AW411" s="15" t="s">
        <v>29</v>
      </c>
      <c r="AX411" s="15" t="s">
        <v>30</v>
      </c>
      <c r="AY411" s="175" t="s">
        <v>122</v>
      </c>
    </row>
    <row r="412" spans="1:65" s="2" customFormat="1" ht="16.5" customHeight="1">
      <c r="A412" s="33"/>
      <c r="B412" s="144"/>
      <c r="C412" s="182" t="s">
        <v>513</v>
      </c>
      <c r="D412" s="182" t="s">
        <v>333</v>
      </c>
      <c r="E412" s="183" t="s">
        <v>1861</v>
      </c>
      <c r="F412" s="184" t="s">
        <v>1862</v>
      </c>
      <c r="G412" s="185" t="s">
        <v>573</v>
      </c>
      <c r="H412" s="186">
        <v>1.01</v>
      </c>
      <c r="I412" s="187"/>
      <c r="J412" s="188">
        <f>ROUND(I412*H412,2)</f>
        <v>0</v>
      </c>
      <c r="K412" s="184" t="s">
        <v>1</v>
      </c>
      <c r="L412" s="189"/>
      <c r="M412" s="190" t="s">
        <v>1</v>
      </c>
      <c r="N412" s="191" t="s">
        <v>38</v>
      </c>
      <c r="O412" s="59"/>
      <c r="P412" s="154">
        <f>O412*H412</f>
        <v>0</v>
      </c>
      <c r="Q412" s="154">
        <v>3.7000000000000002E-3</v>
      </c>
      <c r="R412" s="154">
        <f>Q412*H412</f>
        <v>3.7370000000000003E-3</v>
      </c>
      <c r="S412" s="154">
        <v>0</v>
      </c>
      <c r="T412" s="155">
        <f>S412*H412</f>
        <v>0</v>
      </c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R412" s="156" t="s">
        <v>170</v>
      </c>
      <c r="AT412" s="156" t="s">
        <v>333</v>
      </c>
      <c r="AU412" s="156" t="s">
        <v>82</v>
      </c>
      <c r="AY412" s="18" t="s">
        <v>122</v>
      </c>
      <c r="BE412" s="157">
        <f>IF(N412="základní",J412,0)</f>
        <v>0</v>
      </c>
      <c r="BF412" s="157">
        <f>IF(N412="snížená",J412,0)</f>
        <v>0</v>
      </c>
      <c r="BG412" s="157">
        <f>IF(N412="zákl. přenesená",J412,0)</f>
        <v>0</v>
      </c>
      <c r="BH412" s="157">
        <f>IF(N412="sníž. přenesená",J412,0)</f>
        <v>0</v>
      </c>
      <c r="BI412" s="157">
        <f>IF(N412="nulová",J412,0)</f>
        <v>0</v>
      </c>
      <c r="BJ412" s="18" t="s">
        <v>30</v>
      </c>
      <c r="BK412" s="157">
        <f>ROUND(I412*H412,2)</f>
        <v>0</v>
      </c>
      <c r="BL412" s="18" t="s">
        <v>129</v>
      </c>
      <c r="BM412" s="156" t="s">
        <v>1863</v>
      </c>
    </row>
    <row r="413" spans="1:65" s="14" customFormat="1">
      <c r="B413" s="166"/>
      <c r="D413" s="159" t="s">
        <v>131</v>
      </c>
      <c r="E413" s="167" t="s">
        <v>1</v>
      </c>
      <c r="F413" s="168" t="s">
        <v>1218</v>
      </c>
      <c r="H413" s="169">
        <v>1.01</v>
      </c>
      <c r="I413" s="170"/>
      <c r="L413" s="166"/>
      <c r="M413" s="171"/>
      <c r="N413" s="172"/>
      <c r="O413" s="172"/>
      <c r="P413" s="172"/>
      <c r="Q413" s="172"/>
      <c r="R413" s="172"/>
      <c r="S413" s="172"/>
      <c r="T413" s="173"/>
      <c r="AT413" s="167" t="s">
        <v>131</v>
      </c>
      <c r="AU413" s="167" t="s">
        <v>82</v>
      </c>
      <c r="AV413" s="14" t="s">
        <v>82</v>
      </c>
      <c r="AW413" s="14" t="s">
        <v>29</v>
      </c>
      <c r="AX413" s="14" t="s">
        <v>73</v>
      </c>
      <c r="AY413" s="167" t="s">
        <v>122</v>
      </c>
    </row>
    <row r="414" spans="1:65" s="15" customFormat="1">
      <c r="B414" s="174"/>
      <c r="D414" s="159" t="s">
        <v>131</v>
      </c>
      <c r="E414" s="175" t="s">
        <v>1</v>
      </c>
      <c r="F414" s="176" t="s">
        <v>139</v>
      </c>
      <c r="H414" s="177">
        <v>1.01</v>
      </c>
      <c r="I414" s="178"/>
      <c r="L414" s="174"/>
      <c r="M414" s="179"/>
      <c r="N414" s="180"/>
      <c r="O414" s="180"/>
      <c r="P414" s="180"/>
      <c r="Q414" s="180"/>
      <c r="R414" s="180"/>
      <c r="S414" s="180"/>
      <c r="T414" s="181"/>
      <c r="AT414" s="175" t="s">
        <v>131</v>
      </c>
      <c r="AU414" s="175" t="s">
        <v>82</v>
      </c>
      <c r="AV414" s="15" t="s">
        <v>129</v>
      </c>
      <c r="AW414" s="15" t="s">
        <v>29</v>
      </c>
      <c r="AX414" s="15" t="s">
        <v>30</v>
      </c>
      <c r="AY414" s="175" t="s">
        <v>122</v>
      </c>
    </row>
    <row r="415" spans="1:65" s="2" customFormat="1" ht="16.5" customHeight="1">
      <c r="A415" s="33"/>
      <c r="B415" s="144"/>
      <c r="C415" s="182" t="s">
        <v>517</v>
      </c>
      <c r="D415" s="182" t="s">
        <v>333</v>
      </c>
      <c r="E415" s="183" t="s">
        <v>1492</v>
      </c>
      <c r="F415" s="184" t="s">
        <v>1493</v>
      </c>
      <c r="G415" s="185" t="s">
        <v>647</v>
      </c>
      <c r="H415" s="186">
        <v>1</v>
      </c>
      <c r="I415" s="187"/>
      <c r="J415" s="188">
        <f>ROUND(I415*H415,2)</f>
        <v>0</v>
      </c>
      <c r="K415" s="184" t="s">
        <v>1</v>
      </c>
      <c r="L415" s="189"/>
      <c r="M415" s="190" t="s">
        <v>1</v>
      </c>
      <c r="N415" s="191" t="s">
        <v>38</v>
      </c>
      <c r="O415" s="59"/>
      <c r="P415" s="154">
        <f>O415*H415</f>
        <v>0</v>
      </c>
      <c r="Q415" s="154">
        <v>0</v>
      </c>
      <c r="R415" s="154">
        <f>Q415*H415</f>
        <v>0</v>
      </c>
      <c r="S415" s="154">
        <v>0</v>
      </c>
      <c r="T415" s="155">
        <f>S415*H415</f>
        <v>0</v>
      </c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R415" s="156" t="s">
        <v>170</v>
      </c>
      <c r="AT415" s="156" t="s">
        <v>333</v>
      </c>
      <c r="AU415" s="156" t="s">
        <v>82</v>
      </c>
      <c r="AY415" s="18" t="s">
        <v>122</v>
      </c>
      <c r="BE415" s="157">
        <f>IF(N415="základní",J415,0)</f>
        <v>0</v>
      </c>
      <c r="BF415" s="157">
        <f>IF(N415="snížená",J415,0)</f>
        <v>0</v>
      </c>
      <c r="BG415" s="157">
        <f>IF(N415="zákl. přenesená",J415,0)</f>
        <v>0</v>
      </c>
      <c r="BH415" s="157">
        <f>IF(N415="sníž. přenesená",J415,0)</f>
        <v>0</v>
      </c>
      <c r="BI415" s="157">
        <f>IF(N415="nulová",J415,0)</f>
        <v>0</v>
      </c>
      <c r="BJ415" s="18" t="s">
        <v>30</v>
      </c>
      <c r="BK415" s="157">
        <f>ROUND(I415*H415,2)</f>
        <v>0</v>
      </c>
      <c r="BL415" s="18" t="s">
        <v>129</v>
      </c>
      <c r="BM415" s="156" t="s">
        <v>1864</v>
      </c>
    </row>
    <row r="416" spans="1:65" s="14" customFormat="1">
      <c r="B416" s="166"/>
      <c r="D416" s="159" t="s">
        <v>131</v>
      </c>
      <c r="E416" s="167" t="s">
        <v>1</v>
      </c>
      <c r="F416" s="168" t="s">
        <v>30</v>
      </c>
      <c r="H416" s="169">
        <v>1</v>
      </c>
      <c r="I416" s="170"/>
      <c r="L416" s="166"/>
      <c r="M416" s="171"/>
      <c r="N416" s="172"/>
      <c r="O416" s="172"/>
      <c r="P416" s="172"/>
      <c r="Q416" s="172"/>
      <c r="R416" s="172"/>
      <c r="S416" s="172"/>
      <c r="T416" s="173"/>
      <c r="AT416" s="167" t="s">
        <v>131</v>
      </c>
      <c r="AU416" s="167" t="s">
        <v>82</v>
      </c>
      <c r="AV416" s="14" t="s">
        <v>82</v>
      </c>
      <c r="AW416" s="14" t="s">
        <v>29</v>
      </c>
      <c r="AX416" s="14" t="s">
        <v>30</v>
      </c>
      <c r="AY416" s="167" t="s">
        <v>122</v>
      </c>
    </row>
    <row r="417" spans="1:65" s="2" customFormat="1" ht="16.5" customHeight="1">
      <c r="A417" s="33"/>
      <c r="B417" s="144"/>
      <c r="C417" s="145" t="s">
        <v>522</v>
      </c>
      <c r="D417" s="145" t="s">
        <v>124</v>
      </c>
      <c r="E417" s="146" t="s">
        <v>1496</v>
      </c>
      <c r="F417" s="147" t="s">
        <v>1497</v>
      </c>
      <c r="G417" s="148" t="s">
        <v>573</v>
      </c>
      <c r="H417" s="149">
        <v>3</v>
      </c>
      <c r="I417" s="150"/>
      <c r="J417" s="151">
        <f>ROUND(I417*H417,2)</f>
        <v>0</v>
      </c>
      <c r="K417" s="147" t="s">
        <v>128</v>
      </c>
      <c r="L417" s="34"/>
      <c r="M417" s="152" t="s">
        <v>1</v>
      </c>
      <c r="N417" s="153" t="s">
        <v>38</v>
      </c>
      <c r="O417" s="59"/>
      <c r="P417" s="154">
        <f>O417*H417</f>
        <v>0</v>
      </c>
      <c r="Q417" s="154">
        <v>0.12303</v>
      </c>
      <c r="R417" s="154">
        <f>Q417*H417</f>
        <v>0.36909000000000003</v>
      </c>
      <c r="S417" s="154">
        <v>0</v>
      </c>
      <c r="T417" s="155">
        <f>S417*H417</f>
        <v>0</v>
      </c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R417" s="156" t="s">
        <v>129</v>
      </c>
      <c r="AT417" s="156" t="s">
        <v>124</v>
      </c>
      <c r="AU417" s="156" t="s">
        <v>82</v>
      </c>
      <c r="AY417" s="18" t="s">
        <v>122</v>
      </c>
      <c r="BE417" s="157">
        <f>IF(N417="základní",J417,0)</f>
        <v>0</v>
      </c>
      <c r="BF417" s="157">
        <f>IF(N417="snížená",J417,0)</f>
        <v>0</v>
      </c>
      <c r="BG417" s="157">
        <f>IF(N417="zákl. přenesená",J417,0)</f>
        <v>0</v>
      </c>
      <c r="BH417" s="157">
        <f>IF(N417="sníž. přenesená",J417,0)</f>
        <v>0</v>
      </c>
      <c r="BI417" s="157">
        <f>IF(N417="nulová",J417,0)</f>
        <v>0</v>
      </c>
      <c r="BJ417" s="18" t="s">
        <v>30</v>
      </c>
      <c r="BK417" s="157">
        <f>ROUND(I417*H417,2)</f>
        <v>0</v>
      </c>
      <c r="BL417" s="18" t="s">
        <v>129</v>
      </c>
      <c r="BM417" s="156" t="s">
        <v>1865</v>
      </c>
    </row>
    <row r="418" spans="1:65" s="14" customFormat="1">
      <c r="B418" s="166"/>
      <c r="D418" s="159" t="s">
        <v>131</v>
      </c>
      <c r="E418" s="167" t="s">
        <v>1</v>
      </c>
      <c r="F418" s="168" t="s">
        <v>140</v>
      </c>
      <c r="H418" s="169">
        <v>3</v>
      </c>
      <c r="I418" s="170"/>
      <c r="L418" s="166"/>
      <c r="M418" s="171"/>
      <c r="N418" s="172"/>
      <c r="O418" s="172"/>
      <c r="P418" s="172"/>
      <c r="Q418" s="172"/>
      <c r="R418" s="172"/>
      <c r="S418" s="172"/>
      <c r="T418" s="173"/>
      <c r="AT418" s="167" t="s">
        <v>131</v>
      </c>
      <c r="AU418" s="167" t="s">
        <v>82</v>
      </c>
      <c r="AV418" s="14" t="s">
        <v>82</v>
      </c>
      <c r="AW418" s="14" t="s">
        <v>29</v>
      </c>
      <c r="AX418" s="14" t="s">
        <v>30</v>
      </c>
      <c r="AY418" s="167" t="s">
        <v>122</v>
      </c>
    </row>
    <row r="419" spans="1:65" s="2" customFormat="1" ht="16.5" customHeight="1">
      <c r="A419" s="33"/>
      <c r="B419" s="144"/>
      <c r="C419" s="182" t="s">
        <v>526</v>
      </c>
      <c r="D419" s="182" t="s">
        <v>333</v>
      </c>
      <c r="E419" s="183" t="s">
        <v>1502</v>
      </c>
      <c r="F419" s="184" t="s">
        <v>1503</v>
      </c>
      <c r="G419" s="185" t="s">
        <v>573</v>
      </c>
      <c r="H419" s="186">
        <v>3</v>
      </c>
      <c r="I419" s="187"/>
      <c r="J419" s="188">
        <f>ROUND(I419*H419,2)</f>
        <v>0</v>
      </c>
      <c r="K419" s="184" t="s">
        <v>128</v>
      </c>
      <c r="L419" s="189"/>
      <c r="M419" s="190" t="s">
        <v>1</v>
      </c>
      <c r="N419" s="191" t="s">
        <v>38</v>
      </c>
      <c r="O419" s="59"/>
      <c r="P419" s="154">
        <f>O419*H419</f>
        <v>0</v>
      </c>
      <c r="Q419" s="154">
        <v>1.3299999999999999E-2</v>
      </c>
      <c r="R419" s="154">
        <f>Q419*H419</f>
        <v>3.9899999999999998E-2</v>
      </c>
      <c r="S419" s="154">
        <v>0</v>
      </c>
      <c r="T419" s="155">
        <f>S419*H419</f>
        <v>0</v>
      </c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R419" s="156" t="s">
        <v>170</v>
      </c>
      <c r="AT419" s="156" t="s">
        <v>333</v>
      </c>
      <c r="AU419" s="156" t="s">
        <v>82</v>
      </c>
      <c r="AY419" s="18" t="s">
        <v>122</v>
      </c>
      <c r="BE419" s="157">
        <f>IF(N419="základní",J419,0)</f>
        <v>0</v>
      </c>
      <c r="BF419" s="157">
        <f>IF(N419="snížená",J419,0)</f>
        <v>0</v>
      </c>
      <c r="BG419" s="157">
        <f>IF(N419="zákl. přenesená",J419,0)</f>
        <v>0</v>
      </c>
      <c r="BH419" s="157">
        <f>IF(N419="sníž. přenesená",J419,0)</f>
        <v>0</v>
      </c>
      <c r="BI419" s="157">
        <f>IF(N419="nulová",J419,0)</f>
        <v>0</v>
      </c>
      <c r="BJ419" s="18" t="s">
        <v>30</v>
      </c>
      <c r="BK419" s="157">
        <f>ROUND(I419*H419,2)</f>
        <v>0</v>
      </c>
      <c r="BL419" s="18" t="s">
        <v>129</v>
      </c>
      <c r="BM419" s="156" t="s">
        <v>1866</v>
      </c>
    </row>
    <row r="420" spans="1:65" s="14" customFormat="1">
      <c r="B420" s="166"/>
      <c r="D420" s="159" t="s">
        <v>131</v>
      </c>
      <c r="E420" s="167" t="s">
        <v>1</v>
      </c>
      <c r="F420" s="168" t="s">
        <v>140</v>
      </c>
      <c r="H420" s="169">
        <v>3</v>
      </c>
      <c r="I420" s="170"/>
      <c r="L420" s="166"/>
      <c r="M420" s="171"/>
      <c r="N420" s="172"/>
      <c r="O420" s="172"/>
      <c r="P420" s="172"/>
      <c r="Q420" s="172"/>
      <c r="R420" s="172"/>
      <c r="S420" s="172"/>
      <c r="T420" s="173"/>
      <c r="AT420" s="167" t="s">
        <v>131</v>
      </c>
      <c r="AU420" s="167" t="s">
        <v>82</v>
      </c>
      <c r="AV420" s="14" t="s">
        <v>82</v>
      </c>
      <c r="AW420" s="14" t="s">
        <v>29</v>
      </c>
      <c r="AX420" s="14" t="s">
        <v>30</v>
      </c>
      <c r="AY420" s="167" t="s">
        <v>122</v>
      </c>
    </row>
    <row r="421" spans="1:65" s="2" customFormat="1" ht="16.5" customHeight="1">
      <c r="A421" s="33"/>
      <c r="B421" s="144"/>
      <c r="C421" s="182" t="s">
        <v>531</v>
      </c>
      <c r="D421" s="182" t="s">
        <v>333</v>
      </c>
      <c r="E421" s="183" t="s">
        <v>1506</v>
      </c>
      <c r="F421" s="184" t="s">
        <v>1507</v>
      </c>
      <c r="G421" s="185" t="s">
        <v>573</v>
      </c>
      <c r="H421" s="186">
        <v>3</v>
      </c>
      <c r="I421" s="187"/>
      <c r="J421" s="188">
        <f>ROUND(I421*H421,2)</f>
        <v>0</v>
      </c>
      <c r="K421" s="184" t="s">
        <v>128</v>
      </c>
      <c r="L421" s="189"/>
      <c r="M421" s="190" t="s">
        <v>1</v>
      </c>
      <c r="N421" s="191" t="s">
        <v>38</v>
      </c>
      <c r="O421" s="59"/>
      <c r="P421" s="154">
        <f>O421*H421</f>
        <v>0</v>
      </c>
      <c r="Q421" s="154">
        <v>2.9999999999999997E-4</v>
      </c>
      <c r="R421" s="154">
        <f>Q421*H421</f>
        <v>8.9999999999999998E-4</v>
      </c>
      <c r="S421" s="154">
        <v>0</v>
      </c>
      <c r="T421" s="155">
        <f>S421*H421</f>
        <v>0</v>
      </c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R421" s="156" t="s">
        <v>170</v>
      </c>
      <c r="AT421" s="156" t="s">
        <v>333</v>
      </c>
      <c r="AU421" s="156" t="s">
        <v>82</v>
      </c>
      <c r="AY421" s="18" t="s">
        <v>122</v>
      </c>
      <c r="BE421" s="157">
        <f>IF(N421="základní",J421,0)</f>
        <v>0</v>
      </c>
      <c r="BF421" s="157">
        <f>IF(N421="snížená",J421,0)</f>
        <v>0</v>
      </c>
      <c r="BG421" s="157">
        <f>IF(N421="zákl. přenesená",J421,0)</f>
        <v>0</v>
      </c>
      <c r="BH421" s="157">
        <f>IF(N421="sníž. přenesená",J421,0)</f>
        <v>0</v>
      </c>
      <c r="BI421" s="157">
        <f>IF(N421="nulová",J421,0)</f>
        <v>0</v>
      </c>
      <c r="BJ421" s="18" t="s">
        <v>30</v>
      </c>
      <c r="BK421" s="157">
        <f>ROUND(I421*H421,2)</f>
        <v>0</v>
      </c>
      <c r="BL421" s="18" t="s">
        <v>129</v>
      </c>
      <c r="BM421" s="156" t="s">
        <v>1867</v>
      </c>
    </row>
    <row r="422" spans="1:65" s="14" customFormat="1">
      <c r="B422" s="166"/>
      <c r="D422" s="159" t="s">
        <v>131</v>
      </c>
      <c r="E422" s="167" t="s">
        <v>1</v>
      </c>
      <c r="F422" s="168" t="s">
        <v>140</v>
      </c>
      <c r="H422" s="169">
        <v>3</v>
      </c>
      <c r="I422" s="170"/>
      <c r="L422" s="166"/>
      <c r="M422" s="171"/>
      <c r="N422" s="172"/>
      <c r="O422" s="172"/>
      <c r="P422" s="172"/>
      <c r="Q422" s="172"/>
      <c r="R422" s="172"/>
      <c r="S422" s="172"/>
      <c r="T422" s="173"/>
      <c r="AT422" s="167" t="s">
        <v>131</v>
      </c>
      <c r="AU422" s="167" t="s">
        <v>82</v>
      </c>
      <c r="AV422" s="14" t="s">
        <v>82</v>
      </c>
      <c r="AW422" s="14" t="s">
        <v>29</v>
      </c>
      <c r="AX422" s="14" t="s">
        <v>30</v>
      </c>
      <c r="AY422" s="167" t="s">
        <v>122</v>
      </c>
    </row>
    <row r="423" spans="1:65" s="2" customFormat="1" ht="16.5" customHeight="1">
      <c r="A423" s="33"/>
      <c r="B423" s="144"/>
      <c r="C423" s="145" t="s">
        <v>535</v>
      </c>
      <c r="D423" s="145" t="s">
        <v>124</v>
      </c>
      <c r="E423" s="146" t="s">
        <v>1526</v>
      </c>
      <c r="F423" s="147" t="s">
        <v>1527</v>
      </c>
      <c r="G423" s="148" t="s">
        <v>573</v>
      </c>
      <c r="H423" s="149">
        <v>3</v>
      </c>
      <c r="I423" s="150"/>
      <c r="J423" s="151">
        <f>ROUND(I423*H423,2)</f>
        <v>0</v>
      </c>
      <c r="K423" s="147" t="s">
        <v>1</v>
      </c>
      <c r="L423" s="34"/>
      <c r="M423" s="152" t="s">
        <v>1</v>
      </c>
      <c r="N423" s="153" t="s">
        <v>38</v>
      </c>
      <c r="O423" s="59"/>
      <c r="P423" s="154">
        <f>O423*H423</f>
        <v>0</v>
      </c>
      <c r="Q423" s="154">
        <v>1.6000000000000001E-4</v>
      </c>
      <c r="R423" s="154">
        <f>Q423*H423</f>
        <v>4.8000000000000007E-4</v>
      </c>
      <c r="S423" s="154">
        <v>0</v>
      </c>
      <c r="T423" s="155">
        <f>S423*H423</f>
        <v>0</v>
      </c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R423" s="156" t="s">
        <v>129</v>
      </c>
      <c r="AT423" s="156" t="s">
        <v>124</v>
      </c>
      <c r="AU423" s="156" t="s">
        <v>82</v>
      </c>
      <c r="AY423" s="18" t="s">
        <v>122</v>
      </c>
      <c r="BE423" s="157">
        <f>IF(N423="základní",J423,0)</f>
        <v>0</v>
      </c>
      <c r="BF423" s="157">
        <f>IF(N423="snížená",J423,0)</f>
        <v>0</v>
      </c>
      <c r="BG423" s="157">
        <f>IF(N423="zákl. přenesená",J423,0)</f>
        <v>0</v>
      </c>
      <c r="BH423" s="157">
        <f>IF(N423="sníž. přenesená",J423,0)</f>
        <v>0</v>
      </c>
      <c r="BI423" s="157">
        <f>IF(N423="nulová",J423,0)</f>
        <v>0</v>
      </c>
      <c r="BJ423" s="18" t="s">
        <v>30</v>
      </c>
      <c r="BK423" s="157">
        <f>ROUND(I423*H423,2)</f>
        <v>0</v>
      </c>
      <c r="BL423" s="18" t="s">
        <v>129</v>
      </c>
      <c r="BM423" s="156" t="s">
        <v>1868</v>
      </c>
    </row>
    <row r="424" spans="1:65" s="14" customFormat="1">
      <c r="B424" s="166"/>
      <c r="D424" s="159" t="s">
        <v>131</v>
      </c>
      <c r="E424" s="167" t="s">
        <v>1</v>
      </c>
      <c r="F424" s="168" t="s">
        <v>140</v>
      </c>
      <c r="H424" s="169">
        <v>3</v>
      </c>
      <c r="I424" s="170"/>
      <c r="L424" s="166"/>
      <c r="M424" s="171"/>
      <c r="N424" s="172"/>
      <c r="O424" s="172"/>
      <c r="P424" s="172"/>
      <c r="Q424" s="172"/>
      <c r="R424" s="172"/>
      <c r="S424" s="172"/>
      <c r="T424" s="173"/>
      <c r="AT424" s="167" t="s">
        <v>131</v>
      </c>
      <c r="AU424" s="167" t="s">
        <v>82</v>
      </c>
      <c r="AV424" s="14" t="s">
        <v>82</v>
      </c>
      <c r="AW424" s="14" t="s">
        <v>29</v>
      </c>
      <c r="AX424" s="14" t="s">
        <v>30</v>
      </c>
      <c r="AY424" s="167" t="s">
        <v>122</v>
      </c>
    </row>
    <row r="425" spans="1:65" s="2" customFormat="1" ht="16.5" customHeight="1">
      <c r="A425" s="33"/>
      <c r="B425" s="144"/>
      <c r="C425" s="145" t="s">
        <v>539</v>
      </c>
      <c r="D425" s="145" t="s">
        <v>124</v>
      </c>
      <c r="E425" s="146" t="s">
        <v>1869</v>
      </c>
      <c r="F425" s="147" t="s">
        <v>1870</v>
      </c>
      <c r="G425" s="148" t="s">
        <v>573</v>
      </c>
      <c r="H425" s="149">
        <v>3</v>
      </c>
      <c r="I425" s="150"/>
      <c r="J425" s="151">
        <f>ROUND(I425*H425,2)</f>
        <v>0</v>
      </c>
      <c r="K425" s="147" t="s">
        <v>1</v>
      </c>
      <c r="L425" s="34"/>
      <c r="M425" s="152" t="s">
        <v>1</v>
      </c>
      <c r="N425" s="153" t="s">
        <v>38</v>
      </c>
      <c r="O425" s="59"/>
      <c r="P425" s="154">
        <f>O425*H425</f>
        <v>0</v>
      </c>
      <c r="Q425" s="154">
        <v>1.4999999999999999E-4</v>
      </c>
      <c r="R425" s="154">
        <f>Q425*H425</f>
        <v>4.4999999999999999E-4</v>
      </c>
      <c r="S425" s="154">
        <v>0</v>
      </c>
      <c r="T425" s="155">
        <f>S425*H425</f>
        <v>0</v>
      </c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R425" s="156" t="s">
        <v>129</v>
      </c>
      <c r="AT425" s="156" t="s">
        <v>124</v>
      </c>
      <c r="AU425" s="156" t="s">
        <v>82</v>
      </c>
      <c r="AY425" s="18" t="s">
        <v>122</v>
      </c>
      <c r="BE425" s="157">
        <f>IF(N425="základní",J425,0)</f>
        <v>0</v>
      </c>
      <c r="BF425" s="157">
        <f>IF(N425="snížená",J425,0)</f>
        <v>0</v>
      </c>
      <c r="BG425" s="157">
        <f>IF(N425="zákl. přenesená",J425,0)</f>
        <v>0</v>
      </c>
      <c r="BH425" s="157">
        <f>IF(N425="sníž. přenesená",J425,0)</f>
        <v>0</v>
      </c>
      <c r="BI425" s="157">
        <f>IF(N425="nulová",J425,0)</f>
        <v>0</v>
      </c>
      <c r="BJ425" s="18" t="s">
        <v>30</v>
      </c>
      <c r="BK425" s="157">
        <f>ROUND(I425*H425,2)</f>
        <v>0</v>
      </c>
      <c r="BL425" s="18" t="s">
        <v>129</v>
      </c>
      <c r="BM425" s="156" t="s">
        <v>1871</v>
      </c>
    </row>
    <row r="426" spans="1:65" s="14" customFormat="1">
      <c r="B426" s="166"/>
      <c r="D426" s="159" t="s">
        <v>131</v>
      </c>
      <c r="E426" s="167" t="s">
        <v>1</v>
      </c>
      <c r="F426" s="168" t="s">
        <v>140</v>
      </c>
      <c r="H426" s="169">
        <v>3</v>
      </c>
      <c r="I426" s="170"/>
      <c r="L426" s="166"/>
      <c r="M426" s="171"/>
      <c r="N426" s="172"/>
      <c r="O426" s="172"/>
      <c r="P426" s="172"/>
      <c r="Q426" s="172"/>
      <c r="R426" s="172"/>
      <c r="S426" s="172"/>
      <c r="T426" s="173"/>
      <c r="AT426" s="167" t="s">
        <v>131</v>
      </c>
      <c r="AU426" s="167" t="s">
        <v>82</v>
      </c>
      <c r="AV426" s="14" t="s">
        <v>82</v>
      </c>
      <c r="AW426" s="14" t="s">
        <v>29</v>
      </c>
      <c r="AX426" s="14" t="s">
        <v>30</v>
      </c>
      <c r="AY426" s="167" t="s">
        <v>122</v>
      </c>
    </row>
    <row r="427" spans="1:65" s="2" customFormat="1" ht="16.5" customHeight="1">
      <c r="A427" s="33"/>
      <c r="B427" s="144"/>
      <c r="C427" s="145" t="s">
        <v>544</v>
      </c>
      <c r="D427" s="145" t="s">
        <v>124</v>
      </c>
      <c r="E427" s="146" t="s">
        <v>1872</v>
      </c>
      <c r="F427" s="147" t="s">
        <v>1873</v>
      </c>
      <c r="G427" s="148" t="s">
        <v>573</v>
      </c>
      <c r="H427" s="149">
        <v>4</v>
      </c>
      <c r="I427" s="150"/>
      <c r="J427" s="151">
        <f>ROUND(I427*H427,2)</f>
        <v>0</v>
      </c>
      <c r="K427" s="147" t="s">
        <v>1</v>
      </c>
      <c r="L427" s="34"/>
      <c r="M427" s="152" t="s">
        <v>1</v>
      </c>
      <c r="N427" s="153" t="s">
        <v>38</v>
      </c>
      <c r="O427" s="59"/>
      <c r="P427" s="154">
        <f>O427*H427</f>
        <v>0</v>
      </c>
      <c r="Q427" s="154">
        <v>1.4999999999999999E-4</v>
      </c>
      <c r="R427" s="154">
        <f>Q427*H427</f>
        <v>5.9999999999999995E-4</v>
      </c>
      <c r="S427" s="154">
        <v>0</v>
      </c>
      <c r="T427" s="155">
        <f>S427*H427</f>
        <v>0</v>
      </c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R427" s="156" t="s">
        <v>129</v>
      </c>
      <c r="AT427" s="156" t="s">
        <v>124</v>
      </c>
      <c r="AU427" s="156" t="s">
        <v>82</v>
      </c>
      <c r="AY427" s="18" t="s">
        <v>122</v>
      </c>
      <c r="BE427" s="157">
        <f>IF(N427="základní",J427,0)</f>
        <v>0</v>
      </c>
      <c r="BF427" s="157">
        <f>IF(N427="snížená",J427,0)</f>
        <v>0</v>
      </c>
      <c r="BG427" s="157">
        <f>IF(N427="zákl. přenesená",J427,0)</f>
        <v>0</v>
      </c>
      <c r="BH427" s="157">
        <f>IF(N427="sníž. přenesená",J427,0)</f>
        <v>0</v>
      </c>
      <c r="BI427" s="157">
        <f>IF(N427="nulová",J427,0)</f>
        <v>0</v>
      </c>
      <c r="BJ427" s="18" t="s">
        <v>30</v>
      </c>
      <c r="BK427" s="157">
        <f>ROUND(I427*H427,2)</f>
        <v>0</v>
      </c>
      <c r="BL427" s="18" t="s">
        <v>129</v>
      </c>
      <c r="BM427" s="156" t="s">
        <v>1874</v>
      </c>
    </row>
    <row r="428" spans="1:65" s="14" customFormat="1">
      <c r="B428" s="166"/>
      <c r="D428" s="159" t="s">
        <v>131</v>
      </c>
      <c r="E428" s="167" t="s">
        <v>1</v>
      </c>
      <c r="F428" s="168" t="s">
        <v>129</v>
      </c>
      <c r="H428" s="169">
        <v>4</v>
      </c>
      <c r="I428" s="170"/>
      <c r="L428" s="166"/>
      <c r="M428" s="171"/>
      <c r="N428" s="172"/>
      <c r="O428" s="172"/>
      <c r="P428" s="172"/>
      <c r="Q428" s="172"/>
      <c r="R428" s="172"/>
      <c r="S428" s="172"/>
      <c r="T428" s="173"/>
      <c r="AT428" s="167" t="s">
        <v>131</v>
      </c>
      <c r="AU428" s="167" t="s">
        <v>82</v>
      </c>
      <c r="AV428" s="14" t="s">
        <v>82</v>
      </c>
      <c r="AW428" s="14" t="s">
        <v>29</v>
      </c>
      <c r="AX428" s="14" t="s">
        <v>30</v>
      </c>
      <c r="AY428" s="167" t="s">
        <v>122</v>
      </c>
    </row>
    <row r="429" spans="1:65" s="2" customFormat="1" ht="16.5" customHeight="1">
      <c r="A429" s="33"/>
      <c r="B429" s="144"/>
      <c r="C429" s="145" t="s">
        <v>548</v>
      </c>
      <c r="D429" s="145" t="s">
        <v>124</v>
      </c>
      <c r="E429" s="146" t="s">
        <v>1875</v>
      </c>
      <c r="F429" s="147" t="s">
        <v>1876</v>
      </c>
      <c r="G429" s="148" t="s">
        <v>573</v>
      </c>
      <c r="H429" s="149">
        <v>4</v>
      </c>
      <c r="I429" s="150"/>
      <c r="J429" s="151">
        <f>ROUND(I429*H429,2)</f>
        <v>0</v>
      </c>
      <c r="K429" s="147" t="s">
        <v>1</v>
      </c>
      <c r="L429" s="34"/>
      <c r="M429" s="152" t="s">
        <v>1</v>
      </c>
      <c r="N429" s="153" t="s">
        <v>38</v>
      </c>
      <c r="O429" s="59"/>
      <c r="P429" s="154">
        <f>O429*H429</f>
        <v>0</v>
      </c>
      <c r="Q429" s="154">
        <v>1.4999999999999999E-4</v>
      </c>
      <c r="R429" s="154">
        <f>Q429*H429</f>
        <v>5.9999999999999995E-4</v>
      </c>
      <c r="S429" s="154">
        <v>0</v>
      </c>
      <c r="T429" s="155">
        <f>S429*H429</f>
        <v>0</v>
      </c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R429" s="156" t="s">
        <v>129</v>
      </c>
      <c r="AT429" s="156" t="s">
        <v>124</v>
      </c>
      <c r="AU429" s="156" t="s">
        <v>82</v>
      </c>
      <c r="AY429" s="18" t="s">
        <v>122</v>
      </c>
      <c r="BE429" s="157">
        <f>IF(N429="základní",J429,0)</f>
        <v>0</v>
      </c>
      <c r="BF429" s="157">
        <f>IF(N429="snížená",J429,0)</f>
        <v>0</v>
      </c>
      <c r="BG429" s="157">
        <f>IF(N429="zákl. přenesená",J429,0)</f>
        <v>0</v>
      </c>
      <c r="BH429" s="157">
        <f>IF(N429="sníž. přenesená",J429,0)</f>
        <v>0</v>
      </c>
      <c r="BI429" s="157">
        <f>IF(N429="nulová",J429,0)</f>
        <v>0</v>
      </c>
      <c r="BJ429" s="18" t="s">
        <v>30</v>
      </c>
      <c r="BK429" s="157">
        <f>ROUND(I429*H429,2)</f>
        <v>0</v>
      </c>
      <c r="BL429" s="18" t="s">
        <v>129</v>
      </c>
      <c r="BM429" s="156" t="s">
        <v>1877</v>
      </c>
    </row>
    <row r="430" spans="1:65" s="14" customFormat="1">
      <c r="B430" s="166"/>
      <c r="D430" s="159" t="s">
        <v>131</v>
      </c>
      <c r="E430" s="167" t="s">
        <v>1</v>
      </c>
      <c r="F430" s="168" t="s">
        <v>129</v>
      </c>
      <c r="H430" s="169">
        <v>4</v>
      </c>
      <c r="I430" s="170"/>
      <c r="L430" s="166"/>
      <c r="M430" s="171"/>
      <c r="N430" s="172"/>
      <c r="O430" s="172"/>
      <c r="P430" s="172"/>
      <c r="Q430" s="172"/>
      <c r="R430" s="172"/>
      <c r="S430" s="172"/>
      <c r="T430" s="173"/>
      <c r="AT430" s="167" t="s">
        <v>131</v>
      </c>
      <c r="AU430" s="167" t="s">
        <v>82</v>
      </c>
      <c r="AV430" s="14" t="s">
        <v>82</v>
      </c>
      <c r="AW430" s="14" t="s">
        <v>29</v>
      </c>
      <c r="AX430" s="14" t="s">
        <v>30</v>
      </c>
      <c r="AY430" s="167" t="s">
        <v>122</v>
      </c>
    </row>
    <row r="431" spans="1:65" s="2" customFormat="1" ht="16.5" customHeight="1">
      <c r="A431" s="33"/>
      <c r="B431" s="144"/>
      <c r="C431" s="145" t="s">
        <v>552</v>
      </c>
      <c r="D431" s="145" t="s">
        <v>124</v>
      </c>
      <c r="E431" s="146" t="s">
        <v>1542</v>
      </c>
      <c r="F431" s="147" t="s">
        <v>1543</v>
      </c>
      <c r="G431" s="148" t="s">
        <v>197</v>
      </c>
      <c r="H431" s="149">
        <v>21.55</v>
      </c>
      <c r="I431" s="150"/>
      <c r="J431" s="151">
        <f>ROUND(I431*H431,2)</f>
        <v>0</v>
      </c>
      <c r="K431" s="147" t="s">
        <v>128</v>
      </c>
      <c r="L431" s="34"/>
      <c r="M431" s="152" t="s">
        <v>1</v>
      </c>
      <c r="N431" s="153" t="s">
        <v>38</v>
      </c>
      <c r="O431" s="59"/>
      <c r="P431" s="154">
        <f>O431*H431</f>
        <v>0</v>
      </c>
      <c r="Q431" s="154">
        <v>9.0000000000000006E-5</v>
      </c>
      <c r="R431" s="154">
        <f>Q431*H431</f>
        <v>1.9395000000000003E-3</v>
      </c>
      <c r="S431" s="154">
        <v>0</v>
      </c>
      <c r="T431" s="155">
        <f>S431*H431</f>
        <v>0</v>
      </c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R431" s="156" t="s">
        <v>129</v>
      </c>
      <c r="AT431" s="156" t="s">
        <v>124</v>
      </c>
      <c r="AU431" s="156" t="s">
        <v>82</v>
      </c>
      <c r="AY431" s="18" t="s">
        <v>122</v>
      </c>
      <c r="BE431" s="157">
        <f>IF(N431="základní",J431,0)</f>
        <v>0</v>
      </c>
      <c r="BF431" s="157">
        <f>IF(N431="snížená",J431,0)</f>
        <v>0</v>
      </c>
      <c r="BG431" s="157">
        <f>IF(N431="zákl. přenesená",J431,0)</f>
        <v>0</v>
      </c>
      <c r="BH431" s="157">
        <f>IF(N431="sníž. přenesená",J431,0)</f>
        <v>0</v>
      </c>
      <c r="BI431" s="157">
        <f>IF(N431="nulová",J431,0)</f>
        <v>0</v>
      </c>
      <c r="BJ431" s="18" t="s">
        <v>30</v>
      </c>
      <c r="BK431" s="157">
        <f>ROUND(I431*H431,2)</f>
        <v>0</v>
      </c>
      <c r="BL431" s="18" t="s">
        <v>129</v>
      </c>
      <c r="BM431" s="156" t="s">
        <v>1878</v>
      </c>
    </row>
    <row r="432" spans="1:65" s="14" customFormat="1">
      <c r="B432" s="166"/>
      <c r="D432" s="159" t="s">
        <v>131</v>
      </c>
      <c r="E432" s="167" t="s">
        <v>1</v>
      </c>
      <c r="F432" s="168" t="s">
        <v>1879</v>
      </c>
      <c r="H432" s="169">
        <v>4.05</v>
      </c>
      <c r="I432" s="170"/>
      <c r="L432" s="166"/>
      <c r="M432" s="171"/>
      <c r="N432" s="172"/>
      <c r="O432" s="172"/>
      <c r="P432" s="172"/>
      <c r="Q432" s="172"/>
      <c r="R432" s="172"/>
      <c r="S432" s="172"/>
      <c r="T432" s="173"/>
      <c r="AT432" s="167" t="s">
        <v>131</v>
      </c>
      <c r="AU432" s="167" t="s">
        <v>82</v>
      </c>
      <c r="AV432" s="14" t="s">
        <v>82</v>
      </c>
      <c r="AW432" s="14" t="s">
        <v>29</v>
      </c>
      <c r="AX432" s="14" t="s">
        <v>73</v>
      </c>
      <c r="AY432" s="167" t="s">
        <v>122</v>
      </c>
    </row>
    <row r="433" spans="1:65" s="14" customFormat="1">
      <c r="B433" s="166"/>
      <c r="D433" s="159" t="s">
        <v>131</v>
      </c>
      <c r="E433" s="167" t="s">
        <v>1</v>
      </c>
      <c r="F433" s="168" t="s">
        <v>1880</v>
      </c>
      <c r="H433" s="169">
        <v>6.25</v>
      </c>
      <c r="I433" s="170"/>
      <c r="L433" s="166"/>
      <c r="M433" s="171"/>
      <c r="N433" s="172"/>
      <c r="O433" s="172"/>
      <c r="P433" s="172"/>
      <c r="Q433" s="172"/>
      <c r="R433" s="172"/>
      <c r="S433" s="172"/>
      <c r="T433" s="173"/>
      <c r="AT433" s="167" t="s">
        <v>131</v>
      </c>
      <c r="AU433" s="167" t="s">
        <v>82</v>
      </c>
      <c r="AV433" s="14" t="s">
        <v>82</v>
      </c>
      <c r="AW433" s="14" t="s">
        <v>29</v>
      </c>
      <c r="AX433" s="14" t="s">
        <v>73</v>
      </c>
      <c r="AY433" s="167" t="s">
        <v>122</v>
      </c>
    </row>
    <row r="434" spans="1:65" s="14" customFormat="1">
      <c r="B434" s="166"/>
      <c r="D434" s="159" t="s">
        <v>131</v>
      </c>
      <c r="E434" s="167" t="s">
        <v>1</v>
      </c>
      <c r="F434" s="168" t="s">
        <v>1881</v>
      </c>
      <c r="H434" s="169">
        <v>11.25</v>
      </c>
      <c r="I434" s="170"/>
      <c r="L434" s="166"/>
      <c r="M434" s="171"/>
      <c r="N434" s="172"/>
      <c r="O434" s="172"/>
      <c r="P434" s="172"/>
      <c r="Q434" s="172"/>
      <c r="R434" s="172"/>
      <c r="S434" s="172"/>
      <c r="T434" s="173"/>
      <c r="AT434" s="167" t="s">
        <v>131</v>
      </c>
      <c r="AU434" s="167" t="s">
        <v>82</v>
      </c>
      <c r="AV434" s="14" t="s">
        <v>82</v>
      </c>
      <c r="AW434" s="14" t="s">
        <v>29</v>
      </c>
      <c r="AX434" s="14" t="s">
        <v>73</v>
      </c>
      <c r="AY434" s="167" t="s">
        <v>122</v>
      </c>
    </row>
    <row r="435" spans="1:65" s="15" customFormat="1">
      <c r="B435" s="174"/>
      <c r="D435" s="159" t="s">
        <v>131</v>
      </c>
      <c r="E435" s="175" t="s">
        <v>1</v>
      </c>
      <c r="F435" s="176" t="s">
        <v>139</v>
      </c>
      <c r="H435" s="177">
        <v>21.55</v>
      </c>
      <c r="I435" s="178"/>
      <c r="L435" s="174"/>
      <c r="M435" s="179"/>
      <c r="N435" s="180"/>
      <c r="O435" s="180"/>
      <c r="P435" s="180"/>
      <c r="Q435" s="180"/>
      <c r="R435" s="180"/>
      <c r="S435" s="180"/>
      <c r="T435" s="181"/>
      <c r="AT435" s="175" t="s">
        <v>131</v>
      </c>
      <c r="AU435" s="175" t="s">
        <v>82</v>
      </c>
      <c r="AV435" s="15" t="s">
        <v>129</v>
      </c>
      <c r="AW435" s="15" t="s">
        <v>29</v>
      </c>
      <c r="AX435" s="15" t="s">
        <v>30</v>
      </c>
      <c r="AY435" s="175" t="s">
        <v>122</v>
      </c>
    </row>
    <row r="436" spans="1:65" s="12" customFormat="1" ht="22.9" customHeight="1">
      <c r="B436" s="131"/>
      <c r="D436" s="132" t="s">
        <v>72</v>
      </c>
      <c r="E436" s="142" t="s">
        <v>179</v>
      </c>
      <c r="F436" s="142" t="s">
        <v>1599</v>
      </c>
      <c r="I436" s="134"/>
      <c r="J436" s="143">
        <f>BK436</f>
        <v>0</v>
      </c>
      <c r="L436" s="131"/>
      <c r="M436" s="136"/>
      <c r="N436" s="137"/>
      <c r="O436" s="137"/>
      <c r="P436" s="138">
        <f>SUM(P437:P469)</f>
        <v>0</v>
      </c>
      <c r="Q436" s="137"/>
      <c r="R436" s="138">
        <f>SUM(R437:R469)</f>
        <v>0.84476240000000002</v>
      </c>
      <c r="S436" s="137"/>
      <c r="T436" s="139">
        <f>SUM(T437:T469)</f>
        <v>0</v>
      </c>
      <c r="AR436" s="132" t="s">
        <v>30</v>
      </c>
      <c r="AT436" s="140" t="s">
        <v>72</v>
      </c>
      <c r="AU436" s="140" t="s">
        <v>30</v>
      </c>
      <c r="AY436" s="132" t="s">
        <v>122</v>
      </c>
      <c r="BK436" s="141">
        <f>SUM(BK437:BK469)</f>
        <v>0</v>
      </c>
    </row>
    <row r="437" spans="1:65" s="2" customFormat="1" ht="16.5" customHeight="1">
      <c r="A437" s="33"/>
      <c r="B437" s="144"/>
      <c r="C437" s="145" t="s">
        <v>556</v>
      </c>
      <c r="D437" s="145" t="s">
        <v>124</v>
      </c>
      <c r="E437" s="146" t="s">
        <v>1882</v>
      </c>
      <c r="F437" s="147" t="s">
        <v>1883</v>
      </c>
      <c r="G437" s="148" t="s">
        <v>1884</v>
      </c>
      <c r="H437" s="149">
        <v>3</v>
      </c>
      <c r="I437" s="150"/>
      <c r="J437" s="151">
        <f>ROUND(I437*H437,2)</f>
        <v>0</v>
      </c>
      <c r="K437" s="147" t="s">
        <v>1</v>
      </c>
      <c r="L437" s="34"/>
      <c r="M437" s="152" t="s">
        <v>1</v>
      </c>
      <c r="N437" s="153" t="s">
        <v>38</v>
      </c>
      <c r="O437" s="59"/>
      <c r="P437" s="154">
        <f>O437*H437</f>
        <v>0</v>
      </c>
      <c r="Q437" s="154">
        <v>0</v>
      </c>
      <c r="R437" s="154">
        <f>Q437*H437</f>
        <v>0</v>
      </c>
      <c r="S437" s="154">
        <v>0</v>
      </c>
      <c r="T437" s="155">
        <f>S437*H437</f>
        <v>0</v>
      </c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R437" s="156" t="s">
        <v>129</v>
      </c>
      <c r="AT437" s="156" t="s">
        <v>124</v>
      </c>
      <c r="AU437" s="156" t="s">
        <v>82</v>
      </c>
      <c r="AY437" s="18" t="s">
        <v>122</v>
      </c>
      <c r="BE437" s="157">
        <f>IF(N437="základní",J437,0)</f>
        <v>0</v>
      </c>
      <c r="BF437" s="157">
        <f>IF(N437="snížená",J437,0)</f>
        <v>0</v>
      </c>
      <c r="BG437" s="157">
        <f>IF(N437="zákl. přenesená",J437,0)</f>
        <v>0</v>
      </c>
      <c r="BH437" s="157">
        <f>IF(N437="sníž. přenesená",J437,0)</f>
        <v>0</v>
      </c>
      <c r="BI437" s="157">
        <f>IF(N437="nulová",J437,0)</f>
        <v>0</v>
      </c>
      <c r="BJ437" s="18" t="s">
        <v>30</v>
      </c>
      <c r="BK437" s="157">
        <f>ROUND(I437*H437,2)</f>
        <v>0</v>
      </c>
      <c r="BL437" s="18" t="s">
        <v>129</v>
      </c>
      <c r="BM437" s="156" t="s">
        <v>1885</v>
      </c>
    </row>
    <row r="438" spans="1:65" s="14" customFormat="1">
      <c r="B438" s="166"/>
      <c r="D438" s="159" t="s">
        <v>131</v>
      </c>
      <c r="E438" s="167" t="s">
        <v>1</v>
      </c>
      <c r="F438" s="168" t="s">
        <v>140</v>
      </c>
      <c r="H438" s="169">
        <v>3</v>
      </c>
      <c r="I438" s="170"/>
      <c r="L438" s="166"/>
      <c r="M438" s="171"/>
      <c r="N438" s="172"/>
      <c r="O438" s="172"/>
      <c r="P438" s="172"/>
      <c r="Q438" s="172"/>
      <c r="R438" s="172"/>
      <c r="S438" s="172"/>
      <c r="T438" s="173"/>
      <c r="AT438" s="167" t="s">
        <v>131</v>
      </c>
      <c r="AU438" s="167" t="s">
        <v>82</v>
      </c>
      <c r="AV438" s="14" t="s">
        <v>82</v>
      </c>
      <c r="AW438" s="14" t="s">
        <v>29</v>
      </c>
      <c r="AX438" s="14" t="s">
        <v>30</v>
      </c>
      <c r="AY438" s="167" t="s">
        <v>122</v>
      </c>
    </row>
    <row r="439" spans="1:65" s="2" customFormat="1" ht="16.5" customHeight="1">
      <c r="A439" s="33"/>
      <c r="B439" s="144"/>
      <c r="C439" s="145" t="s">
        <v>563</v>
      </c>
      <c r="D439" s="145" t="s">
        <v>124</v>
      </c>
      <c r="E439" s="146" t="s">
        <v>1886</v>
      </c>
      <c r="F439" s="147" t="s">
        <v>1887</v>
      </c>
      <c r="G439" s="148" t="s">
        <v>647</v>
      </c>
      <c r="H439" s="149">
        <v>3</v>
      </c>
      <c r="I439" s="150"/>
      <c r="J439" s="151">
        <f>ROUND(I439*H439,2)</f>
        <v>0</v>
      </c>
      <c r="K439" s="147" t="s">
        <v>1</v>
      </c>
      <c r="L439" s="34"/>
      <c r="M439" s="152" t="s">
        <v>1</v>
      </c>
      <c r="N439" s="153" t="s">
        <v>38</v>
      </c>
      <c r="O439" s="59"/>
      <c r="P439" s="154">
        <f>O439*H439</f>
        <v>0</v>
      </c>
      <c r="Q439" s="154">
        <v>0</v>
      </c>
      <c r="R439" s="154">
        <f>Q439*H439</f>
        <v>0</v>
      </c>
      <c r="S439" s="154">
        <v>0</v>
      </c>
      <c r="T439" s="155">
        <f>S439*H439</f>
        <v>0</v>
      </c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R439" s="156" t="s">
        <v>129</v>
      </c>
      <c r="AT439" s="156" t="s">
        <v>124</v>
      </c>
      <c r="AU439" s="156" t="s">
        <v>82</v>
      </c>
      <c r="AY439" s="18" t="s">
        <v>122</v>
      </c>
      <c r="BE439" s="157">
        <f>IF(N439="základní",J439,0)</f>
        <v>0</v>
      </c>
      <c r="BF439" s="157">
        <f>IF(N439="snížená",J439,0)</f>
        <v>0</v>
      </c>
      <c r="BG439" s="157">
        <f>IF(N439="zákl. přenesená",J439,0)</f>
        <v>0</v>
      </c>
      <c r="BH439" s="157">
        <f>IF(N439="sníž. přenesená",J439,0)</f>
        <v>0</v>
      </c>
      <c r="BI439" s="157">
        <f>IF(N439="nulová",J439,0)</f>
        <v>0</v>
      </c>
      <c r="BJ439" s="18" t="s">
        <v>30</v>
      </c>
      <c r="BK439" s="157">
        <f>ROUND(I439*H439,2)</f>
        <v>0</v>
      </c>
      <c r="BL439" s="18" t="s">
        <v>129</v>
      </c>
      <c r="BM439" s="156" t="s">
        <v>1888</v>
      </c>
    </row>
    <row r="440" spans="1:65" s="13" customFormat="1">
      <c r="B440" s="158"/>
      <c r="D440" s="159" t="s">
        <v>131</v>
      </c>
      <c r="E440" s="160" t="s">
        <v>1</v>
      </c>
      <c r="F440" s="161" t="s">
        <v>1889</v>
      </c>
      <c r="H440" s="160" t="s">
        <v>1</v>
      </c>
      <c r="I440" s="162"/>
      <c r="L440" s="158"/>
      <c r="M440" s="163"/>
      <c r="N440" s="164"/>
      <c r="O440" s="164"/>
      <c r="P440" s="164"/>
      <c r="Q440" s="164"/>
      <c r="R440" s="164"/>
      <c r="S440" s="164"/>
      <c r="T440" s="165"/>
      <c r="AT440" s="160" t="s">
        <v>131</v>
      </c>
      <c r="AU440" s="160" t="s">
        <v>82</v>
      </c>
      <c r="AV440" s="13" t="s">
        <v>30</v>
      </c>
      <c r="AW440" s="13" t="s">
        <v>29</v>
      </c>
      <c r="AX440" s="13" t="s">
        <v>73</v>
      </c>
      <c r="AY440" s="160" t="s">
        <v>122</v>
      </c>
    </row>
    <row r="441" spans="1:65" s="13" customFormat="1">
      <c r="B441" s="158"/>
      <c r="D441" s="159" t="s">
        <v>131</v>
      </c>
      <c r="E441" s="160" t="s">
        <v>1</v>
      </c>
      <c r="F441" s="161" t="s">
        <v>1890</v>
      </c>
      <c r="H441" s="160" t="s">
        <v>1</v>
      </c>
      <c r="I441" s="162"/>
      <c r="L441" s="158"/>
      <c r="M441" s="163"/>
      <c r="N441" s="164"/>
      <c r="O441" s="164"/>
      <c r="P441" s="164"/>
      <c r="Q441" s="164"/>
      <c r="R441" s="164"/>
      <c r="S441" s="164"/>
      <c r="T441" s="165"/>
      <c r="AT441" s="160" t="s">
        <v>131</v>
      </c>
      <c r="AU441" s="160" t="s">
        <v>82</v>
      </c>
      <c r="AV441" s="13" t="s">
        <v>30</v>
      </c>
      <c r="AW441" s="13" t="s">
        <v>29</v>
      </c>
      <c r="AX441" s="13" t="s">
        <v>73</v>
      </c>
      <c r="AY441" s="160" t="s">
        <v>122</v>
      </c>
    </row>
    <row r="442" spans="1:65" s="14" customFormat="1">
      <c r="B442" s="166"/>
      <c r="D442" s="159" t="s">
        <v>131</v>
      </c>
      <c r="E442" s="167" t="s">
        <v>1</v>
      </c>
      <c r="F442" s="168" t="s">
        <v>140</v>
      </c>
      <c r="H442" s="169">
        <v>3</v>
      </c>
      <c r="I442" s="170"/>
      <c r="L442" s="166"/>
      <c r="M442" s="171"/>
      <c r="N442" s="172"/>
      <c r="O442" s="172"/>
      <c r="P442" s="172"/>
      <c r="Q442" s="172"/>
      <c r="R442" s="172"/>
      <c r="S442" s="172"/>
      <c r="T442" s="173"/>
      <c r="AT442" s="167" t="s">
        <v>131</v>
      </c>
      <c r="AU442" s="167" t="s">
        <v>82</v>
      </c>
      <c r="AV442" s="14" t="s">
        <v>82</v>
      </c>
      <c r="AW442" s="14" t="s">
        <v>29</v>
      </c>
      <c r="AX442" s="14" t="s">
        <v>30</v>
      </c>
      <c r="AY442" s="167" t="s">
        <v>122</v>
      </c>
    </row>
    <row r="443" spans="1:65" s="2" customFormat="1" ht="16.5" customHeight="1">
      <c r="A443" s="33"/>
      <c r="B443" s="144"/>
      <c r="C443" s="145" t="s">
        <v>570</v>
      </c>
      <c r="D443" s="145" t="s">
        <v>124</v>
      </c>
      <c r="E443" s="146" t="s">
        <v>1601</v>
      </c>
      <c r="F443" s="147" t="s">
        <v>1602</v>
      </c>
      <c r="G443" s="148" t="s">
        <v>197</v>
      </c>
      <c r="H443" s="149">
        <v>2</v>
      </c>
      <c r="I443" s="150"/>
      <c r="J443" s="151">
        <f>ROUND(I443*H443,2)</f>
        <v>0</v>
      </c>
      <c r="K443" s="147" t="s">
        <v>128</v>
      </c>
      <c r="L443" s="34"/>
      <c r="M443" s="152" t="s">
        <v>1</v>
      </c>
      <c r="N443" s="153" t="s">
        <v>38</v>
      </c>
      <c r="O443" s="59"/>
      <c r="P443" s="154">
        <f>O443*H443</f>
        <v>0</v>
      </c>
      <c r="Q443" s="154">
        <v>0.15540000000000001</v>
      </c>
      <c r="R443" s="154">
        <f>Q443*H443</f>
        <v>0.31080000000000002</v>
      </c>
      <c r="S443" s="154">
        <v>0</v>
      </c>
      <c r="T443" s="155">
        <f>S443*H443</f>
        <v>0</v>
      </c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R443" s="156" t="s">
        <v>129</v>
      </c>
      <c r="AT443" s="156" t="s">
        <v>124</v>
      </c>
      <c r="AU443" s="156" t="s">
        <v>82</v>
      </c>
      <c r="AY443" s="18" t="s">
        <v>122</v>
      </c>
      <c r="BE443" s="157">
        <f>IF(N443="základní",J443,0)</f>
        <v>0</v>
      </c>
      <c r="BF443" s="157">
        <f>IF(N443="snížená",J443,0)</f>
        <v>0</v>
      </c>
      <c r="BG443" s="157">
        <f>IF(N443="zákl. přenesená",J443,0)</f>
        <v>0</v>
      </c>
      <c r="BH443" s="157">
        <f>IF(N443="sníž. přenesená",J443,0)</f>
        <v>0</v>
      </c>
      <c r="BI443" s="157">
        <f>IF(N443="nulová",J443,0)</f>
        <v>0</v>
      </c>
      <c r="BJ443" s="18" t="s">
        <v>30</v>
      </c>
      <c r="BK443" s="157">
        <f>ROUND(I443*H443,2)</f>
        <v>0</v>
      </c>
      <c r="BL443" s="18" t="s">
        <v>129</v>
      </c>
      <c r="BM443" s="156" t="s">
        <v>1891</v>
      </c>
    </row>
    <row r="444" spans="1:65" s="14" customFormat="1">
      <c r="B444" s="166"/>
      <c r="D444" s="159" t="s">
        <v>131</v>
      </c>
      <c r="E444" s="167" t="s">
        <v>1</v>
      </c>
      <c r="F444" s="168" t="s">
        <v>82</v>
      </c>
      <c r="H444" s="169">
        <v>2</v>
      </c>
      <c r="I444" s="170"/>
      <c r="L444" s="166"/>
      <c r="M444" s="171"/>
      <c r="N444" s="172"/>
      <c r="O444" s="172"/>
      <c r="P444" s="172"/>
      <c r="Q444" s="172"/>
      <c r="R444" s="172"/>
      <c r="S444" s="172"/>
      <c r="T444" s="173"/>
      <c r="AT444" s="167" t="s">
        <v>131</v>
      </c>
      <c r="AU444" s="167" t="s">
        <v>82</v>
      </c>
      <c r="AV444" s="14" t="s">
        <v>82</v>
      </c>
      <c r="AW444" s="14" t="s">
        <v>29</v>
      </c>
      <c r="AX444" s="14" t="s">
        <v>30</v>
      </c>
      <c r="AY444" s="167" t="s">
        <v>122</v>
      </c>
    </row>
    <row r="445" spans="1:65" s="2" customFormat="1" ht="16.5" customHeight="1">
      <c r="A445" s="33"/>
      <c r="B445" s="144"/>
      <c r="C445" s="182" t="s">
        <v>575</v>
      </c>
      <c r="D445" s="182" t="s">
        <v>333</v>
      </c>
      <c r="E445" s="183" t="s">
        <v>1605</v>
      </c>
      <c r="F445" s="184" t="s">
        <v>1606</v>
      </c>
      <c r="G445" s="185" t="s">
        <v>197</v>
      </c>
      <c r="H445" s="186">
        <v>2.02</v>
      </c>
      <c r="I445" s="187"/>
      <c r="J445" s="188">
        <f>ROUND(I445*H445,2)</f>
        <v>0</v>
      </c>
      <c r="K445" s="184" t="s">
        <v>1</v>
      </c>
      <c r="L445" s="189"/>
      <c r="M445" s="190" t="s">
        <v>1</v>
      </c>
      <c r="N445" s="191" t="s">
        <v>38</v>
      </c>
      <c r="O445" s="59"/>
      <c r="P445" s="154">
        <f>O445*H445</f>
        <v>0</v>
      </c>
      <c r="Q445" s="154">
        <v>0.08</v>
      </c>
      <c r="R445" s="154">
        <f>Q445*H445</f>
        <v>0.16159999999999999</v>
      </c>
      <c r="S445" s="154">
        <v>0</v>
      </c>
      <c r="T445" s="155">
        <f>S445*H445</f>
        <v>0</v>
      </c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R445" s="156" t="s">
        <v>170</v>
      </c>
      <c r="AT445" s="156" t="s">
        <v>333</v>
      </c>
      <c r="AU445" s="156" t="s">
        <v>82</v>
      </c>
      <c r="AY445" s="18" t="s">
        <v>122</v>
      </c>
      <c r="BE445" s="157">
        <f>IF(N445="základní",J445,0)</f>
        <v>0</v>
      </c>
      <c r="BF445" s="157">
        <f>IF(N445="snížená",J445,0)</f>
        <v>0</v>
      </c>
      <c r="BG445" s="157">
        <f>IF(N445="zákl. přenesená",J445,0)</f>
        <v>0</v>
      </c>
      <c r="BH445" s="157">
        <f>IF(N445="sníž. přenesená",J445,0)</f>
        <v>0</v>
      </c>
      <c r="BI445" s="157">
        <f>IF(N445="nulová",J445,0)</f>
        <v>0</v>
      </c>
      <c r="BJ445" s="18" t="s">
        <v>30</v>
      </c>
      <c r="BK445" s="157">
        <f>ROUND(I445*H445,2)</f>
        <v>0</v>
      </c>
      <c r="BL445" s="18" t="s">
        <v>129</v>
      </c>
      <c r="BM445" s="156" t="s">
        <v>1892</v>
      </c>
    </row>
    <row r="446" spans="1:65" s="14" customFormat="1">
      <c r="B446" s="166"/>
      <c r="D446" s="159" t="s">
        <v>131</v>
      </c>
      <c r="E446" s="167" t="s">
        <v>1</v>
      </c>
      <c r="F446" s="168" t="s">
        <v>1217</v>
      </c>
      <c r="H446" s="169">
        <v>2.02</v>
      </c>
      <c r="I446" s="170"/>
      <c r="L446" s="166"/>
      <c r="M446" s="171"/>
      <c r="N446" s="172"/>
      <c r="O446" s="172"/>
      <c r="P446" s="172"/>
      <c r="Q446" s="172"/>
      <c r="R446" s="172"/>
      <c r="S446" s="172"/>
      <c r="T446" s="173"/>
      <c r="AT446" s="167" t="s">
        <v>131</v>
      </c>
      <c r="AU446" s="167" t="s">
        <v>82</v>
      </c>
      <c r="AV446" s="14" t="s">
        <v>82</v>
      </c>
      <c r="AW446" s="14" t="s">
        <v>29</v>
      </c>
      <c r="AX446" s="14" t="s">
        <v>73</v>
      </c>
      <c r="AY446" s="167" t="s">
        <v>122</v>
      </c>
    </row>
    <row r="447" spans="1:65" s="15" customFormat="1">
      <c r="B447" s="174"/>
      <c r="D447" s="159" t="s">
        <v>131</v>
      </c>
      <c r="E447" s="175" t="s">
        <v>1</v>
      </c>
      <c r="F447" s="176" t="s">
        <v>139</v>
      </c>
      <c r="H447" s="177">
        <v>2.02</v>
      </c>
      <c r="I447" s="178"/>
      <c r="L447" s="174"/>
      <c r="M447" s="179"/>
      <c r="N447" s="180"/>
      <c r="O447" s="180"/>
      <c r="P447" s="180"/>
      <c r="Q447" s="180"/>
      <c r="R447" s="180"/>
      <c r="S447" s="180"/>
      <c r="T447" s="181"/>
      <c r="AT447" s="175" t="s">
        <v>131</v>
      </c>
      <c r="AU447" s="175" t="s">
        <v>82</v>
      </c>
      <c r="AV447" s="15" t="s">
        <v>129</v>
      </c>
      <c r="AW447" s="15" t="s">
        <v>29</v>
      </c>
      <c r="AX447" s="15" t="s">
        <v>30</v>
      </c>
      <c r="AY447" s="175" t="s">
        <v>122</v>
      </c>
    </row>
    <row r="448" spans="1:65" s="2" customFormat="1" ht="16.5" customHeight="1">
      <c r="A448" s="33"/>
      <c r="B448" s="144"/>
      <c r="C448" s="145" t="s">
        <v>580</v>
      </c>
      <c r="D448" s="145" t="s">
        <v>124</v>
      </c>
      <c r="E448" s="146" t="s">
        <v>1609</v>
      </c>
      <c r="F448" s="147" t="s">
        <v>1610</v>
      </c>
      <c r="G448" s="148" t="s">
        <v>197</v>
      </c>
      <c r="H448" s="149">
        <v>2</v>
      </c>
      <c r="I448" s="150"/>
      <c r="J448" s="151">
        <f>ROUND(I448*H448,2)</f>
        <v>0</v>
      </c>
      <c r="K448" s="147" t="s">
        <v>128</v>
      </c>
      <c r="L448" s="34"/>
      <c r="M448" s="152" t="s">
        <v>1</v>
      </c>
      <c r="N448" s="153" t="s">
        <v>38</v>
      </c>
      <c r="O448" s="59"/>
      <c r="P448" s="154">
        <f>O448*H448</f>
        <v>0</v>
      </c>
      <c r="Q448" s="154">
        <v>0.1295</v>
      </c>
      <c r="R448" s="154">
        <f>Q448*H448</f>
        <v>0.25900000000000001</v>
      </c>
      <c r="S448" s="154">
        <v>0</v>
      </c>
      <c r="T448" s="155">
        <f>S448*H448</f>
        <v>0</v>
      </c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R448" s="156" t="s">
        <v>129</v>
      </c>
      <c r="AT448" s="156" t="s">
        <v>124</v>
      </c>
      <c r="AU448" s="156" t="s">
        <v>82</v>
      </c>
      <c r="AY448" s="18" t="s">
        <v>122</v>
      </c>
      <c r="BE448" s="157">
        <f>IF(N448="základní",J448,0)</f>
        <v>0</v>
      </c>
      <c r="BF448" s="157">
        <f>IF(N448="snížená",J448,0)</f>
        <v>0</v>
      </c>
      <c r="BG448" s="157">
        <f>IF(N448="zákl. přenesená",J448,0)</f>
        <v>0</v>
      </c>
      <c r="BH448" s="157">
        <f>IF(N448="sníž. přenesená",J448,0)</f>
        <v>0</v>
      </c>
      <c r="BI448" s="157">
        <f>IF(N448="nulová",J448,0)</f>
        <v>0</v>
      </c>
      <c r="BJ448" s="18" t="s">
        <v>30</v>
      </c>
      <c r="BK448" s="157">
        <f>ROUND(I448*H448,2)</f>
        <v>0</v>
      </c>
      <c r="BL448" s="18" t="s">
        <v>129</v>
      </c>
      <c r="BM448" s="156" t="s">
        <v>1893</v>
      </c>
    </row>
    <row r="449" spans="1:65" s="14" customFormat="1">
      <c r="B449" s="166"/>
      <c r="D449" s="159" t="s">
        <v>131</v>
      </c>
      <c r="E449" s="167" t="s">
        <v>1</v>
      </c>
      <c r="F449" s="168" t="s">
        <v>82</v>
      </c>
      <c r="H449" s="169">
        <v>2</v>
      </c>
      <c r="I449" s="170"/>
      <c r="L449" s="166"/>
      <c r="M449" s="171"/>
      <c r="N449" s="172"/>
      <c r="O449" s="172"/>
      <c r="P449" s="172"/>
      <c r="Q449" s="172"/>
      <c r="R449" s="172"/>
      <c r="S449" s="172"/>
      <c r="T449" s="173"/>
      <c r="AT449" s="167" t="s">
        <v>131</v>
      </c>
      <c r="AU449" s="167" t="s">
        <v>82</v>
      </c>
      <c r="AV449" s="14" t="s">
        <v>82</v>
      </c>
      <c r="AW449" s="14" t="s">
        <v>29</v>
      </c>
      <c r="AX449" s="14" t="s">
        <v>30</v>
      </c>
      <c r="AY449" s="167" t="s">
        <v>122</v>
      </c>
    </row>
    <row r="450" spans="1:65" s="2" customFormat="1" ht="16.5" customHeight="1">
      <c r="A450" s="33"/>
      <c r="B450" s="144"/>
      <c r="C450" s="182" t="s">
        <v>584</v>
      </c>
      <c r="D450" s="182" t="s">
        <v>333</v>
      </c>
      <c r="E450" s="183" t="s">
        <v>1613</v>
      </c>
      <c r="F450" s="184" t="s">
        <v>1614</v>
      </c>
      <c r="G450" s="185" t="s">
        <v>197</v>
      </c>
      <c r="H450" s="186">
        <v>2.02</v>
      </c>
      <c r="I450" s="187"/>
      <c r="J450" s="188">
        <f>ROUND(I450*H450,2)</f>
        <v>0</v>
      </c>
      <c r="K450" s="184" t="s">
        <v>1</v>
      </c>
      <c r="L450" s="189"/>
      <c r="M450" s="190" t="s">
        <v>1</v>
      </c>
      <c r="N450" s="191" t="s">
        <v>38</v>
      </c>
      <c r="O450" s="59"/>
      <c r="P450" s="154">
        <f>O450*H450</f>
        <v>0</v>
      </c>
      <c r="Q450" s="154">
        <v>5.6120000000000003E-2</v>
      </c>
      <c r="R450" s="154">
        <f>Q450*H450</f>
        <v>0.1133624</v>
      </c>
      <c r="S450" s="154">
        <v>0</v>
      </c>
      <c r="T450" s="155">
        <f>S450*H450</f>
        <v>0</v>
      </c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R450" s="156" t="s">
        <v>170</v>
      </c>
      <c r="AT450" s="156" t="s">
        <v>333</v>
      </c>
      <c r="AU450" s="156" t="s">
        <v>82</v>
      </c>
      <c r="AY450" s="18" t="s">
        <v>122</v>
      </c>
      <c r="BE450" s="157">
        <f>IF(N450="základní",J450,0)</f>
        <v>0</v>
      </c>
      <c r="BF450" s="157">
        <f>IF(N450="snížená",J450,0)</f>
        <v>0</v>
      </c>
      <c r="BG450" s="157">
        <f>IF(N450="zákl. přenesená",J450,0)</f>
        <v>0</v>
      </c>
      <c r="BH450" s="157">
        <f>IF(N450="sníž. přenesená",J450,0)</f>
        <v>0</v>
      </c>
      <c r="BI450" s="157">
        <f>IF(N450="nulová",J450,0)</f>
        <v>0</v>
      </c>
      <c r="BJ450" s="18" t="s">
        <v>30</v>
      </c>
      <c r="BK450" s="157">
        <f>ROUND(I450*H450,2)</f>
        <v>0</v>
      </c>
      <c r="BL450" s="18" t="s">
        <v>129</v>
      </c>
      <c r="BM450" s="156" t="s">
        <v>1894</v>
      </c>
    </row>
    <row r="451" spans="1:65" s="14" customFormat="1">
      <c r="B451" s="166"/>
      <c r="D451" s="159" t="s">
        <v>131</v>
      </c>
      <c r="E451" s="167" t="s">
        <v>1</v>
      </c>
      <c r="F451" s="168" t="s">
        <v>1217</v>
      </c>
      <c r="H451" s="169">
        <v>2.02</v>
      </c>
      <c r="I451" s="170"/>
      <c r="L451" s="166"/>
      <c r="M451" s="171"/>
      <c r="N451" s="172"/>
      <c r="O451" s="172"/>
      <c r="P451" s="172"/>
      <c r="Q451" s="172"/>
      <c r="R451" s="172"/>
      <c r="S451" s="172"/>
      <c r="T451" s="173"/>
      <c r="AT451" s="167" t="s">
        <v>131</v>
      </c>
      <c r="AU451" s="167" t="s">
        <v>82</v>
      </c>
      <c r="AV451" s="14" t="s">
        <v>82</v>
      </c>
      <c r="AW451" s="14" t="s">
        <v>29</v>
      </c>
      <c r="AX451" s="14" t="s">
        <v>73</v>
      </c>
      <c r="AY451" s="167" t="s">
        <v>122</v>
      </c>
    </row>
    <row r="452" spans="1:65" s="15" customFormat="1">
      <c r="B452" s="174"/>
      <c r="D452" s="159" t="s">
        <v>131</v>
      </c>
      <c r="E452" s="175" t="s">
        <v>1</v>
      </c>
      <c r="F452" s="176" t="s">
        <v>139</v>
      </c>
      <c r="H452" s="177">
        <v>2.02</v>
      </c>
      <c r="I452" s="178"/>
      <c r="L452" s="174"/>
      <c r="M452" s="179"/>
      <c r="N452" s="180"/>
      <c r="O452" s="180"/>
      <c r="P452" s="180"/>
      <c r="Q452" s="180"/>
      <c r="R452" s="180"/>
      <c r="S452" s="180"/>
      <c r="T452" s="181"/>
      <c r="AT452" s="175" t="s">
        <v>131</v>
      </c>
      <c r="AU452" s="175" t="s">
        <v>82</v>
      </c>
      <c r="AV452" s="15" t="s">
        <v>129</v>
      </c>
      <c r="AW452" s="15" t="s">
        <v>29</v>
      </c>
      <c r="AX452" s="15" t="s">
        <v>30</v>
      </c>
      <c r="AY452" s="175" t="s">
        <v>122</v>
      </c>
    </row>
    <row r="453" spans="1:65" s="2" customFormat="1" ht="16.5" customHeight="1">
      <c r="A453" s="33"/>
      <c r="B453" s="144"/>
      <c r="C453" s="145" t="s">
        <v>588</v>
      </c>
      <c r="D453" s="145" t="s">
        <v>124</v>
      </c>
      <c r="E453" s="146" t="s">
        <v>1617</v>
      </c>
      <c r="F453" s="147" t="s">
        <v>1618</v>
      </c>
      <c r="G453" s="148" t="s">
        <v>197</v>
      </c>
      <c r="H453" s="149">
        <v>3.7</v>
      </c>
      <c r="I453" s="150"/>
      <c r="J453" s="151">
        <f>ROUND(I453*H453,2)</f>
        <v>0</v>
      </c>
      <c r="K453" s="147" t="s">
        <v>128</v>
      </c>
      <c r="L453" s="34"/>
      <c r="M453" s="152" t="s">
        <v>1</v>
      </c>
      <c r="N453" s="153" t="s">
        <v>38</v>
      </c>
      <c r="O453" s="59"/>
      <c r="P453" s="154">
        <f>O453*H453</f>
        <v>0</v>
      </c>
      <c r="Q453" s="154">
        <v>0</v>
      </c>
      <c r="R453" s="154">
        <f>Q453*H453</f>
        <v>0</v>
      </c>
      <c r="S453" s="154">
        <v>0</v>
      </c>
      <c r="T453" s="155">
        <f>S453*H453</f>
        <v>0</v>
      </c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R453" s="156" t="s">
        <v>129</v>
      </c>
      <c r="AT453" s="156" t="s">
        <v>124</v>
      </c>
      <c r="AU453" s="156" t="s">
        <v>82</v>
      </c>
      <c r="AY453" s="18" t="s">
        <v>122</v>
      </c>
      <c r="BE453" s="157">
        <f>IF(N453="základní",J453,0)</f>
        <v>0</v>
      </c>
      <c r="BF453" s="157">
        <f>IF(N453="snížená",J453,0)</f>
        <v>0</v>
      </c>
      <c r="BG453" s="157">
        <f>IF(N453="zákl. přenesená",J453,0)</f>
        <v>0</v>
      </c>
      <c r="BH453" s="157">
        <f>IF(N453="sníž. přenesená",J453,0)</f>
        <v>0</v>
      </c>
      <c r="BI453" s="157">
        <f>IF(N453="nulová",J453,0)</f>
        <v>0</v>
      </c>
      <c r="BJ453" s="18" t="s">
        <v>30</v>
      </c>
      <c r="BK453" s="157">
        <f>ROUND(I453*H453,2)</f>
        <v>0</v>
      </c>
      <c r="BL453" s="18" t="s">
        <v>129</v>
      </c>
      <c r="BM453" s="156" t="s">
        <v>1895</v>
      </c>
    </row>
    <row r="454" spans="1:65" s="14" customFormat="1">
      <c r="B454" s="166"/>
      <c r="D454" s="159" t="s">
        <v>131</v>
      </c>
      <c r="E454" s="167" t="s">
        <v>1</v>
      </c>
      <c r="F454" s="168" t="s">
        <v>1896</v>
      </c>
      <c r="H454" s="169">
        <v>3.7</v>
      </c>
      <c r="I454" s="170"/>
      <c r="L454" s="166"/>
      <c r="M454" s="171"/>
      <c r="N454" s="172"/>
      <c r="O454" s="172"/>
      <c r="P454" s="172"/>
      <c r="Q454" s="172"/>
      <c r="R454" s="172"/>
      <c r="S454" s="172"/>
      <c r="T454" s="173"/>
      <c r="AT454" s="167" t="s">
        <v>131</v>
      </c>
      <c r="AU454" s="167" t="s">
        <v>82</v>
      </c>
      <c r="AV454" s="14" t="s">
        <v>82</v>
      </c>
      <c r="AW454" s="14" t="s">
        <v>29</v>
      </c>
      <c r="AX454" s="14" t="s">
        <v>73</v>
      </c>
      <c r="AY454" s="167" t="s">
        <v>122</v>
      </c>
    </row>
    <row r="455" spans="1:65" s="15" customFormat="1">
      <c r="B455" s="174"/>
      <c r="D455" s="159" t="s">
        <v>131</v>
      </c>
      <c r="E455" s="175" t="s">
        <v>1</v>
      </c>
      <c r="F455" s="176" t="s">
        <v>139</v>
      </c>
      <c r="H455" s="177">
        <v>3.7</v>
      </c>
      <c r="I455" s="178"/>
      <c r="L455" s="174"/>
      <c r="M455" s="179"/>
      <c r="N455" s="180"/>
      <c r="O455" s="180"/>
      <c r="P455" s="180"/>
      <c r="Q455" s="180"/>
      <c r="R455" s="180"/>
      <c r="S455" s="180"/>
      <c r="T455" s="181"/>
      <c r="AT455" s="175" t="s">
        <v>131</v>
      </c>
      <c r="AU455" s="175" t="s">
        <v>82</v>
      </c>
      <c r="AV455" s="15" t="s">
        <v>129</v>
      </c>
      <c r="AW455" s="15" t="s">
        <v>29</v>
      </c>
      <c r="AX455" s="15" t="s">
        <v>30</v>
      </c>
      <c r="AY455" s="175" t="s">
        <v>122</v>
      </c>
    </row>
    <row r="456" spans="1:65" s="2" customFormat="1" ht="16.5" customHeight="1">
      <c r="A456" s="33"/>
      <c r="B456" s="144"/>
      <c r="C456" s="145" t="s">
        <v>595</v>
      </c>
      <c r="D456" s="145" t="s">
        <v>124</v>
      </c>
      <c r="E456" s="146" t="s">
        <v>1629</v>
      </c>
      <c r="F456" s="147" t="s">
        <v>1630</v>
      </c>
      <c r="G456" s="148" t="s">
        <v>197</v>
      </c>
      <c r="H456" s="149">
        <v>3.7</v>
      </c>
      <c r="I456" s="150"/>
      <c r="J456" s="151">
        <f>ROUND(I456*H456,2)</f>
        <v>0</v>
      </c>
      <c r="K456" s="147" t="s">
        <v>128</v>
      </c>
      <c r="L456" s="34"/>
      <c r="M456" s="152" t="s">
        <v>1</v>
      </c>
      <c r="N456" s="153" t="s">
        <v>38</v>
      </c>
      <c r="O456" s="59"/>
      <c r="P456" s="154">
        <f>O456*H456</f>
        <v>0</v>
      </c>
      <c r="Q456" s="154">
        <v>0</v>
      </c>
      <c r="R456" s="154">
        <f>Q456*H456</f>
        <v>0</v>
      </c>
      <c r="S456" s="154">
        <v>0</v>
      </c>
      <c r="T456" s="155">
        <f>S456*H456</f>
        <v>0</v>
      </c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R456" s="156" t="s">
        <v>129</v>
      </c>
      <c r="AT456" s="156" t="s">
        <v>124</v>
      </c>
      <c r="AU456" s="156" t="s">
        <v>82</v>
      </c>
      <c r="AY456" s="18" t="s">
        <v>122</v>
      </c>
      <c r="BE456" s="157">
        <f>IF(N456="základní",J456,0)</f>
        <v>0</v>
      </c>
      <c r="BF456" s="157">
        <f>IF(N456="snížená",J456,0)</f>
        <v>0</v>
      </c>
      <c r="BG456" s="157">
        <f>IF(N456="zákl. přenesená",J456,0)</f>
        <v>0</v>
      </c>
      <c r="BH456" s="157">
        <f>IF(N456="sníž. přenesená",J456,0)</f>
        <v>0</v>
      </c>
      <c r="BI456" s="157">
        <f>IF(N456="nulová",J456,0)</f>
        <v>0</v>
      </c>
      <c r="BJ456" s="18" t="s">
        <v>30</v>
      </c>
      <c r="BK456" s="157">
        <f>ROUND(I456*H456,2)</f>
        <v>0</v>
      </c>
      <c r="BL456" s="18" t="s">
        <v>129</v>
      </c>
      <c r="BM456" s="156" t="s">
        <v>1897</v>
      </c>
    </row>
    <row r="457" spans="1:65" s="14" customFormat="1">
      <c r="B457" s="166"/>
      <c r="D457" s="159" t="s">
        <v>131</v>
      </c>
      <c r="E457" s="167" t="s">
        <v>1</v>
      </c>
      <c r="F457" s="168" t="s">
        <v>1898</v>
      </c>
      <c r="H457" s="169">
        <v>3.7</v>
      </c>
      <c r="I457" s="170"/>
      <c r="L457" s="166"/>
      <c r="M457" s="171"/>
      <c r="N457" s="172"/>
      <c r="O457" s="172"/>
      <c r="P457" s="172"/>
      <c r="Q457" s="172"/>
      <c r="R457" s="172"/>
      <c r="S457" s="172"/>
      <c r="T457" s="173"/>
      <c r="AT457" s="167" t="s">
        <v>131</v>
      </c>
      <c r="AU457" s="167" t="s">
        <v>82</v>
      </c>
      <c r="AV457" s="14" t="s">
        <v>82</v>
      </c>
      <c r="AW457" s="14" t="s">
        <v>29</v>
      </c>
      <c r="AX457" s="14" t="s">
        <v>30</v>
      </c>
      <c r="AY457" s="167" t="s">
        <v>122</v>
      </c>
    </row>
    <row r="458" spans="1:65" s="2" customFormat="1" ht="16.5" customHeight="1">
      <c r="A458" s="33"/>
      <c r="B458" s="144"/>
      <c r="C458" s="145" t="s">
        <v>600</v>
      </c>
      <c r="D458" s="145" t="s">
        <v>124</v>
      </c>
      <c r="E458" s="146" t="s">
        <v>676</v>
      </c>
      <c r="F458" s="147" t="s">
        <v>677</v>
      </c>
      <c r="G458" s="148" t="s">
        <v>322</v>
      </c>
      <c r="H458" s="149">
        <v>7.3380000000000001</v>
      </c>
      <c r="I458" s="150"/>
      <c r="J458" s="151">
        <f>ROUND(I458*H458,2)</f>
        <v>0</v>
      </c>
      <c r="K458" s="147" t="s">
        <v>128</v>
      </c>
      <c r="L458" s="34"/>
      <c r="M458" s="152" t="s">
        <v>1</v>
      </c>
      <c r="N458" s="153" t="s">
        <v>38</v>
      </c>
      <c r="O458" s="59"/>
      <c r="P458" s="154">
        <f>O458*H458</f>
        <v>0</v>
      </c>
      <c r="Q458" s="154">
        <v>0</v>
      </c>
      <c r="R458" s="154">
        <f>Q458*H458</f>
        <v>0</v>
      </c>
      <c r="S458" s="154">
        <v>0</v>
      </c>
      <c r="T458" s="155">
        <f>S458*H458</f>
        <v>0</v>
      </c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R458" s="156" t="s">
        <v>129</v>
      </c>
      <c r="AT458" s="156" t="s">
        <v>124</v>
      </c>
      <c r="AU458" s="156" t="s">
        <v>82</v>
      </c>
      <c r="AY458" s="18" t="s">
        <v>122</v>
      </c>
      <c r="BE458" s="157">
        <f>IF(N458="základní",J458,0)</f>
        <v>0</v>
      </c>
      <c r="BF458" s="157">
        <f>IF(N458="snížená",J458,0)</f>
        <v>0</v>
      </c>
      <c r="BG458" s="157">
        <f>IF(N458="zákl. přenesená",J458,0)</f>
        <v>0</v>
      </c>
      <c r="BH458" s="157">
        <f>IF(N458="sníž. přenesená",J458,0)</f>
        <v>0</v>
      </c>
      <c r="BI458" s="157">
        <f>IF(N458="nulová",J458,0)</f>
        <v>0</v>
      </c>
      <c r="BJ458" s="18" t="s">
        <v>30</v>
      </c>
      <c r="BK458" s="157">
        <f>ROUND(I458*H458,2)</f>
        <v>0</v>
      </c>
      <c r="BL458" s="18" t="s">
        <v>129</v>
      </c>
      <c r="BM458" s="156" t="s">
        <v>1899</v>
      </c>
    </row>
    <row r="459" spans="1:65" s="14" customFormat="1">
      <c r="B459" s="166"/>
      <c r="D459" s="159" t="s">
        <v>131</v>
      </c>
      <c r="E459" s="167" t="s">
        <v>1</v>
      </c>
      <c r="F459" s="168" t="s">
        <v>1900</v>
      </c>
      <c r="H459" s="169">
        <v>7.3380000000000001</v>
      </c>
      <c r="I459" s="170"/>
      <c r="L459" s="166"/>
      <c r="M459" s="171"/>
      <c r="N459" s="172"/>
      <c r="O459" s="172"/>
      <c r="P459" s="172"/>
      <c r="Q459" s="172"/>
      <c r="R459" s="172"/>
      <c r="S459" s="172"/>
      <c r="T459" s="173"/>
      <c r="AT459" s="167" t="s">
        <v>131</v>
      </c>
      <c r="AU459" s="167" t="s">
        <v>82</v>
      </c>
      <c r="AV459" s="14" t="s">
        <v>82</v>
      </c>
      <c r="AW459" s="14" t="s">
        <v>29</v>
      </c>
      <c r="AX459" s="14" t="s">
        <v>30</v>
      </c>
      <c r="AY459" s="167" t="s">
        <v>122</v>
      </c>
    </row>
    <row r="460" spans="1:65" s="2" customFormat="1" ht="16.5" customHeight="1">
      <c r="A460" s="33"/>
      <c r="B460" s="144"/>
      <c r="C460" s="145" t="s">
        <v>604</v>
      </c>
      <c r="D460" s="145" t="s">
        <v>124</v>
      </c>
      <c r="E460" s="146" t="s">
        <v>680</v>
      </c>
      <c r="F460" s="147" t="s">
        <v>681</v>
      </c>
      <c r="G460" s="148" t="s">
        <v>322</v>
      </c>
      <c r="H460" s="149">
        <v>29.352</v>
      </c>
      <c r="I460" s="150"/>
      <c r="J460" s="151">
        <f>ROUND(I460*H460,2)</f>
        <v>0</v>
      </c>
      <c r="K460" s="147" t="s">
        <v>128</v>
      </c>
      <c r="L460" s="34"/>
      <c r="M460" s="152" t="s">
        <v>1</v>
      </c>
      <c r="N460" s="153" t="s">
        <v>38</v>
      </c>
      <c r="O460" s="59"/>
      <c r="P460" s="154">
        <f>O460*H460</f>
        <v>0</v>
      </c>
      <c r="Q460" s="154">
        <v>0</v>
      </c>
      <c r="R460" s="154">
        <f>Q460*H460</f>
        <v>0</v>
      </c>
      <c r="S460" s="154">
        <v>0</v>
      </c>
      <c r="T460" s="155">
        <f>S460*H460</f>
        <v>0</v>
      </c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R460" s="156" t="s">
        <v>129</v>
      </c>
      <c r="AT460" s="156" t="s">
        <v>124</v>
      </c>
      <c r="AU460" s="156" t="s">
        <v>82</v>
      </c>
      <c r="AY460" s="18" t="s">
        <v>122</v>
      </c>
      <c r="BE460" s="157">
        <f>IF(N460="základní",J460,0)</f>
        <v>0</v>
      </c>
      <c r="BF460" s="157">
        <f>IF(N460="snížená",J460,0)</f>
        <v>0</v>
      </c>
      <c r="BG460" s="157">
        <f>IF(N460="zákl. přenesená",J460,0)</f>
        <v>0</v>
      </c>
      <c r="BH460" s="157">
        <f>IF(N460="sníž. přenesená",J460,0)</f>
        <v>0</v>
      </c>
      <c r="BI460" s="157">
        <f>IF(N460="nulová",J460,0)</f>
        <v>0</v>
      </c>
      <c r="BJ460" s="18" t="s">
        <v>30</v>
      </c>
      <c r="BK460" s="157">
        <f>ROUND(I460*H460,2)</f>
        <v>0</v>
      </c>
      <c r="BL460" s="18" t="s">
        <v>129</v>
      </c>
      <c r="BM460" s="156" t="s">
        <v>1901</v>
      </c>
    </row>
    <row r="461" spans="1:65" s="14" customFormat="1">
      <c r="B461" s="166"/>
      <c r="D461" s="159" t="s">
        <v>131</v>
      </c>
      <c r="E461" s="167" t="s">
        <v>1</v>
      </c>
      <c r="F461" s="168" t="s">
        <v>1902</v>
      </c>
      <c r="H461" s="169">
        <v>29.352</v>
      </c>
      <c r="I461" s="170"/>
      <c r="L461" s="166"/>
      <c r="M461" s="171"/>
      <c r="N461" s="172"/>
      <c r="O461" s="172"/>
      <c r="P461" s="172"/>
      <c r="Q461" s="172"/>
      <c r="R461" s="172"/>
      <c r="S461" s="172"/>
      <c r="T461" s="173"/>
      <c r="AT461" s="167" t="s">
        <v>131</v>
      </c>
      <c r="AU461" s="167" t="s">
        <v>82</v>
      </c>
      <c r="AV461" s="14" t="s">
        <v>82</v>
      </c>
      <c r="AW461" s="14" t="s">
        <v>29</v>
      </c>
      <c r="AX461" s="14" t="s">
        <v>73</v>
      </c>
      <c r="AY461" s="167" t="s">
        <v>122</v>
      </c>
    </row>
    <row r="462" spans="1:65" s="15" customFormat="1">
      <c r="B462" s="174"/>
      <c r="D462" s="159" t="s">
        <v>131</v>
      </c>
      <c r="E462" s="175" t="s">
        <v>1</v>
      </c>
      <c r="F462" s="176" t="s">
        <v>139</v>
      </c>
      <c r="H462" s="177">
        <v>29.352</v>
      </c>
      <c r="I462" s="178"/>
      <c r="L462" s="174"/>
      <c r="M462" s="179"/>
      <c r="N462" s="180"/>
      <c r="O462" s="180"/>
      <c r="P462" s="180"/>
      <c r="Q462" s="180"/>
      <c r="R462" s="180"/>
      <c r="S462" s="180"/>
      <c r="T462" s="181"/>
      <c r="AT462" s="175" t="s">
        <v>131</v>
      </c>
      <c r="AU462" s="175" t="s">
        <v>82</v>
      </c>
      <c r="AV462" s="15" t="s">
        <v>129</v>
      </c>
      <c r="AW462" s="15" t="s">
        <v>29</v>
      </c>
      <c r="AX462" s="15" t="s">
        <v>30</v>
      </c>
      <c r="AY462" s="175" t="s">
        <v>122</v>
      </c>
    </row>
    <row r="463" spans="1:65" s="2" customFormat="1" ht="16.5" customHeight="1">
      <c r="A463" s="33"/>
      <c r="B463" s="144"/>
      <c r="C463" s="145" t="s">
        <v>609</v>
      </c>
      <c r="D463" s="145" t="s">
        <v>124</v>
      </c>
      <c r="E463" s="146" t="s">
        <v>685</v>
      </c>
      <c r="F463" s="147" t="s">
        <v>321</v>
      </c>
      <c r="G463" s="148" t="s">
        <v>322</v>
      </c>
      <c r="H463" s="149">
        <v>3.3119999999999998</v>
      </c>
      <c r="I463" s="150"/>
      <c r="J463" s="151">
        <f>ROUND(I463*H463,2)</f>
        <v>0</v>
      </c>
      <c r="K463" s="147" t="s">
        <v>1</v>
      </c>
      <c r="L463" s="34"/>
      <c r="M463" s="152" t="s">
        <v>1</v>
      </c>
      <c r="N463" s="153" t="s">
        <v>38</v>
      </c>
      <c r="O463" s="59"/>
      <c r="P463" s="154">
        <f>O463*H463</f>
        <v>0</v>
      </c>
      <c r="Q463" s="154">
        <v>0</v>
      </c>
      <c r="R463" s="154">
        <f>Q463*H463</f>
        <v>0</v>
      </c>
      <c r="S463" s="154">
        <v>0</v>
      </c>
      <c r="T463" s="155">
        <f>S463*H463</f>
        <v>0</v>
      </c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R463" s="156" t="s">
        <v>129</v>
      </c>
      <c r="AT463" s="156" t="s">
        <v>124</v>
      </c>
      <c r="AU463" s="156" t="s">
        <v>82</v>
      </c>
      <c r="AY463" s="18" t="s">
        <v>122</v>
      </c>
      <c r="BE463" s="157">
        <f>IF(N463="základní",J463,0)</f>
        <v>0</v>
      </c>
      <c r="BF463" s="157">
        <f>IF(N463="snížená",J463,0)</f>
        <v>0</v>
      </c>
      <c r="BG463" s="157">
        <f>IF(N463="zákl. přenesená",J463,0)</f>
        <v>0</v>
      </c>
      <c r="BH463" s="157">
        <f>IF(N463="sníž. přenesená",J463,0)</f>
        <v>0</v>
      </c>
      <c r="BI463" s="157">
        <f>IF(N463="nulová",J463,0)</f>
        <v>0</v>
      </c>
      <c r="BJ463" s="18" t="s">
        <v>30</v>
      </c>
      <c r="BK463" s="157">
        <f>ROUND(I463*H463,2)</f>
        <v>0</v>
      </c>
      <c r="BL463" s="18" t="s">
        <v>129</v>
      </c>
      <c r="BM463" s="156" t="s">
        <v>1903</v>
      </c>
    </row>
    <row r="464" spans="1:65" s="14" customFormat="1">
      <c r="B464" s="166"/>
      <c r="D464" s="159" t="s">
        <v>131</v>
      </c>
      <c r="E464" s="167" t="s">
        <v>1</v>
      </c>
      <c r="F464" s="168" t="s">
        <v>1904</v>
      </c>
      <c r="H464" s="169">
        <v>3.3119999999999998</v>
      </c>
      <c r="I464" s="170"/>
      <c r="L464" s="166"/>
      <c r="M464" s="171"/>
      <c r="N464" s="172"/>
      <c r="O464" s="172"/>
      <c r="P464" s="172"/>
      <c r="Q464" s="172"/>
      <c r="R464" s="172"/>
      <c r="S464" s="172"/>
      <c r="T464" s="173"/>
      <c r="AT464" s="167" t="s">
        <v>131</v>
      </c>
      <c r="AU464" s="167" t="s">
        <v>82</v>
      </c>
      <c r="AV464" s="14" t="s">
        <v>82</v>
      </c>
      <c r="AW464" s="14" t="s">
        <v>29</v>
      </c>
      <c r="AX464" s="14" t="s">
        <v>73</v>
      </c>
      <c r="AY464" s="167" t="s">
        <v>122</v>
      </c>
    </row>
    <row r="465" spans="1:65" s="15" customFormat="1">
      <c r="B465" s="174"/>
      <c r="D465" s="159" t="s">
        <v>131</v>
      </c>
      <c r="E465" s="175" t="s">
        <v>1</v>
      </c>
      <c r="F465" s="176" t="s">
        <v>139</v>
      </c>
      <c r="H465" s="177">
        <v>3.3119999999999998</v>
      </c>
      <c r="I465" s="178"/>
      <c r="L465" s="174"/>
      <c r="M465" s="179"/>
      <c r="N465" s="180"/>
      <c r="O465" s="180"/>
      <c r="P465" s="180"/>
      <c r="Q465" s="180"/>
      <c r="R465" s="180"/>
      <c r="S465" s="180"/>
      <c r="T465" s="181"/>
      <c r="AT465" s="175" t="s">
        <v>131</v>
      </c>
      <c r="AU465" s="175" t="s">
        <v>82</v>
      </c>
      <c r="AV465" s="15" t="s">
        <v>129</v>
      </c>
      <c r="AW465" s="15" t="s">
        <v>29</v>
      </c>
      <c r="AX465" s="15" t="s">
        <v>30</v>
      </c>
      <c r="AY465" s="175" t="s">
        <v>122</v>
      </c>
    </row>
    <row r="466" spans="1:65" s="2" customFormat="1" ht="16.5" customHeight="1">
      <c r="A466" s="33"/>
      <c r="B466" s="144"/>
      <c r="C466" s="145" t="s">
        <v>615</v>
      </c>
      <c r="D466" s="145" t="s">
        <v>124</v>
      </c>
      <c r="E466" s="146" t="s">
        <v>689</v>
      </c>
      <c r="F466" s="147" t="s">
        <v>690</v>
      </c>
      <c r="G466" s="148" t="s">
        <v>322</v>
      </c>
      <c r="H466" s="149">
        <v>4.0259999999999998</v>
      </c>
      <c r="I466" s="150"/>
      <c r="J466" s="151">
        <f>ROUND(I466*H466,2)</f>
        <v>0</v>
      </c>
      <c r="K466" s="147" t="s">
        <v>1</v>
      </c>
      <c r="L466" s="34"/>
      <c r="M466" s="152" t="s">
        <v>1</v>
      </c>
      <c r="N466" s="153" t="s">
        <v>38</v>
      </c>
      <c r="O466" s="59"/>
      <c r="P466" s="154">
        <f>O466*H466</f>
        <v>0</v>
      </c>
      <c r="Q466" s="154">
        <v>0</v>
      </c>
      <c r="R466" s="154">
        <f>Q466*H466</f>
        <v>0</v>
      </c>
      <c r="S466" s="154">
        <v>0</v>
      </c>
      <c r="T466" s="155">
        <f>S466*H466</f>
        <v>0</v>
      </c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R466" s="156" t="s">
        <v>129</v>
      </c>
      <c r="AT466" s="156" t="s">
        <v>124</v>
      </c>
      <c r="AU466" s="156" t="s">
        <v>82</v>
      </c>
      <c r="AY466" s="18" t="s">
        <v>122</v>
      </c>
      <c r="BE466" s="157">
        <f>IF(N466="základní",J466,0)</f>
        <v>0</v>
      </c>
      <c r="BF466" s="157">
        <f>IF(N466="snížená",J466,0)</f>
        <v>0</v>
      </c>
      <c r="BG466" s="157">
        <f>IF(N466="zákl. přenesená",J466,0)</f>
        <v>0</v>
      </c>
      <c r="BH466" s="157">
        <f>IF(N466="sníž. přenesená",J466,0)</f>
        <v>0</v>
      </c>
      <c r="BI466" s="157">
        <f>IF(N466="nulová",J466,0)</f>
        <v>0</v>
      </c>
      <c r="BJ466" s="18" t="s">
        <v>30</v>
      </c>
      <c r="BK466" s="157">
        <f>ROUND(I466*H466,2)</f>
        <v>0</v>
      </c>
      <c r="BL466" s="18" t="s">
        <v>129</v>
      </c>
      <c r="BM466" s="156" t="s">
        <v>1905</v>
      </c>
    </row>
    <row r="467" spans="1:65" s="14" customFormat="1">
      <c r="B467" s="166"/>
      <c r="D467" s="159" t="s">
        <v>131</v>
      </c>
      <c r="E467" s="167" t="s">
        <v>1</v>
      </c>
      <c r="F467" s="168" t="s">
        <v>1906</v>
      </c>
      <c r="H467" s="169">
        <v>4.0259999999999998</v>
      </c>
      <c r="I467" s="170"/>
      <c r="L467" s="166"/>
      <c r="M467" s="171"/>
      <c r="N467" s="172"/>
      <c r="O467" s="172"/>
      <c r="P467" s="172"/>
      <c r="Q467" s="172"/>
      <c r="R467" s="172"/>
      <c r="S467" s="172"/>
      <c r="T467" s="173"/>
      <c r="AT467" s="167" t="s">
        <v>131</v>
      </c>
      <c r="AU467" s="167" t="s">
        <v>82</v>
      </c>
      <c r="AV467" s="14" t="s">
        <v>82</v>
      </c>
      <c r="AW467" s="14" t="s">
        <v>29</v>
      </c>
      <c r="AX467" s="14" t="s">
        <v>73</v>
      </c>
      <c r="AY467" s="167" t="s">
        <v>122</v>
      </c>
    </row>
    <row r="468" spans="1:65" s="15" customFormat="1">
      <c r="B468" s="174"/>
      <c r="D468" s="159" t="s">
        <v>131</v>
      </c>
      <c r="E468" s="175" t="s">
        <v>1</v>
      </c>
      <c r="F468" s="176" t="s">
        <v>139</v>
      </c>
      <c r="H468" s="177">
        <v>4.0259999999999998</v>
      </c>
      <c r="I468" s="178"/>
      <c r="L468" s="174"/>
      <c r="M468" s="179"/>
      <c r="N468" s="180"/>
      <c r="O468" s="180"/>
      <c r="P468" s="180"/>
      <c r="Q468" s="180"/>
      <c r="R468" s="180"/>
      <c r="S468" s="180"/>
      <c r="T468" s="181"/>
      <c r="AT468" s="175" t="s">
        <v>131</v>
      </c>
      <c r="AU468" s="175" t="s">
        <v>82</v>
      </c>
      <c r="AV468" s="15" t="s">
        <v>129</v>
      </c>
      <c r="AW468" s="15" t="s">
        <v>29</v>
      </c>
      <c r="AX468" s="15" t="s">
        <v>30</v>
      </c>
      <c r="AY468" s="175" t="s">
        <v>122</v>
      </c>
    </row>
    <row r="469" spans="1:65" s="2" customFormat="1" ht="16.5" customHeight="1">
      <c r="A469" s="33"/>
      <c r="B469" s="144"/>
      <c r="C469" s="145" t="s">
        <v>620</v>
      </c>
      <c r="D469" s="145" t="s">
        <v>124</v>
      </c>
      <c r="E469" s="146" t="s">
        <v>1907</v>
      </c>
      <c r="F469" s="147" t="s">
        <v>1908</v>
      </c>
      <c r="G469" s="148" t="s">
        <v>322</v>
      </c>
      <c r="H469" s="149">
        <v>3.42</v>
      </c>
      <c r="I469" s="150"/>
      <c r="J469" s="151">
        <f>ROUND(I469*H469,2)</f>
        <v>0</v>
      </c>
      <c r="K469" s="147" t="s">
        <v>128</v>
      </c>
      <c r="L469" s="34"/>
      <c r="M469" s="200" t="s">
        <v>1</v>
      </c>
      <c r="N469" s="201" t="s">
        <v>38</v>
      </c>
      <c r="O469" s="202"/>
      <c r="P469" s="203">
        <f>O469*H469</f>
        <v>0</v>
      </c>
      <c r="Q469" s="203">
        <v>0</v>
      </c>
      <c r="R469" s="203">
        <f>Q469*H469</f>
        <v>0</v>
      </c>
      <c r="S469" s="203">
        <v>0</v>
      </c>
      <c r="T469" s="204">
        <f>S469*H469</f>
        <v>0</v>
      </c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R469" s="156" t="s">
        <v>129</v>
      </c>
      <c r="AT469" s="156" t="s">
        <v>124</v>
      </c>
      <c r="AU469" s="156" t="s">
        <v>82</v>
      </c>
      <c r="AY469" s="18" t="s">
        <v>122</v>
      </c>
      <c r="BE469" s="157">
        <f>IF(N469="základní",J469,0)</f>
        <v>0</v>
      </c>
      <c r="BF469" s="157">
        <f>IF(N469="snížená",J469,0)</f>
        <v>0</v>
      </c>
      <c r="BG469" s="157">
        <f>IF(N469="zákl. přenesená",J469,0)</f>
        <v>0</v>
      </c>
      <c r="BH469" s="157">
        <f>IF(N469="sníž. přenesená",J469,0)</f>
        <v>0</v>
      </c>
      <c r="BI469" s="157">
        <f>IF(N469="nulová",J469,0)</f>
        <v>0</v>
      </c>
      <c r="BJ469" s="18" t="s">
        <v>30</v>
      </c>
      <c r="BK469" s="157">
        <f>ROUND(I469*H469,2)</f>
        <v>0</v>
      </c>
      <c r="BL469" s="18" t="s">
        <v>129</v>
      </c>
      <c r="BM469" s="156" t="s">
        <v>1909</v>
      </c>
    </row>
    <row r="470" spans="1:65" s="2" customFormat="1" ht="6.95" customHeight="1">
      <c r="A470" s="33"/>
      <c r="B470" s="48"/>
      <c r="C470" s="49"/>
      <c r="D470" s="49"/>
      <c r="E470" s="49"/>
      <c r="F470" s="49"/>
      <c r="G470" s="49"/>
      <c r="H470" s="49"/>
      <c r="I470" s="49"/>
      <c r="J470" s="49"/>
      <c r="K470" s="49"/>
      <c r="L470" s="34"/>
      <c r="M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</row>
  </sheetData>
  <autoFilter ref="C122:K469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3"/>
  <sheetViews>
    <sheetView showGridLines="0" workbookViewId="0">
      <selection activeCell="I121" sqref="I12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8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8" t="s">
        <v>91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92</v>
      </c>
      <c r="L4" s="21"/>
      <c r="M4" s="94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48" t="str">
        <f>'Rekapitulace stavby'!K6</f>
        <v>Brno, Olomoucká II - rekonstrukce vodovodu</v>
      </c>
      <c r="F7" s="249"/>
      <c r="G7" s="249"/>
      <c r="H7" s="249"/>
      <c r="L7" s="21"/>
    </row>
    <row r="8" spans="1:46" s="2" customFormat="1" ht="12" customHeight="1">
      <c r="A8" s="33"/>
      <c r="B8" s="34"/>
      <c r="C8" s="33"/>
      <c r="D8" s="28" t="s">
        <v>93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38" t="s">
        <v>1910</v>
      </c>
      <c r="F9" s="247"/>
      <c r="G9" s="247"/>
      <c r="H9" s="24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28" t="s">
        <v>25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0" t="str">
        <f>'Rekapitulace stavby'!E14</f>
        <v>Vyplň údaj</v>
      </c>
      <c r="F18" s="220"/>
      <c r="G18" s="220"/>
      <c r="H18" s="220"/>
      <c r="I18" s="28" t="s">
        <v>25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24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28" t="s">
        <v>25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2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25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32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224" t="s">
        <v>1</v>
      </c>
      <c r="F27" s="224"/>
      <c r="G27" s="224"/>
      <c r="H27" s="224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33</v>
      </c>
      <c r="E30" s="33"/>
      <c r="F30" s="33"/>
      <c r="G30" s="33"/>
      <c r="H30" s="33"/>
      <c r="I30" s="33"/>
      <c r="J30" s="72">
        <f>ROUND(J118, 0)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35</v>
      </c>
      <c r="G32" s="33"/>
      <c r="H32" s="33"/>
      <c r="I32" s="37" t="s">
        <v>34</v>
      </c>
      <c r="J32" s="37" t="s">
        <v>36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37</v>
      </c>
      <c r="E33" s="28" t="s">
        <v>38</v>
      </c>
      <c r="F33" s="100">
        <f>ROUND((SUM(BE118:BE202)),  0)</f>
        <v>0</v>
      </c>
      <c r="G33" s="33"/>
      <c r="H33" s="33"/>
      <c r="I33" s="101">
        <v>0.21</v>
      </c>
      <c r="J33" s="100">
        <f>ROUND(((SUM(BE118:BE202))*I33),  0)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39</v>
      </c>
      <c r="F34" s="100">
        <f>ROUND((SUM(BF118:BF202)),  0)</f>
        <v>0</v>
      </c>
      <c r="G34" s="33"/>
      <c r="H34" s="33"/>
      <c r="I34" s="101">
        <v>0.15</v>
      </c>
      <c r="J34" s="100">
        <f>ROUND(((SUM(BF118:BF202))*I34), 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40</v>
      </c>
      <c r="F35" s="100">
        <f>ROUND((SUM(BG118:BG202)),  0)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41</v>
      </c>
      <c r="F36" s="100">
        <f>ROUND((SUM(BH118:BH202)),  0)</f>
        <v>0</v>
      </c>
      <c r="G36" s="33"/>
      <c r="H36" s="33"/>
      <c r="I36" s="101">
        <v>0.15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00">
        <f>ROUND((SUM(BI118:BI202)),  0)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43</v>
      </c>
      <c r="E39" s="61"/>
      <c r="F39" s="61"/>
      <c r="G39" s="104" t="s">
        <v>44</v>
      </c>
      <c r="H39" s="105" t="s">
        <v>45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08" t="s">
        <v>49</v>
      </c>
      <c r="G61" s="46" t="s">
        <v>48</v>
      </c>
      <c r="H61" s="36"/>
      <c r="I61" s="36"/>
      <c r="J61" s="109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08" t="s">
        <v>49</v>
      </c>
      <c r="G76" s="46" t="s">
        <v>48</v>
      </c>
      <c r="H76" s="36"/>
      <c r="I76" s="36"/>
      <c r="J76" s="109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95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48" t="str">
        <f>E7</f>
        <v>Brno, Olomoucká II - rekonstrukce vodovodu</v>
      </c>
      <c r="F85" s="249"/>
      <c r="G85" s="249"/>
      <c r="H85" s="24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93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8" t="str">
        <f>E9</f>
        <v>SO90 - Ostatní rozpočtové náklady</v>
      </c>
      <c r="F87" s="247"/>
      <c r="G87" s="247"/>
      <c r="H87" s="24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28" t="s">
        <v>22</v>
      </c>
      <c r="J89" s="56" t="str">
        <f>IF(J12="","",J12)</f>
        <v/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3"/>
      <c r="E91" s="33"/>
      <c r="F91" s="26" t="str">
        <f>E15</f>
        <v xml:space="preserve"> </v>
      </c>
      <c r="G91" s="33"/>
      <c r="H91" s="33"/>
      <c r="I91" s="28" t="s">
        <v>28</v>
      </c>
      <c r="J91" s="31" t="str">
        <f>E21</f>
        <v xml:space="preserve">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31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96</v>
      </c>
      <c r="D94" s="102"/>
      <c r="E94" s="102"/>
      <c r="F94" s="102"/>
      <c r="G94" s="102"/>
      <c r="H94" s="102"/>
      <c r="I94" s="102"/>
      <c r="J94" s="111" t="s">
        <v>97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98</v>
      </c>
      <c r="D96" s="33"/>
      <c r="E96" s="33"/>
      <c r="F96" s="33"/>
      <c r="G96" s="33"/>
      <c r="H96" s="33"/>
      <c r="I96" s="33"/>
      <c r="J96" s="72">
        <f>J118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99</v>
      </c>
    </row>
    <row r="97" spans="1:31" s="9" customFormat="1" ht="24.95" customHeight="1">
      <c r="B97" s="113"/>
      <c r="D97" s="114" t="s">
        <v>100</v>
      </c>
      <c r="E97" s="115"/>
      <c r="F97" s="115"/>
      <c r="G97" s="115"/>
      <c r="H97" s="115"/>
      <c r="I97" s="115"/>
      <c r="J97" s="116">
        <f>J119</f>
        <v>0</v>
      </c>
      <c r="L97" s="113"/>
    </row>
    <row r="98" spans="1:31" s="10" customFormat="1" ht="19.899999999999999" customHeight="1">
      <c r="B98" s="117"/>
      <c r="D98" s="118" t="s">
        <v>1911</v>
      </c>
      <c r="E98" s="119"/>
      <c r="F98" s="119"/>
      <c r="G98" s="119"/>
      <c r="H98" s="119"/>
      <c r="I98" s="119"/>
      <c r="J98" s="120">
        <f>J120</f>
        <v>0</v>
      </c>
      <c r="L98" s="117"/>
    </row>
    <row r="99" spans="1:31" s="2" customFormat="1" ht="21.7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s="2" customFormat="1" ht="6.95" customHeight="1">
      <c r="A100" s="33"/>
      <c r="B100" s="48"/>
      <c r="C100" s="49"/>
      <c r="D100" s="49"/>
      <c r="E100" s="49"/>
      <c r="F100" s="49"/>
      <c r="G100" s="49"/>
      <c r="H100" s="49"/>
      <c r="I100" s="49"/>
      <c r="J100" s="49"/>
      <c r="K100" s="49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4" spans="1:31" s="2" customFormat="1" ht="6.95" customHeight="1">
      <c r="A104" s="33"/>
      <c r="B104" s="50"/>
      <c r="C104" s="51"/>
      <c r="D104" s="51"/>
      <c r="E104" s="51"/>
      <c r="F104" s="51"/>
      <c r="G104" s="51"/>
      <c r="H104" s="51"/>
      <c r="I104" s="51"/>
      <c r="J104" s="51"/>
      <c r="K104" s="51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24.95" customHeight="1">
      <c r="A105" s="33"/>
      <c r="B105" s="34"/>
      <c r="C105" s="22" t="s">
        <v>107</v>
      </c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2" customHeight="1">
      <c r="A107" s="33"/>
      <c r="B107" s="34"/>
      <c r="C107" s="28" t="s">
        <v>16</v>
      </c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6.5" customHeight="1">
      <c r="A108" s="33"/>
      <c r="B108" s="34"/>
      <c r="C108" s="33"/>
      <c r="D108" s="33"/>
      <c r="E108" s="248" t="str">
        <f>E7</f>
        <v>Brno, Olomoucká II - rekonstrukce vodovodu</v>
      </c>
      <c r="F108" s="249"/>
      <c r="G108" s="249"/>
      <c r="H108" s="249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8" t="s">
        <v>93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6.5" customHeight="1">
      <c r="A110" s="33"/>
      <c r="B110" s="34"/>
      <c r="C110" s="33"/>
      <c r="D110" s="33"/>
      <c r="E110" s="238" t="str">
        <f>E9</f>
        <v>SO90 - Ostatní rozpočtové náklady</v>
      </c>
      <c r="F110" s="247"/>
      <c r="G110" s="247"/>
      <c r="H110" s="247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20</v>
      </c>
      <c r="D112" s="33"/>
      <c r="E112" s="33"/>
      <c r="F112" s="26" t="str">
        <f>F12</f>
        <v xml:space="preserve"> </v>
      </c>
      <c r="G112" s="33"/>
      <c r="H112" s="33"/>
      <c r="I112" s="28" t="s">
        <v>22</v>
      </c>
      <c r="J112" s="56" t="str">
        <f>IF(J12="","",J12)</f>
        <v/>
      </c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5.2" customHeight="1">
      <c r="A114" s="33"/>
      <c r="B114" s="34"/>
      <c r="C114" s="28" t="s">
        <v>23</v>
      </c>
      <c r="D114" s="33"/>
      <c r="E114" s="33"/>
      <c r="F114" s="26" t="str">
        <f>E15</f>
        <v xml:space="preserve"> </v>
      </c>
      <c r="G114" s="33"/>
      <c r="H114" s="33"/>
      <c r="I114" s="28" t="s">
        <v>28</v>
      </c>
      <c r="J114" s="31" t="str">
        <f>E21</f>
        <v xml:space="preserve"> </v>
      </c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5.2" customHeight="1">
      <c r="A115" s="33"/>
      <c r="B115" s="34"/>
      <c r="C115" s="28" t="s">
        <v>26</v>
      </c>
      <c r="D115" s="33"/>
      <c r="E115" s="33"/>
      <c r="F115" s="26" t="str">
        <f>IF(E18="","",E18)</f>
        <v>Vyplň údaj</v>
      </c>
      <c r="G115" s="33"/>
      <c r="H115" s="33"/>
      <c r="I115" s="28" t="s">
        <v>31</v>
      </c>
      <c r="J115" s="31" t="str">
        <f>E24</f>
        <v xml:space="preserve"> </v>
      </c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0.35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1" customFormat="1" ht="29.25" customHeight="1">
      <c r="A117" s="121"/>
      <c r="B117" s="122"/>
      <c r="C117" s="123" t="s">
        <v>108</v>
      </c>
      <c r="D117" s="124" t="s">
        <v>58</v>
      </c>
      <c r="E117" s="124" t="s">
        <v>54</v>
      </c>
      <c r="F117" s="124" t="s">
        <v>55</v>
      </c>
      <c r="G117" s="124" t="s">
        <v>109</v>
      </c>
      <c r="H117" s="124" t="s">
        <v>110</v>
      </c>
      <c r="I117" s="124" t="s">
        <v>111</v>
      </c>
      <c r="J117" s="124" t="s">
        <v>97</v>
      </c>
      <c r="K117" s="125" t="s">
        <v>112</v>
      </c>
      <c r="L117" s="126"/>
      <c r="M117" s="63" t="s">
        <v>1</v>
      </c>
      <c r="N117" s="64" t="s">
        <v>37</v>
      </c>
      <c r="O117" s="64" t="s">
        <v>113</v>
      </c>
      <c r="P117" s="64" t="s">
        <v>114</v>
      </c>
      <c r="Q117" s="64" t="s">
        <v>115</v>
      </c>
      <c r="R117" s="64" t="s">
        <v>116</v>
      </c>
      <c r="S117" s="64" t="s">
        <v>117</v>
      </c>
      <c r="T117" s="65" t="s">
        <v>118</v>
      </c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</row>
    <row r="118" spans="1:65" s="2" customFormat="1" ht="22.9" customHeight="1">
      <c r="A118" s="33"/>
      <c r="B118" s="34"/>
      <c r="C118" s="70" t="s">
        <v>119</v>
      </c>
      <c r="D118" s="33"/>
      <c r="E118" s="33"/>
      <c r="F118" s="33"/>
      <c r="G118" s="33"/>
      <c r="H118" s="33"/>
      <c r="I118" s="33"/>
      <c r="J118" s="127">
        <f>BK118</f>
        <v>0</v>
      </c>
      <c r="K118" s="33"/>
      <c r="L118" s="34"/>
      <c r="M118" s="66"/>
      <c r="N118" s="57"/>
      <c r="O118" s="67"/>
      <c r="P118" s="128">
        <f>P119</f>
        <v>0</v>
      </c>
      <c r="Q118" s="67"/>
      <c r="R118" s="128">
        <f>R119</f>
        <v>0</v>
      </c>
      <c r="S118" s="67"/>
      <c r="T118" s="129">
        <f>T119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8" t="s">
        <v>72</v>
      </c>
      <c r="AU118" s="18" t="s">
        <v>99</v>
      </c>
      <c r="BK118" s="130">
        <f>BK119</f>
        <v>0</v>
      </c>
    </row>
    <row r="119" spans="1:65" s="12" customFormat="1" ht="25.9" customHeight="1">
      <c r="B119" s="131"/>
      <c r="D119" s="132" t="s">
        <v>72</v>
      </c>
      <c r="E119" s="133" t="s">
        <v>120</v>
      </c>
      <c r="F119" s="133" t="s">
        <v>121</v>
      </c>
      <c r="I119" s="134"/>
      <c r="J119" s="135">
        <f>BK119</f>
        <v>0</v>
      </c>
      <c r="L119" s="131"/>
      <c r="M119" s="136"/>
      <c r="N119" s="137"/>
      <c r="O119" s="137"/>
      <c r="P119" s="138">
        <f>P120</f>
        <v>0</v>
      </c>
      <c r="Q119" s="137"/>
      <c r="R119" s="138">
        <f>R120</f>
        <v>0</v>
      </c>
      <c r="S119" s="137"/>
      <c r="T119" s="139">
        <f>T120</f>
        <v>0</v>
      </c>
      <c r="AR119" s="132" t="s">
        <v>30</v>
      </c>
      <c r="AT119" s="140" t="s">
        <v>72</v>
      </c>
      <c r="AU119" s="140" t="s">
        <v>73</v>
      </c>
      <c r="AY119" s="132" t="s">
        <v>122</v>
      </c>
      <c r="BK119" s="141">
        <f>BK120</f>
        <v>0</v>
      </c>
    </row>
    <row r="120" spans="1:65" s="12" customFormat="1" ht="22.9" customHeight="1">
      <c r="B120" s="131"/>
      <c r="D120" s="132" t="s">
        <v>72</v>
      </c>
      <c r="E120" s="142" t="s">
        <v>179</v>
      </c>
      <c r="F120" s="142" t="s">
        <v>1912</v>
      </c>
      <c r="I120" s="134"/>
      <c r="J120" s="143">
        <f>BK120</f>
        <v>0</v>
      </c>
      <c r="L120" s="131"/>
      <c r="M120" s="136"/>
      <c r="N120" s="137"/>
      <c r="O120" s="137"/>
      <c r="P120" s="138">
        <f>SUM(P121:P202)</f>
        <v>0</v>
      </c>
      <c r="Q120" s="137"/>
      <c r="R120" s="138">
        <f>SUM(R121:R202)</f>
        <v>0</v>
      </c>
      <c r="S120" s="137"/>
      <c r="T120" s="139">
        <f>SUM(T121:T202)</f>
        <v>0</v>
      </c>
      <c r="AR120" s="132" t="s">
        <v>30</v>
      </c>
      <c r="AT120" s="140" t="s">
        <v>72</v>
      </c>
      <c r="AU120" s="140" t="s">
        <v>30</v>
      </c>
      <c r="AY120" s="132" t="s">
        <v>122</v>
      </c>
      <c r="BK120" s="141">
        <f>SUM(BK121:BK202)</f>
        <v>0</v>
      </c>
    </row>
    <row r="121" spans="1:65" s="2" customFormat="1" ht="16.5" customHeight="1">
      <c r="A121" s="33"/>
      <c r="B121" s="144"/>
      <c r="C121" s="145" t="s">
        <v>30</v>
      </c>
      <c r="D121" s="145" t="s">
        <v>124</v>
      </c>
      <c r="E121" s="146" t="s">
        <v>1913</v>
      </c>
      <c r="F121" s="147" t="s">
        <v>1914</v>
      </c>
      <c r="G121" s="148" t="s">
        <v>647</v>
      </c>
      <c r="H121" s="149">
        <v>1</v>
      </c>
      <c r="I121" s="150"/>
      <c r="J121" s="151">
        <f>ROUND(I121*H121,2)</f>
        <v>0</v>
      </c>
      <c r="K121" s="147" t="s">
        <v>1</v>
      </c>
      <c r="L121" s="34"/>
      <c r="M121" s="152" t="s">
        <v>1</v>
      </c>
      <c r="N121" s="153" t="s">
        <v>38</v>
      </c>
      <c r="O121" s="59"/>
      <c r="P121" s="154">
        <f>O121*H121</f>
        <v>0</v>
      </c>
      <c r="Q121" s="154">
        <v>0</v>
      </c>
      <c r="R121" s="154">
        <f>Q121*H121</f>
        <v>0</v>
      </c>
      <c r="S121" s="154">
        <v>0</v>
      </c>
      <c r="T121" s="155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56" t="s">
        <v>129</v>
      </c>
      <c r="AT121" s="156" t="s">
        <v>124</v>
      </c>
      <c r="AU121" s="156" t="s">
        <v>82</v>
      </c>
      <c r="AY121" s="18" t="s">
        <v>122</v>
      </c>
      <c r="BE121" s="157">
        <f>IF(N121="základní",J121,0)</f>
        <v>0</v>
      </c>
      <c r="BF121" s="157">
        <f>IF(N121="snížená",J121,0)</f>
        <v>0</v>
      </c>
      <c r="BG121" s="157">
        <f>IF(N121="zákl. přenesená",J121,0)</f>
        <v>0</v>
      </c>
      <c r="BH121" s="157">
        <f>IF(N121="sníž. přenesená",J121,0)</f>
        <v>0</v>
      </c>
      <c r="BI121" s="157">
        <f>IF(N121="nulová",J121,0)</f>
        <v>0</v>
      </c>
      <c r="BJ121" s="18" t="s">
        <v>30</v>
      </c>
      <c r="BK121" s="157">
        <f>ROUND(I121*H121,2)</f>
        <v>0</v>
      </c>
      <c r="BL121" s="18" t="s">
        <v>129</v>
      </c>
      <c r="BM121" s="156" t="s">
        <v>1915</v>
      </c>
    </row>
    <row r="122" spans="1:65" s="14" customFormat="1">
      <c r="B122" s="166"/>
      <c r="D122" s="159" t="s">
        <v>131</v>
      </c>
      <c r="E122" s="167" t="s">
        <v>1</v>
      </c>
      <c r="F122" s="168" t="s">
        <v>30</v>
      </c>
      <c r="H122" s="169">
        <v>1</v>
      </c>
      <c r="I122" s="170"/>
      <c r="L122" s="166"/>
      <c r="M122" s="171"/>
      <c r="N122" s="172"/>
      <c r="O122" s="172"/>
      <c r="P122" s="172"/>
      <c r="Q122" s="172"/>
      <c r="R122" s="172"/>
      <c r="S122" s="172"/>
      <c r="T122" s="173"/>
      <c r="AT122" s="167" t="s">
        <v>131</v>
      </c>
      <c r="AU122" s="167" t="s">
        <v>82</v>
      </c>
      <c r="AV122" s="14" t="s">
        <v>82</v>
      </c>
      <c r="AW122" s="14" t="s">
        <v>29</v>
      </c>
      <c r="AX122" s="14" t="s">
        <v>30</v>
      </c>
      <c r="AY122" s="167" t="s">
        <v>122</v>
      </c>
    </row>
    <row r="123" spans="1:65" s="2" customFormat="1" ht="16.5" customHeight="1">
      <c r="A123" s="33"/>
      <c r="B123" s="144"/>
      <c r="C123" s="145" t="s">
        <v>82</v>
      </c>
      <c r="D123" s="145" t="s">
        <v>124</v>
      </c>
      <c r="E123" s="146" t="s">
        <v>1916</v>
      </c>
      <c r="F123" s="147" t="s">
        <v>1917</v>
      </c>
      <c r="G123" s="148" t="s">
        <v>647</v>
      </c>
      <c r="H123" s="149">
        <v>1</v>
      </c>
      <c r="I123" s="150"/>
      <c r="J123" s="151">
        <f>ROUND(I123*H123,2)</f>
        <v>0</v>
      </c>
      <c r="K123" s="147" t="s">
        <v>1</v>
      </c>
      <c r="L123" s="34"/>
      <c r="M123" s="152" t="s">
        <v>1</v>
      </c>
      <c r="N123" s="153" t="s">
        <v>38</v>
      </c>
      <c r="O123" s="59"/>
      <c r="P123" s="154">
        <f>O123*H123</f>
        <v>0</v>
      </c>
      <c r="Q123" s="154">
        <v>0</v>
      </c>
      <c r="R123" s="154">
        <f>Q123*H123</f>
        <v>0</v>
      </c>
      <c r="S123" s="154">
        <v>0</v>
      </c>
      <c r="T123" s="155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56" t="s">
        <v>129</v>
      </c>
      <c r="AT123" s="156" t="s">
        <v>124</v>
      </c>
      <c r="AU123" s="156" t="s">
        <v>82</v>
      </c>
      <c r="AY123" s="18" t="s">
        <v>122</v>
      </c>
      <c r="BE123" s="157">
        <f>IF(N123="základní",J123,0)</f>
        <v>0</v>
      </c>
      <c r="BF123" s="157">
        <f>IF(N123="snížená",J123,0)</f>
        <v>0</v>
      </c>
      <c r="BG123" s="157">
        <f>IF(N123="zákl. přenesená",J123,0)</f>
        <v>0</v>
      </c>
      <c r="BH123" s="157">
        <f>IF(N123="sníž. přenesená",J123,0)</f>
        <v>0</v>
      </c>
      <c r="BI123" s="157">
        <f>IF(N123="nulová",J123,0)</f>
        <v>0</v>
      </c>
      <c r="BJ123" s="18" t="s">
        <v>30</v>
      </c>
      <c r="BK123" s="157">
        <f>ROUND(I123*H123,2)</f>
        <v>0</v>
      </c>
      <c r="BL123" s="18" t="s">
        <v>129</v>
      </c>
      <c r="BM123" s="156" t="s">
        <v>1918</v>
      </c>
    </row>
    <row r="124" spans="1:65" s="13" customFormat="1">
      <c r="B124" s="158"/>
      <c r="D124" s="159" t="s">
        <v>131</v>
      </c>
      <c r="E124" s="160" t="s">
        <v>1</v>
      </c>
      <c r="F124" s="161" t="s">
        <v>1919</v>
      </c>
      <c r="H124" s="160" t="s">
        <v>1</v>
      </c>
      <c r="I124" s="162"/>
      <c r="L124" s="158"/>
      <c r="M124" s="163"/>
      <c r="N124" s="164"/>
      <c r="O124" s="164"/>
      <c r="P124" s="164"/>
      <c r="Q124" s="164"/>
      <c r="R124" s="164"/>
      <c r="S124" s="164"/>
      <c r="T124" s="165"/>
      <c r="AT124" s="160" t="s">
        <v>131</v>
      </c>
      <c r="AU124" s="160" t="s">
        <v>82</v>
      </c>
      <c r="AV124" s="13" t="s">
        <v>30</v>
      </c>
      <c r="AW124" s="13" t="s">
        <v>29</v>
      </c>
      <c r="AX124" s="13" t="s">
        <v>73</v>
      </c>
      <c r="AY124" s="160" t="s">
        <v>122</v>
      </c>
    </row>
    <row r="125" spans="1:65" s="13" customFormat="1">
      <c r="B125" s="158"/>
      <c r="D125" s="159" t="s">
        <v>131</v>
      </c>
      <c r="E125" s="160" t="s">
        <v>1</v>
      </c>
      <c r="F125" s="161" t="s">
        <v>1920</v>
      </c>
      <c r="H125" s="160" t="s">
        <v>1</v>
      </c>
      <c r="I125" s="162"/>
      <c r="L125" s="158"/>
      <c r="M125" s="163"/>
      <c r="N125" s="164"/>
      <c r="O125" s="164"/>
      <c r="P125" s="164"/>
      <c r="Q125" s="164"/>
      <c r="R125" s="164"/>
      <c r="S125" s="164"/>
      <c r="T125" s="165"/>
      <c r="AT125" s="160" t="s">
        <v>131</v>
      </c>
      <c r="AU125" s="160" t="s">
        <v>82</v>
      </c>
      <c r="AV125" s="13" t="s">
        <v>30</v>
      </c>
      <c r="AW125" s="13" t="s">
        <v>29</v>
      </c>
      <c r="AX125" s="13" t="s">
        <v>73</v>
      </c>
      <c r="AY125" s="160" t="s">
        <v>122</v>
      </c>
    </row>
    <row r="126" spans="1:65" s="13" customFormat="1">
      <c r="B126" s="158"/>
      <c r="D126" s="159" t="s">
        <v>131</v>
      </c>
      <c r="E126" s="160" t="s">
        <v>1</v>
      </c>
      <c r="F126" s="161" t="s">
        <v>1921</v>
      </c>
      <c r="H126" s="160" t="s">
        <v>1</v>
      </c>
      <c r="I126" s="162"/>
      <c r="L126" s="158"/>
      <c r="M126" s="163"/>
      <c r="N126" s="164"/>
      <c r="O126" s="164"/>
      <c r="P126" s="164"/>
      <c r="Q126" s="164"/>
      <c r="R126" s="164"/>
      <c r="S126" s="164"/>
      <c r="T126" s="165"/>
      <c r="AT126" s="160" t="s">
        <v>131</v>
      </c>
      <c r="AU126" s="160" t="s">
        <v>82</v>
      </c>
      <c r="AV126" s="13" t="s">
        <v>30</v>
      </c>
      <c r="AW126" s="13" t="s">
        <v>29</v>
      </c>
      <c r="AX126" s="13" t="s">
        <v>73</v>
      </c>
      <c r="AY126" s="160" t="s">
        <v>122</v>
      </c>
    </row>
    <row r="127" spans="1:65" s="13" customFormat="1">
      <c r="B127" s="158"/>
      <c r="D127" s="159" t="s">
        <v>131</v>
      </c>
      <c r="E127" s="160" t="s">
        <v>1</v>
      </c>
      <c r="F127" s="161" t="s">
        <v>1922</v>
      </c>
      <c r="H127" s="160" t="s">
        <v>1</v>
      </c>
      <c r="I127" s="162"/>
      <c r="L127" s="158"/>
      <c r="M127" s="163"/>
      <c r="N127" s="164"/>
      <c r="O127" s="164"/>
      <c r="P127" s="164"/>
      <c r="Q127" s="164"/>
      <c r="R127" s="164"/>
      <c r="S127" s="164"/>
      <c r="T127" s="165"/>
      <c r="AT127" s="160" t="s">
        <v>131</v>
      </c>
      <c r="AU127" s="160" t="s">
        <v>82</v>
      </c>
      <c r="AV127" s="13" t="s">
        <v>30</v>
      </c>
      <c r="AW127" s="13" t="s">
        <v>29</v>
      </c>
      <c r="AX127" s="13" t="s">
        <v>73</v>
      </c>
      <c r="AY127" s="160" t="s">
        <v>122</v>
      </c>
    </row>
    <row r="128" spans="1:65" s="13" customFormat="1">
      <c r="B128" s="158"/>
      <c r="D128" s="159" t="s">
        <v>131</v>
      </c>
      <c r="E128" s="160" t="s">
        <v>1</v>
      </c>
      <c r="F128" s="161" t="s">
        <v>1923</v>
      </c>
      <c r="H128" s="160" t="s">
        <v>1</v>
      </c>
      <c r="I128" s="162"/>
      <c r="L128" s="158"/>
      <c r="M128" s="163"/>
      <c r="N128" s="164"/>
      <c r="O128" s="164"/>
      <c r="P128" s="164"/>
      <c r="Q128" s="164"/>
      <c r="R128" s="164"/>
      <c r="S128" s="164"/>
      <c r="T128" s="165"/>
      <c r="AT128" s="160" t="s">
        <v>131</v>
      </c>
      <c r="AU128" s="160" t="s">
        <v>82</v>
      </c>
      <c r="AV128" s="13" t="s">
        <v>30</v>
      </c>
      <c r="AW128" s="13" t="s">
        <v>29</v>
      </c>
      <c r="AX128" s="13" t="s">
        <v>73</v>
      </c>
      <c r="AY128" s="160" t="s">
        <v>122</v>
      </c>
    </row>
    <row r="129" spans="1:65" s="13" customFormat="1">
      <c r="B129" s="158"/>
      <c r="D129" s="159" t="s">
        <v>131</v>
      </c>
      <c r="E129" s="160" t="s">
        <v>1</v>
      </c>
      <c r="F129" s="161" t="s">
        <v>1924</v>
      </c>
      <c r="H129" s="160" t="s">
        <v>1</v>
      </c>
      <c r="I129" s="162"/>
      <c r="L129" s="158"/>
      <c r="M129" s="163"/>
      <c r="N129" s="164"/>
      <c r="O129" s="164"/>
      <c r="P129" s="164"/>
      <c r="Q129" s="164"/>
      <c r="R129" s="164"/>
      <c r="S129" s="164"/>
      <c r="T129" s="165"/>
      <c r="AT129" s="160" t="s">
        <v>131</v>
      </c>
      <c r="AU129" s="160" t="s">
        <v>82</v>
      </c>
      <c r="AV129" s="13" t="s">
        <v>30</v>
      </c>
      <c r="AW129" s="13" t="s">
        <v>29</v>
      </c>
      <c r="AX129" s="13" t="s">
        <v>73</v>
      </c>
      <c r="AY129" s="160" t="s">
        <v>122</v>
      </c>
    </row>
    <row r="130" spans="1:65" s="13" customFormat="1">
      <c r="B130" s="158"/>
      <c r="D130" s="159" t="s">
        <v>131</v>
      </c>
      <c r="E130" s="160" t="s">
        <v>1</v>
      </c>
      <c r="F130" s="161" t="s">
        <v>1925</v>
      </c>
      <c r="H130" s="160" t="s">
        <v>1</v>
      </c>
      <c r="I130" s="162"/>
      <c r="L130" s="158"/>
      <c r="M130" s="163"/>
      <c r="N130" s="164"/>
      <c r="O130" s="164"/>
      <c r="P130" s="164"/>
      <c r="Q130" s="164"/>
      <c r="R130" s="164"/>
      <c r="S130" s="164"/>
      <c r="T130" s="165"/>
      <c r="AT130" s="160" t="s">
        <v>131</v>
      </c>
      <c r="AU130" s="160" t="s">
        <v>82</v>
      </c>
      <c r="AV130" s="13" t="s">
        <v>30</v>
      </c>
      <c r="AW130" s="13" t="s">
        <v>29</v>
      </c>
      <c r="AX130" s="13" t="s">
        <v>73</v>
      </c>
      <c r="AY130" s="160" t="s">
        <v>122</v>
      </c>
    </row>
    <row r="131" spans="1:65" s="13" customFormat="1">
      <c r="B131" s="158"/>
      <c r="D131" s="159" t="s">
        <v>131</v>
      </c>
      <c r="E131" s="160" t="s">
        <v>1</v>
      </c>
      <c r="F131" s="161" t="s">
        <v>1926</v>
      </c>
      <c r="H131" s="160" t="s">
        <v>1</v>
      </c>
      <c r="I131" s="162"/>
      <c r="L131" s="158"/>
      <c r="M131" s="163"/>
      <c r="N131" s="164"/>
      <c r="O131" s="164"/>
      <c r="P131" s="164"/>
      <c r="Q131" s="164"/>
      <c r="R131" s="164"/>
      <c r="S131" s="164"/>
      <c r="T131" s="165"/>
      <c r="AT131" s="160" t="s">
        <v>131</v>
      </c>
      <c r="AU131" s="160" t="s">
        <v>82</v>
      </c>
      <c r="AV131" s="13" t="s">
        <v>30</v>
      </c>
      <c r="AW131" s="13" t="s">
        <v>29</v>
      </c>
      <c r="AX131" s="13" t="s">
        <v>73</v>
      </c>
      <c r="AY131" s="160" t="s">
        <v>122</v>
      </c>
    </row>
    <row r="132" spans="1:65" s="13" customFormat="1">
      <c r="B132" s="158"/>
      <c r="D132" s="159" t="s">
        <v>131</v>
      </c>
      <c r="E132" s="160" t="s">
        <v>1</v>
      </c>
      <c r="F132" s="161" t="s">
        <v>1927</v>
      </c>
      <c r="H132" s="160" t="s">
        <v>1</v>
      </c>
      <c r="I132" s="162"/>
      <c r="L132" s="158"/>
      <c r="M132" s="163"/>
      <c r="N132" s="164"/>
      <c r="O132" s="164"/>
      <c r="P132" s="164"/>
      <c r="Q132" s="164"/>
      <c r="R132" s="164"/>
      <c r="S132" s="164"/>
      <c r="T132" s="165"/>
      <c r="AT132" s="160" t="s">
        <v>131</v>
      </c>
      <c r="AU132" s="160" t="s">
        <v>82</v>
      </c>
      <c r="AV132" s="13" t="s">
        <v>30</v>
      </c>
      <c r="AW132" s="13" t="s">
        <v>29</v>
      </c>
      <c r="AX132" s="13" t="s">
        <v>73</v>
      </c>
      <c r="AY132" s="160" t="s">
        <v>122</v>
      </c>
    </row>
    <row r="133" spans="1:65" s="13" customFormat="1">
      <c r="B133" s="158"/>
      <c r="D133" s="159" t="s">
        <v>131</v>
      </c>
      <c r="E133" s="160" t="s">
        <v>1</v>
      </c>
      <c r="F133" s="161" t="s">
        <v>1928</v>
      </c>
      <c r="H133" s="160" t="s">
        <v>1</v>
      </c>
      <c r="I133" s="162"/>
      <c r="L133" s="158"/>
      <c r="M133" s="163"/>
      <c r="N133" s="164"/>
      <c r="O133" s="164"/>
      <c r="P133" s="164"/>
      <c r="Q133" s="164"/>
      <c r="R133" s="164"/>
      <c r="S133" s="164"/>
      <c r="T133" s="165"/>
      <c r="AT133" s="160" t="s">
        <v>131</v>
      </c>
      <c r="AU133" s="160" t="s">
        <v>82</v>
      </c>
      <c r="AV133" s="13" t="s">
        <v>30</v>
      </c>
      <c r="AW133" s="13" t="s">
        <v>29</v>
      </c>
      <c r="AX133" s="13" t="s">
        <v>73</v>
      </c>
      <c r="AY133" s="160" t="s">
        <v>122</v>
      </c>
    </row>
    <row r="134" spans="1:65" s="13" customFormat="1">
      <c r="B134" s="158"/>
      <c r="D134" s="159" t="s">
        <v>131</v>
      </c>
      <c r="E134" s="160" t="s">
        <v>1</v>
      </c>
      <c r="F134" s="161" t="s">
        <v>1929</v>
      </c>
      <c r="H134" s="160" t="s">
        <v>1</v>
      </c>
      <c r="I134" s="162"/>
      <c r="L134" s="158"/>
      <c r="M134" s="163"/>
      <c r="N134" s="164"/>
      <c r="O134" s="164"/>
      <c r="P134" s="164"/>
      <c r="Q134" s="164"/>
      <c r="R134" s="164"/>
      <c r="S134" s="164"/>
      <c r="T134" s="165"/>
      <c r="AT134" s="160" t="s">
        <v>131</v>
      </c>
      <c r="AU134" s="160" t="s">
        <v>82</v>
      </c>
      <c r="AV134" s="13" t="s">
        <v>30</v>
      </c>
      <c r="AW134" s="13" t="s">
        <v>29</v>
      </c>
      <c r="AX134" s="13" t="s">
        <v>73</v>
      </c>
      <c r="AY134" s="160" t="s">
        <v>122</v>
      </c>
    </row>
    <row r="135" spans="1:65" s="13" customFormat="1">
      <c r="B135" s="158"/>
      <c r="D135" s="159" t="s">
        <v>131</v>
      </c>
      <c r="E135" s="160" t="s">
        <v>1</v>
      </c>
      <c r="F135" s="161" t="s">
        <v>1930</v>
      </c>
      <c r="H135" s="160" t="s">
        <v>1</v>
      </c>
      <c r="I135" s="162"/>
      <c r="L135" s="158"/>
      <c r="M135" s="163"/>
      <c r="N135" s="164"/>
      <c r="O135" s="164"/>
      <c r="P135" s="164"/>
      <c r="Q135" s="164"/>
      <c r="R135" s="164"/>
      <c r="S135" s="164"/>
      <c r="T135" s="165"/>
      <c r="AT135" s="160" t="s">
        <v>131</v>
      </c>
      <c r="AU135" s="160" t="s">
        <v>82</v>
      </c>
      <c r="AV135" s="13" t="s">
        <v>30</v>
      </c>
      <c r="AW135" s="13" t="s">
        <v>29</v>
      </c>
      <c r="AX135" s="13" t="s">
        <v>73</v>
      </c>
      <c r="AY135" s="160" t="s">
        <v>122</v>
      </c>
    </row>
    <row r="136" spans="1:65" s="13" customFormat="1">
      <c r="B136" s="158"/>
      <c r="D136" s="159" t="s">
        <v>131</v>
      </c>
      <c r="E136" s="160" t="s">
        <v>1</v>
      </c>
      <c r="F136" s="161" t="s">
        <v>1931</v>
      </c>
      <c r="H136" s="160" t="s">
        <v>1</v>
      </c>
      <c r="I136" s="162"/>
      <c r="L136" s="158"/>
      <c r="M136" s="163"/>
      <c r="N136" s="164"/>
      <c r="O136" s="164"/>
      <c r="P136" s="164"/>
      <c r="Q136" s="164"/>
      <c r="R136" s="164"/>
      <c r="S136" s="164"/>
      <c r="T136" s="165"/>
      <c r="AT136" s="160" t="s">
        <v>131</v>
      </c>
      <c r="AU136" s="160" t="s">
        <v>82</v>
      </c>
      <c r="AV136" s="13" t="s">
        <v>30</v>
      </c>
      <c r="AW136" s="13" t="s">
        <v>29</v>
      </c>
      <c r="AX136" s="13" t="s">
        <v>73</v>
      </c>
      <c r="AY136" s="160" t="s">
        <v>122</v>
      </c>
    </row>
    <row r="137" spans="1:65" s="13" customFormat="1">
      <c r="B137" s="158"/>
      <c r="D137" s="159" t="s">
        <v>131</v>
      </c>
      <c r="E137" s="160" t="s">
        <v>1</v>
      </c>
      <c r="F137" s="161" t="s">
        <v>1932</v>
      </c>
      <c r="H137" s="160" t="s">
        <v>1</v>
      </c>
      <c r="I137" s="162"/>
      <c r="L137" s="158"/>
      <c r="M137" s="163"/>
      <c r="N137" s="164"/>
      <c r="O137" s="164"/>
      <c r="P137" s="164"/>
      <c r="Q137" s="164"/>
      <c r="R137" s="164"/>
      <c r="S137" s="164"/>
      <c r="T137" s="165"/>
      <c r="AT137" s="160" t="s">
        <v>131</v>
      </c>
      <c r="AU137" s="160" t="s">
        <v>82</v>
      </c>
      <c r="AV137" s="13" t="s">
        <v>30</v>
      </c>
      <c r="AW137" s="13" t="s">
        <v>29</v>
      </c>
      <c r="AX137" s="13" t="s">
        <v>73</v>
      </c>
      <c r="AY137" s="160" t="s">
        <v>122</v>
      </c>
    </row>
    <row r="138" spans="1:65" s="14" customFormat="1">
      <c r="B138" s="166"/>
      <c r="D138" s="159" t="s">
        <v>131</v>
      </c>
      <c r="E138" s="167" t="s">
        <v>1</v>
      </c>
      <c r="F138" s="168" t="s">
        <v>30</v>
      </c>
      <c r="H138" s="169">
        <v>1</v>
      </c>
      <c r="I138" s="170"/>
      <c r="L138" s="166"/>
      <c r="M138" s="171"/>
      <c r="N138" s="172"/>
      <c r="O138" s="172"/>
      <c r="P138" s="172"/>
      <c r="Q138" s="172"/>
      <c r="R138" s="172"/>
      <c r="S138" s="172"/>
      <c r="T138" s="173"/>
      <c r="AT138" s="167" t="s">
        <v>131</v>
      </c>
      <c r="AU138" s="167" t="s">
        <v>82</v>
      </c>
      <c r="AV138" s="14" t="s">
        <v>82</v>
      </c>
      <c r="AW138" s="14" t="s">
        <v>29</v>
      </c>
      <c r="AX138" s="14" t="s">
        <v>30</v>
      </c>
      <c r="AY138" s="167" t="s">
        <v>122</v>
      </c>
    </row>
    <row r="139" spans="1:65" s="2" customFormat="1" ht="16.5" customHeight="1">
      <c r="A139" s="33"/>
      <c r="B139" s="144"/>
      <c r="C139" s="145" t="s">
        <v>140</v>
      </c>
      <c r="D139" s="145" t="s">
        <v>124</v>
      </c>
      <c r="E139" s="146" t="s">
        <v>1933</v>
      </c>
      <c r="F139" s="147" t="s">
        <v>1934</v>
      </c>
      <c r="G139" s="148" t="s">
        <v>647</v>
      </c>
      <c r="H139" s="149">
        <v>1</v>
      </c>
      <c r="I139" s="150"/>
      <c r="J139" s="151">
        <f>ROUND(I139*H139,2)</f>
        <v>0</v>
      </c>
      <c r="K139" s="147" t="s">
        <v>1</v>
      </c>
      <c r="L139" s="34"/>
      <c r="M139" s="152" t="s">
        <v>1</v>
      </c>
      <c r="N139" s="153" t="s">
        <v>38</v>
      </c>
      <c r="O139" s="59"/>
      <c r="P139" s="154">
        <f>O139*H139</f>
        <v>0</v>
      </c>
      <c r="Q139" s="154">
        <v>0</v>
      </c>
      <c r="R139" s="154">
        <f>Q139*H139</f>
        <v>0</v>
      </c>
      <c r="S139" s="154">
        <v>0</v>
      </c>
      <c r="T139" s="155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56" t="s">
        <v>129</v>
      </c>
      <c r="AT139" s="156" t="s">
        <v>124</v>
      </c>
      <c r="AU139" s="156" t="s">
        <v>82</v>
      </c>
      <c r="AY139" s="18" t="s">
        <v>122</v>
      </c>
      <c r="BE139" s="157">
        <f>IF(N139="základní",J139,0)</f>
        <v>0</v>
      </c>
      <c r="BF139" s="157">
        <f>IF(N139="snížená",J139,0)</f>
        <v>0</v>
      </c>
      <c r="BG139" s="157">
        <f>IF(N139="zákl. přenesená",J139,0)</f>
        <v>0</v>
      </c>
      <c r="BH139" s="157">
        <f>IF(N139="sníž. přenesená",J139,0)</f>
        <v>0</v>
      </c>
      <c r="BI139" s="157">
        <f>IF(N139="nulová",J139,0)</f>
        <v>0</v>
      </c>
      <c r="BJ139" s="18" t="s">
        <v>30</v>
      </c>
      <c r="BK139" s="157">
        <f>ROUND(I139*H139,2)</f>
        <v>0</v>
      </c>
      <c r="BL139" s="18" t="s">
        <v>129</v>
      </c>
      <c r="BM139" s="156" t="s">
        <v>1935</v>
      </c>
    </row>
    <row r="140" spans="1:65" s="13" customFormat="1">
      <c r="B140" s="158"/>
      <c r="D140" s="159" t="s">
        <v>131</v>
      </c>
      <c r="E140" s="160" t="s">
        <v>1</v>
      </c>
      <c r="F140" s="161" t="s">
        <v>1936</v>
      </c>
      <c r="H140" s="160" t="s">
        <v>1</v>
      </c>
      <c r="I140" s="162"/>
      <c r="L140" s="158"/>
      <c r="M140" s="163"/>
      <c r="N140" s="164"/>
      <c r="O140" s="164"/>
      <c r="P140" s="164"/>
      <c r="Q140" s="164"/>
      <c r="R140" s="164"/>
      <c r="S140" s="164"/>
      <c r="T140" s="165"/>
      <c r="AT140" s="160" t="s">
        <v>131</v>
      </c>
      <c r="AU140" s="160" t="s">
        <v>82</v>
      </c>
      <c r="AV140" s="13" t="s">
        <v>30</v>
      </c>
      <c r="AW140" s="13" t="s">
        <v>29</v>
      </c>
      <c r="AX140" s="13" t="s">
        <v>73</v>
      </c>
      <c r="AY140" s="160" t="s">
        <v>122</v>
      </c>
    </row>
    <row r="141" spans="1:65" s="13" customFormat="1">
      <c r="B141" s="158"/>
      <c r="D141" s="159" t="s">
        <v>131</v>
      </c>
      <c r="E141" s="160" t="s">
        <v>1</v>
      </c>
      <c r="F141" s="161" t="s">
        <v>1937</v>
      </c>
      <c r="H141" s="160" t="s">
        <v>1</v>
      </c>
      <c r="I141" s="162"/>
      <c r="L141" s="158"/>
      <c r="M141" s="163"/>
      <c r="N141" s="164"/>
      <c r="O141" s="164"/>
      <c r="P141" s="164"/>
      <c r="Q141" s="164"/>
      <c r="R141" s="164"/>
      <c r="S141" s="164"/>
      <c r="T141" s="165"/>
      <c r="AT141" s="160" t="s">
        <v>131</v>
      </c>
      <c r="AU141" s="160" t="s">
        <v>82</v>
      </c>
      <c r="AV141" s="13" t="s">
        <v>30</v>
      </c>
      <c r="AW141" s="13" t="s">
        <v>29</v>
      </c>
      <c r="AX141" s="13" t="s">
        <v>73</v>
      </c>
      <c r="AY141" s="160" t="s">
        <v>122</v>
      </c>
    </row>
    <row r="142" spans="1:65" s="14" customFormat="1">
      <c r="B142" s="166"/>
      <c r="D142" s="159" t="s">
        <v>131</v>
      </c>
      <c r="E142" s="167" t="s">
        <v>1</v>
      </c>
      <c r="F142" s="168" t="s">
        <v>30</v>
      </c>
      <c r="H142" s="169">
        <v>1</v>
      </c>
      <c r="I142" s="170"/>
      <c r="L142" s="166"/>
      <c r="M142" s="171"/>
      <c r="N142" s="172"/>
      <c r="O142" s="172"/>
      <c r="P142" s="172"/>
      <c r="Q142" s="172"/>
      <c r="R142" s="172"/>
      <c r="S142" s="172"/>
      <c r="T142" s="173"/>
      <c r="AT142" s="167" t="s">
        <v>131</v>
      </c>
      <c r="AU142" s="167" t="s">
        <v>82</v>
      </c>
      <c r="AV142" s="14" t="s">
        <v>82</v>
      </c>
      <c r="AW142" s="14" t="s">
        <v>29</v>
      </c>
      <c r="AX142" s="14" t="s">
        <v>30</v>
      </c>
      <c r="AY142" s="167" t="s">
        <v>122</v>
      </c>
    </row>
    <row r="143" spans="1:65" s="2" customFormat="1" ht="16.5" customHeight="1">
      <c r="A143" s="33"/>
      <c r="B143" s="144"/>
      <c r="C143" s="145" t="s">
        <v>129</v>
      </c>
      <c r="D143" s="145" t="s">
        <v>124</v>
      </c>
      <c r="E143" s="146" t="s">
        <v>1938</v>
      </c>
      <c r="F143" s="147" t="s">
        <v>1939</v>
      </c>
      <c r="G143" s="148" t="s">
        <v>647</v>
      </c>
      <c r="H143" s="149">
        <v>1</v>
      </c>
      <c r="I143" s="150"/>
      <c r="J143" s="151">
        <f>ROUND(I143*H143,2)</f>
        <v>0</v>
      </c>
      <c r="K143" s="147" t="s">
        <v>1</v>
      </c>
      <c r="L143" s="34"/>
      <c r="M143" s="152" t="s">
        <v>1</v>
      </c>
      <c r="N143" s="153" t="s">
        <v>38</v>
      </c>
      <c r="O143" s="59"/>
      <c r="P143" s="154">
        <f>O143*H143</f>
        <v>0</v>
      </c>
      <c r="Q143" s="154">
        <v>0</v>
      </c>
      <c r="R143" s="154">
        <f>Q143*H143</f>
        <v>0</v>
      </c>
      <c r="S143" s="154">
        <v>0</v>
      </c>
      <c r="T143" s="155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56" t="s">
        <v>129</v>
      </c>
      <c r="AT143" s="156" t="s">
        <v>124</v>
      </c>
      <c r="AU143" s="156" t="s">
        <v>82</v>
      </c>
      <c r="AY143" s="18" t="s">
        <v>122</v>
      </c>
      <c r="BE143" s="157">
        <f>IF(N143="základní",J143,0)</f>
        <v>0</v>
      </c>
      <c r="BF143" s="157">
        <f>IF(N143="snížená",J143,0)</f>
        <v>0</v>
      </c>
      <c r="BG143" s="157">
        <f>IF(N143="zákl. přenesená",J143,0)</f>
        <v>0</v>
      </c>
      <c r="BH143" s="157">
        <f>IF(N143="sníž. přenesená",J143,0)</f>
        <v>0</v>
      </c>
      <c r="BI143" s="157">
        <f>IF(N143="nulová",J143,0)</f>
        <v>0</v>
      </c>
      <c r="BJ143" s="18" t="s">
        <v>30</v>
      </c>
      <c r="BK143" s="157">
        <f>ROUND(I143*H143,2)</f>
        <v>0</v>
      </c>
      <c r="BL143" s="18" t="s">
        <v>129</v>
      </c>
      <c r="BM143" s="156" t="s">
        <v>1940</v>
      </c>
    </row>
    <row r="144" spans="1:65" s="13" customFormat="1">
      <c r="B144" s="158"/>
      <c r="D144" s="159" t="s">
        <v>131</v>
      </c>
      <c r="E144" s="160" t="s">
        <v>1</v>
      </c>
      <c r="F144" s="161" t="s">
        <v>1941</v>
      </c>
      <c r="H144" s="160" t="s">
        <v>1</v>
      </c>
      <c r="I144" s="162"/>
      <c r="L144" s="158"/>
      <c r="M144" s="163"/>
      <c r="N144" s="164"/>
      <c r="O144" s="164"/>
      <c r="P144" s="164"/>
      <c r="Q144" s="164"/>
      <c r="R144" s="164"/>
      <c r="S144" s="164"/>
      <c r="T144" s="165"/>
      <c r="AT144" s="160" t="s">
        <v>131</v>
      </c>
      <c r="AU144" s="160" t="s">
        <v>82</v>
      </c>
      <c r="AV144" s="13" t="s">
        <v>30</v>
      </c>
      <c r="AW144" s="13" t="s">
        <v>29</v>
      </c>
      <c r="AX144" s="13" t="s">
        <v>73</v>
      </c>
      <c r="AY144" s="160" t="s">
        <v>122</v>
      </c>
    </row>
    <row r="145" spans="1:65" s="13" customFormat="1">
      <c r="B145" s="158"/>
      <c r="D145" s="159" t="s">
        <v>131</v>
      </c>
      <c r="E145" s="160" t="s">
        <v>1</v>
      </c>
      <c r="F145" s="161" t="s">
        <v>1942</v>
      </c>
      <c r="H145" s="160" t="s">
        <v>1</v>
      </c>
      <c r="I145" s="162"/>
      <c r="L145" s="158"/>
      <c r="M145" s="163"/>
      <c r="N145" s="164"/>
      <c r="O145" s="164"/>
      <c r="P145" s="164"/>
      <c r="Q145" s="164"/>
      <c r="R145" s="164"/>
      <c r="S145" s="164"/>
      <c r="T145" s="165"/>
      <c r="AT145" s="160" t="s">
        <v>131</v>
      </c>
      <c r="AU145" s="160" t="s">
        <v>82</v>
      </c>
      <c r="AV145" s="13" t="s">
        <v>30</v>
      </c>
      <c r="AW145" s="13" t="s">
        <v>29</v>
      </c>
      <c r="AX145" s="13" t="s">
        <v>73</v>
      </c>
      <c r="AY145" s="160" t="s">
        <v>122</v>
      </c>
    </row>
    <row r="146" spans="1:65" s="14" customFormat="1">
      <c r="B146" s="166"/>
      <c r="D146" s="159" t="s">
        <v>131</v>
      </c>
      <c r="E146" s="167" t="s">
        <v>1</v>
      </c>
      <c r="F146" s="168" t="s">
        <v>30</v>
      </c>
      <c r="H146" s="169">
        <v>1</v>
      </c>
      <c r="I146" s="170"/>
      <c r="L146" s="166"/>
      <c r="M146" s="171"/>
      <c r="N146" s="172"/>
      <c r="O146" s="172"/>
      <c r="P146" s="172"/>
      <c r="Q146" s="172"/>
      <c r="R146" s="172"/>
      <c r="S146" s="172"/>
      <c r="T146" s="173"/>
      <c r="AT146" s="167" t="s">
        <v>131</v>
      </c>
      <c r="AU146" s="167" t="s">
        <v>82</v>
      </c>
      <c r="AV146" s="14" t="s">
        <v>82</v>
      </c>
      <c r="AW146" s="14" t="s">
        <v>29</v>
      </c>
      <c r="AX146" s="14" t="s">
        <v>30</v>
      </c>
      <c r="AY146" s="167" t="s">
        <v>122</v>
      </c>
    </row>
    <row r="147" spans="1:65" s="2" customFormat="1" ht="16.5" customHeight="1">
      <c r="A147" s="33"/>
      <c r="B147" s="144"/>
      <c r="C147" s="145" t="s">
        <v>154</v>
      </c>
      <c r="D147" s="145" t="s">
        <v>124</v>
      </c>
      <c r="E147" s="146" t="s">
        <v>1943</v>
      </c>
      <c r="F147" s="147" t="s">
        <v>1944</v>
      </c>
      <c r="G147" s="148" t="s">
        <v>647</v>
      </c>
      <c r="H147" s="149">
        <v>1</v>
      </c>
      <c r="I147" s="150"/>
      <c r="J147" s="151">
        <f>ROUND(I147*H147,2)</f>
        <v>0</v>
      </c>
      <c r="K147" s="147" t="s">
        <v>1</v>
      </c>
      <c r="L147" s="34"/>
      <c r="M147" s="152" t="s">
        <v>1</v>
      </c>
      <c r="N147" s="153" t="s">
        <v>38</v>
      </c>
      <c r="O147" s="59"/>
      <c r="P147" s="154">
        <f>O147*H147</f>
        <v>0</v>
      </c>
      <c r="Q147" s="154">
        <v>0</v>
      </c>
      <c r="R147" s="154">
        <f>Q147*H147</f>
        <v>0</v>
      </c>
      <c r="S147" s="154">
        <v>0</v>
      </c>
      <c r="T147" s="155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56" t="s">
        <v>129</v>
      </c>
      <c r="AT147" s="156" t="s">
        <v>124</v>
      </c>
      <c r="AU147" s="156" t="s">
        <v>82</v>
      </c>
      <c r="AY147" s="18" t="s">
        <v>122</v>
      </c>
      <c r="BE147" s="157">
        <f>IF(N147="základní",J147,0)</f>
        <v>0</v>
      </c>
      <c r="BF147" s="157">
        <f>IF(N147="snížená",J147,0)</f>
        <v>0</v>
      </c>
      <c r="BG147" s="157">
        <f>IF(N147="zákl. přenesená",J147,0)</f>
        <v>0</v>
      </c>
      <c r="BH147" s="157">
        <f>IF(N147="sníž. přenesená",J147,0)</f>
        <v>0</v>
      </c>
      <c r="BI147" s="157">
        <f>IF(N147="nulová",J147,0)</f>
        <v>0</v>
      </c>
      <c r="BJ147" s="18" t="s">
        <v>30</v>
      </c>
      <c r="BK147" s="157">
        <f>ROUND(I147*H147,2)</f>
        <v>0</v>
      </c>
      <c r="BL147" s="18" t="s">
        <v>129</v>
      </c>
      <c r="BM147" s="156" t="s">
        <v>1945</v>
      </c>
    </row>
    <row r="148" spans="1:65" s="14" customFormat="1">
      <c r="B148" s="166"/>
      <c r="D148" s="159" t="s">
        <v>131</v>
      </c>
      <c r="E148" s="167" t="s">
        <v>1</v>
      </c>
      <c r="F148" s="168" t="s">
        <v>30</v>
      </c>
      <c r="H148" s="169">
        <v>1</v>
      </c>
      <c r="I148" s="170"/>
      <c r="L148" s="166"/>
      <c r="M148" s="171"/>
      <c r="N148" s="172"/>
      <c r="O148" s="172"/>
      <c r="P148" s="172"/>
      <c r="Q148" s="172"/>
      <c r="R148" s="172"/>
      <c r="S148" s="172"/>
      <c r="T148" s="173"/>
      <c r="AT148" s="167" t="s">
        <v>131</v>
      </c>
      <c r="AU148" s="167" t="s">
        <v>82</v>
      </c>
      <c r="AV148" s="14" t="s">
        <v>82</v>
      </c>
      <c r="AW148" s="14" t="s">
        <v>29</v>
      </c>
      <c r="AX148" s="14" t="s">
        <v>30</v>
      </c>
      <c r="AY148" s="167" t="s">
        <v>122</v>
      </c>
    </row>
    <row r="149" spans="1:65" s="2" customFormat="1" ht="16.5" customHeight="1">
      <c r="A149" s="33"/>
      <c r="B149" s="144"/>
      <c r="C149" s="145" t="s">
        <v>161</v>
      </c>
      <c r="D149" s="145" t="s">
        <v>124</v>
      </c>
      <c r="E149" s="146" t="s">
        <v>1946</v>
      </c>
      <c r="F149" s="147" t="s">
        <v>1947</v>
      </c>
      <c r="G149" s="148" t="s">
        <v>647</v>
      </c>
      <c r="H149" s="149">
        <v>1</v>
      </c>
      <c r="I149" s="150"/>
      <c r="J149" s="151">
        <f>ROUND(I149*H149,2)</f>
        <v>0</v>
      </c>
      <c r="K149" s="147" t="s">
        <v>1</v>
      </c>
      <c r="L149" s="34"/>
      <c r="M149" s="152" t="s">
        <v>1</v>
      </c>
      <c r="N149" s="153" t="s">
        <v>38</v>
      </c>
      <c r="O149" s="59"/>
      <c r="P149" s="154">
        <f>O149*H149</f>
        <v>0</v>
      </c>
      <c r="Q149" s="154">
        <v>0</v>
      </c>
      <c r="R149" s="154">
        <f>Q149*H149</f>
        <v>0</v>
      </c>
      <c r="S149" s="154">
        <v>0</v>
      </c>
      <c r="T149" s="155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56" t="s">
        <v>129</v>
      </c>
      <c r="AT149" s="156" t="s">
        <v>124</v>
      </c>
      <c r="AU149" s="156" t="s">
        <v>82</v>
      </c>
      <c r="AY149" s="18" t="s">
        <v>122</v>
      </c>
      <c r="BE149" s="157">
        <f>IF(N149="základní",J149,0)</f>
        <v>0</v>
      </c>
      <c r="BF149" s="157">
        <f>IF(N149="snížená",J149,0)</f>
        <v>0</v>
      </c>
      <c r="BG149" s="157">
        <f>IF(N149="zákl. přenesená",J149,0)</f>
        <v>0</v>
      </c>
      <c r="BH149" s="157">
        <f>IF(N149="sníž. přenesená",J149,0)</f>
        <v>0</v>
      </c>
      <c r="BI149" s="157">
        <f>IF(N149="nulová",J149,0)</f>
        <v>0</v>
      </c>
      <c r="BJ149" s="18" t="s">
        <v>30</v>
      </c>
      <c r="BK149" s="157">
        <f>ROUND(I149*H149,2)</f>
        <v>0</v>
      </c>
      <c r="BL149" s="18" t="s">
        <v>129</v>
      </c>
      <c r="BM149" s="156" t="s">
        <v>1948</v>
      </c>
    </row>
    <row r="150" spans="1:65" s="13" customFormat="1">
      <c r="B150" s="158"/>
      <c r="D150" s="159" t="s">
        <v>131</v>
      </c>
      <c r="E150" s="160" t="s">
        <v>1</v>
      </c>
      <c r="F150" s="161" t="s">
        <v>1949</v>
      </c>
      <c r="H150" s="160" t="s">
        <v>1</v>
      </c>
      <c r="I150" s="162"/>
      <c r="L150" s="158"/>
      <c r="M150" s="163"/>
      <c r="N150" s="164"/>
      <c r="O150" s="164"/>
      <c r="P150" s="164"/>
      <c r="Q150" s="164"/>
      <c r="R150" s="164"/>
      <c r="S150" s="164"/>
      <c r="T150" s="165"/>
      <c r="AT150" s="160" t="s">
        <v>131</v>
      </c>
      <c r="AU150" s="160" t="s">
        <v>82</v>
      </c>
      <c r="AV150" s="13" t="s">
        <v>30</v>
      </c>
      <c r="AW150" s="13" t="s">
        <v>29</v>
      </c>
      <c r="AX150" s="13" t="s">
        <v>73</v>
      </c>
      <c r="AY150" s="160" t="s">
        <v>122</v>
      </c>
    </row>
    <row r="151" spans="1:65" s="13" customFormat="1">
      <c r="B151" s="158"/>
      <c r="D151" s="159" t="s">
        <v>131</v>
      </c>
      <c r="E151" s="160" t="s">
        <v>1</v>
      </c>
      <c r="F151" s="161" t="s">
        <v>1950</v>
      </c>
      <c r="H151" s="160" t="s">
        <v>1</v>
      </c>
      <c r="I151" s="162"/>
      <c r="L151" s="158"/>
      <c r="M151" s="163"/>
      <c r="N151" s="164"/>
      <c r="O151" s="164"/>
      <c r="P151" s="164"/>
      <c r="Q151" s="164"/>
      <c r="R151" s="164"/>
      <c r="S151" s="164"/>
      <c r="T151" s="165"/>
      <c r="AT151" s="160" t="s">
        <v>131</v>
      </c>
      <c r="AU151" s="160" t="s">
        <v>82</v>
      </c>
      <c r="AV151" s="13" t="s">
        <v>30</v>
      </c>
      <c r="AW151" s="13" t="s">
        <v>29</v>
      </c>
      <c r="AX151" s="13" t="s">
        <v>73</v>
      </c>
      <c r="AY151" s="160" t="s">
        <v>122</v>
      </c>
    </row>
    <row r="152" spans="1:65" s="14" customFormat="1">
      <c r="B152" s="166"/>
      <c r="D152" s="159" t="s">
        <v>131</v>
      </c>
      <c r="E152" s="167" t="s">
        <v>1</v>
      </c>
      <c r="F152" s="168" t="s">
        <v>30</v>
      </c>
      <c r="H152" s="169">
        <v>1</v>
      </c>
      <c r="I152" s="170"/>
      <c r="L152" s="166"/>
      <c r="M152" s="171"/>
      <c r="N152" s="172"/>
      <c r="O152" s="172"/>
      <c r="P152" s="172"/>
      <c r="Q152" s="172"/>
      <c r="R152" s="172"/>
      <c r="S152" s="172"/>
      <c r="T152" s="173"/>
      <c r="AT152" s="167" t="s">
        <v>131</v>
      </c>
      <c r="AU152" s="167" t="s">
        <v>82</v>
      </c>
      <c r="AV152" s="14" t="s">
        <v>82</v>
      </c>
      <c r="AW152" s="14" t="s">
        <v>29</v>
      </c>
      <c r="AX152" s="14" t="s">
        <v>30</v>
      </c>
      <c r="AY152" s="167" t="s">
        <v>122</v>
      </c>
    </row>
    <row r="153" spans="1:65" s="2" customFormat="1" ht="16.5" customHeight="1">
      <c r="A153" s="33"/>
      <c r="B153" s="144"/>
      <c r="C153" s="145" t="s">
        <v>166</v>
      </c>
      <c r="D153" s="145" t="s">
        <v>124</v>
      </c>
      <c r="E153" s="146" t="s">
        <v>1951</v>
      </c>
      <c r="F153" s="147" t="s">
        <v>1952</v>
      </c>
      <c r="G153" s="148" t="s">
        <v>647</v>
      </c>
      <c r="H153" s="149">
        <v>1</v>
      </c>
      <c r="I153" s="150"/>
      <c r="J153" s="151">
        <f>ROUND(I153*H153,2)</f>
        <v>0</v>
      </c>
      <c r="K153" s="147" t="s">
        <v>1</v>
      </c>
      <c r="L153" s="34"/>
      <c r="M153" s="152" t="s">
        <v>1</v>
      </c>
      <c r="N153" s="153" t="s">
        <v>38</v>
      </c>
      <c r="O153" s="59"/>
      <c r="P153" s="154">
        <f>O153*H153</f>
        <v>0</v>
      </c>
      <c r="Q153" s="154">
        <v>0</v>
      </c>
      <c r="R153" s="154">
        <f>Q153*H153</f>
        <v>0</v>
      </c>
      <c r="S153" s="154">
        <v>0</v>
      </c>
      <c r="T153" s="155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56" t="s">
        <v>129</v>
      </c>
      <c r="AT153" s="156" t="s">
        <v>124</v>
      </c>
      <c r="AU153" s="156" t="s">
        <v>82</v>
      </c>
      <c r="AY153" s="18" t="s">
        <v>122</v>
      </c>
      <c r="BE153" s="157">
        <f>IF(N153="základní",J153,0)</f>
        <v>0</v>
      </c>
      <c r="BF153" s="157">
        <f>IF(N153="snížená",J153,0)</f>
        <v>0</v>
      </c>
      <c r="BG153" s="157">
        <f>IF(N153="zákl. přenesená",J153,0)</f>
        <v>0</v>
      </c>
      <c r="BH153" s="157">
        <f>IF(N153="sníž. přenesená",J153,0)</f>
        <v>0</v>
      </c>
      <c r="BI153" s="157">
        <f>IF(N153="nulová",J153,0)</f>
        <v>0</v>
      </c>
      <c r="BJ153" s="18" t="s">
        <v>30</v>
      </c>
      <c r="BK153" s="157">
        <f>ROUND(I153*H153,2)</f>
        <v>0</v>
      </c>
      <c r="BL153" s="18" t="s">
        <v>129</v>
      </c>
      <c r="BM153" s="156" t="s">
        <v>1953</v>
      </c>
    </row>
    <row r="154" spans="1:65" s="14" customFormat="1">
      <c r="B154" s="166"/>
      <c r="D154" s="159" t="s">
        <v>131</v>
      </c>
      <c r="E154" s="167" t="s">
        <v>1</v>
      </c>
      <c r="F154" s="168" t="s">
        <v>30</v>
      </c>
      <c r="H154" s="169">
        <v>1</v>
      </c>
      <c r="I154" s="170"/>
      <c r="L154" s="166"/>
      <c r="M154" s="171"/>
      <c r="N154" s="172"/>
      <c r="O154" s="172"/>
      <c r="P154" s="172"/>
      <c r="Q154" s="172"/>
      <c r="R154" s="172"/>
      <c r="S154" s="172"/>
      <c r="T154" s="173"/>
      <c r="AT154" s="167" t="s">
        <v>131</v>
      </c>
      <c r="AU154" s="167" t="s">
        <v>82</v>
      </c>
      <c r="AV154" s="14" t="s">
        <v>82</v>
      </c>
      <c r="AW154" s="14" t="s">
        <v>29</v>
      </c>
      <c r="AX154" s="14" t="s">
        <v>30</v>
      </c>
      <c r="AY154" s="167" t="s">
        <v>122</v>
      </c>
    </row>
    <row r="155" spans="1:65" s="2" customFormat="1" ht="16.5" customHeight="1">
      <c r="A155" s="33"/>
      <c r="B155" s="144"/>
      <c r="C155" s="145" t="s">
        <v>170</v>
      </c>
      <c r="D155" s="145" t="s">
        <v>124</v>
      </c>
      <c r="E155" s="146" t="s">
        <v>1954</v>
      </c>
      <c r="F155" s="147" t="s">
        <v>1955</v>
      </c>
      <c r="G155" s="148" t="s">
        <v>647</v>
      </c>
      <c r="H155" s="149">
        <v>2</v>
      </c>
      <c r="I155" s="150"/>
      <c r="J155" s="151">
        <f>ROUND(I155*H155,2)</f>
        <v>0</v>
      </c>
      <c r="K155" s="147" t="s">
        <v>1</v>
      </c>
      <c r="L155" s="34"/>
      <c r="M155" s="152" t="s">
        <v>1</v>
      </c>
      <c r="N155" s="153" t="s">
        <v>38</v>
      </c>
      <c r="O155" s="59"/>
      <c r="P155" s="154">
        <f>O155*H155</f>
        <v>0</v>
      </c>
      <c r="Q155" s="154">
        <v>0</v>
      </c>
      <c r="R155" s="154">
        <f>Q155*H155</f>
        <v>0</v>
      </c>
      <c r="S155" s="154">
        <v>0</v>
      </c>
      <c r="T155" s="155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56" t="s">
        <v>129</v>
      </c>
      <c r="AT155" s="156" t="s">
        <v>124</v>
      </c>
      <c r="AU155" s="156" t="s">
        <v>82</v>
      </c>
      <c r="AY155" s="18" t="s">
        <v>122</v>
      </c>
      <c r="BE155" s="157">
        <f>IF(N155="základní",J155,0)</f>
        <v>0</v>
      </c>
      <c r="BF155" s="157">
        <f>IF(N155="snížená",J155,0)</f>
        <v>0</v>
      </c>
      <c r="BG155" s="157">
        <f>IF(N155="zákl. přenesená",J155,0)</f>
        <v>0</v>
      </c>
      <c r="BH155" s="157">
        <f>IF(N155="sníž. přenesená",J155,0)</f>
        <v>0</v>
      </c>
      <c r="BI155" s="157">
        <f>IF(N155="nulová",J155,0)</f>
        <v>0</v>
      </c>
      <c r="BJ155" s="18" t="s">
        <v>30</v>
      </c>
      <c r="BK155" s="157">
        <f>ROUND(I155*H155,2)</f>
        <v>0</v>
      </c>
      <c r="BL155" s="18" t="s">
        <v>129</v>
      </c>
      <c r="BM155" s="156" t="s">
        <v>1956</v>
      </c>
    </row>
    <row r="156" spans="1:65" s="14" customFormat="1">
      <c r="B156" s="166"/>
      <c r="D156" s="159" t="s">
        <v>131</v>
      </c>
      <c r="E156" s="167" t="s">
        <v>1</v>
      </c>
      <c r="F156" s="168" t="s">
        <v>1223</v>
      </c>
      <c r="H156" s="169">
        <v>2</v>
      </c>
      <c r="I156" s="170"/>
      <c r="L156" s="166"/>
      <c r="M156" s="171"/>
      <c r="N156" s="172"/>
      <c r="O156" s="172"/>
      <c r="P156" s="172"/>
      <c r="Q156" s="172"/>
      <c r="R156" s="172"/>
      <c r="S156" s="172"/>
      <c r="T156" s="173"/>
      <c r="AT156" s="167" t="s">
        <v>131</v>
      </c>
      <c r="AU156" s="167" t="s">
        <v>82</v>
      </c>
      <c r="AV156" s="14" t="s">
        <v>82</v>
      </c>
      <c r="AW156" s="14" t="s">
        <v>29</v>
      </c>
      <c r="AX156" s="14" t="s">
        <v>73</v>
      </c>
      <c r="AY156" s="167" t="s">
        <v>122</v>
      </c>
    </row>
    <row r="157" spans="1:65" s="15" customFormat="1">
      <c r="B157" s="174"/>
      <c r="D157" s="159" t="s">
        <v>131</v>
      </c>
      <c r="E157" s="175" t="s">
        <v>1</v>
      </c>
      <c r="F157" s="176" t="s">
        <v>139</v>
      </c>
      <c r="H157" s="177">
        <v>2</v>
      </c>
      <c r="I157" s="178"/>
      <c r="L157" s="174"/>
      <c r="M157" s="179"/>
      <c r="N157" s="180"/>
      <c r="O157" s="180"/>
      <c r="P157" s="180"/>
      <c r="Q157" s="180"/>
      <c r="R157" s="180"/>
      <c r="S157" s="180"/>
      <c r="T157" s="181"/>
      <c r="AT157" s="175" t="s">
        <v>131</v>
      </c>
      <c r="AU157" s="175" t="s">
        <v>82</v>
      </c>
      <c r="AV157" s="15" t="s">
        <v>129</v>
      </c>
      <c r="AW157" s="15" t="s">
        <v>29</v>
      </c>
      <c r="AX157" s="15" t="s">
        <v>30</v>
      </c>
      <c r="AY157" s="175" t="s">
        <v>122</v>
      </c>
    </row>
    <row r="158" spans="1:65" s="2" customFormat="1" ht="16.5" customHeight="1">
      <c r="A158" s="33"/>
      <c r="B158" s="144"/>
      <c r="C158" s="145" t="s">
        <v>179</v>
      </c>
      <c r="D158" s="145" t="s">
        <v>124</v>
      </c>
      <c r="E158" s="146" t="s">
        <v>1957</v>
      </c>
      <c r="F158" s="147" t="s">
        <v>1958</v>
      </c>
      <c r="G158" s="148" t="s">
        <v>647</v>
      </c>
      <c r="H158" s="149">
        <v>1</v>
      </c>
      <c r="I158" s="150"/>
      <c r="J158" s="151">
        <f>ROUND(I158*H158,2)</f>
        <v>0</v>
      </c>
      <c r="K158" s="147" t="s">
        <v>1</v>
      </c>
      <c r="L158" s="34"/>
      <c r="M158" s="152" t="s">
        <v>1</v>
      </c>
      <c r="N158" s="153" t="s">
        <v>38</v>
      </c>
      <c r="O158" s="59"/>
      <c r="P158" s="154">
        <f>O158*H158</f>
        <v>0</v>
      </c>
      <c r="Q158" s="154">
        <v>0</v>
      </c>
      <c r="R158" s="154">
        <f>Q158*H158</f>
        <v>0</v>
      </c>
      <c r="S158" s="154">
        <v>0</v>
      </c>
      <c r="T158" s="155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56" t="s">
        <v>129</v>
      </c>
      <c r="AT158" s="156" t="s">
        <v>124</v>
      </c>
      <c r="AU158" s="156" t="s">
        <v>82</v>
      </c>
      <c r="AY158" s="18" t="s">
        <v>122</v>
      </c>
      <c r="BE158" s="157">
        <f>IF(N158="základní",J158,0)</f>
        <v>0</v>
      </c>
      <c r="BF158" s="157">
        <f>IF(N158="snížená",J158,0)</f>
        <v>0</v>
      </c>
      <c r="BG158" s="157">
        <f>IF(N158="zákl. přenesená",J158,0)</f>
        <v>0</v>
      </c>
      <c r="BH158" s="157">
        <f>IF(N158="sníž. přenesená",J158,0)</f>
        <v>0</v>
      </c>
      <c r="BI158" s="157">
        <f>IF(N158="nulová",J158,0)</f>
        <v>0</v>
      </c>
      <c r="BJ158" s="18" t="s">
        <v>30</v>
      </c>
      <c r="BK158" s="157">
        <f>ROUND(I158*H158,2)</f>
        <v>0</v>
      </c>
      <c r="BL158" s="18" t="s">
        <v>129</v>
      </c>
      <c r="BM158" s="156" t="s">
        <v>1959</v>
      </c>
    </row>
    <row r="159" spans="1:65" s="14" customFormat="1">
      <c r="B159" s="166"/>
      <c r="D159" s="159" t="s">
        <v>131</v>
      </c>
      <c r="E159" s="167" t="s">
        <v>1</v>
      </c>
      <c r="F159" s="168" t="s">
        <v>30</v>
      </c>
      <c r="H159" s="169">
        <v>1</v>
      </c>
      <c r="I159" s="170"/>
      <c r="L159" s="166"/>
      <c r="M159" s="171"/>
      <c r="N159" s="172"/>
      <c r="O159" s="172"/>
      <c r="P159" s="172"/>
      <c r="Q159" s="172"/>
      <c r="R159" s="172"/>
      <c r="S159" s="172"/>
      <c r="T159" s="173"/>
      <c r="AT159" s="167" t="s">
        <v>131</v>
      </c>
      <c r="AU159" s="167" t="s">
        <v>82</v>
      </c>
      <c r="AV159" s="14" t="s">
        <v>82</v>
      </c>
      <c r="AW159" s="14" t="s">
        <v>29</v>
      </c>
      <c r="AX159" s="14" t="s">
        <v>30</v>
      </c>
      <c r="AY159" s="167" t="s">
        <v>122</v>
      </c>
    </row>
    <row r="160" spans="1:65" s="2" customFormat="1" ht="16.5" customHeight="1">
      <c r="A160" s="33"/>
      <c r="B160" s="144"/>
      <c r="C160" s="145" t="s">
        <v>183</v>
      </c>
      <c r="D160" s="145" t="s">
        <v>124</v>
      </c>
      <c r="E160" s="146" t="s">
        <v>1960</v>
      </c>
      <c r="F160" s="147" t="s">
        <v>1961</v>
      </c>
      <c r="G160" s="148" t="s">
        <v>647</v>
      </c>
      <c r="H160" s="149">
        <v>1</v>
      </c>
      <c r="I160" s="150"/>
      <c r="J160" s="151">
        <f>ROUND(I160*H160,2)</f>
        <v>0</v>
      </c>
      <c r="K160" s="147" t="s">
        <v>1</v>
      </c>
      <c r="L160" s="34"/>
      <c r="M160" s="152" t="s">
        <v>1</v>
      </c>
      <c r="N160" s="153" t="s">
        <v>38</v>
      </c>
      <c r="O160" s="59"/>
      <c r="P160" s="154">
        <f>O160*H160</f>
        <v>0</v>
      </c>
      <c r="Q160" s="154">
        <v>0</v>
      </c>
      <c r="R160" s="154">
        <f>Q160*H160</f>
        <v>0</v>
      </c>
      <c r="S160" s="154">
        <v>0</v>
      </c>
      <c r="T160" s="155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56" t="s">
        <v>129</v>
      </c>
      <c r="AT160" s="156" t="s">
        <v>124</v>
      </c>
      <c r="AU160" s="156" t="s">
        <v>82</v>
      </c>
      <c r="AY160" s="18" t="s">
        <v>122</v>
      </c>
      <c r="BE160" s="157">
        <f>IF(N160="základní",J160,0)</f>
        <v>0</v>
      </c>
      <c r="BF160" s="157">
        <f>IF(N160="snížená",J160,0)</f>
        <v>0</v>
      </c>
      <c r="BG160" s="157">
        <f>IF(N160="zákl. přenesená",J160,0)</f>
        <v>0</v>
      </c>
      <c r="BH160" s="157">
        <f>IF(N160="sníž. přenesená",J160,0)</f>
        <v>0</v>
      </c>
      <c r="BI160" s="157">
        <f>IF(N160="nulová",J160,0)</f>
        <v>0</v>
      </c>
      <c r="BJ160" s="18" t="s">
        <v>30</v>
      </c>
      <c r="BK160" s="157">
        <f>ROUND(I160*H160,2)</f>
        <v>0</v>
      </c>
      <c r="BL160" s="18" t="s">
        <v>129</v>
      </c>
      <c r="BM160" s="156" t="s">
        <v>1962</v>
      </c>
    </row>
    <row r="161" spans="1:65" s="14" customFormat="1">
      <c r="B161" s="166"/>
      <c r="D161" s="159" t="s">
        <v>131</v>
      </c>
      <c r="E161" s="167" t="s">
        <v>1</v>
      </c>
      <c r="F161" s="168" t="s">
        <v>30</v>
      </c>
      <c r="H161" s="169">
        <v>1</v>
      </c>
      <c r="I161" s="170"/>
      <c r="L161" s="166"/>
      <c r="M161" s="171"/>
      <c r="N161" s="172"/>
      <c r="O161" s="172"/>
      <c r="P161" s="172"/>
      <c r="Q161" s="172"/>
      <c r="R161" s="172"/>
      <c r="S161" s="172"/>
      <c r="T161" s="173"/>
      <c r="AT161" s="167" t="s">
        <v>131</v>
      </c>
      <c r="AU161" s="167" t="s">
        <v>82</v>
      </c>
      <c r="AV161" s="14" t="s">
        <v>82</v>
      </c>
      <c r="AW161" s="14" t="s">
        <v>29</v>
      </c>
      <c r="AX161" s="14" t="s">
        <v>30</v>
      </c>
      <c r="AY161" s="167" t="s">
        <v>122</v>
      </c>
    </row>
    <row r="162" spans="1:65" s="2" customFormat="1" ht="16.5" customHeight="1">
      <c r="A162" s="33"/>
      <c r="B162" s="144"/>
      <c r="C162" s="145" t="s">
        <v>189</v>
      </c>
      <c r="D162" s="145" t="s">
        <v>124</v>
      </c>
      <c r="E162" s="146" t="s">
        <v>1963</v>
      </c>
      <c r="F162" s="147" t="s">
        <v>1964</v>
      </c>
      <c r="G162" s="148" t="s">
        <v>647</v>
      </c>
      <c r="H162" s="149">
        <v>1</v>
      </c>
      <c r="I162" s="150"/>
      <c r="J162" s="151">
        <f>ROUND(I162*H162,2)</f>
        <v>0</v>
      </c>
      <c r="K162" s="147" t="s">
        <v>1</v>
      </c>
      <c r="L162" s="34"/>
      <c r="M162" s="152" t="s">
        <v>1</v>
      </c>
      <c r="N162" s="153" t="s">
        <v>38</v>
      </c>
      <c r="O162" s="59"/>
      <c r="P162" s="154">
        <f>O162*H162</f>
        <v>0</v>
      </c>
      <c r="Q162" s="154">
        <v>0</v>
      </c>
      <c r="R162" s="154">
        <f>Q162*H162</f>
        <v>0</v>
      </c>
      <c r="S162" s="154">
        <v>0</v>
      </c>
      <c r="T162" s="155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56" t="s">
        <v>129</v>
      </c>
      <c r="AT162" s="156" t="s">
        <v>124</v>
      </c>
      <c r="AU162" s="156" t="s">
        <v>82</v>
      </c>
      <c r="AY162" s="18" t="s">
        <v>122</v>
      </c>
      <c r="BE162" s="157">
        <f>IF(N162="základní",J162,0)</f>
        <v>0</v>
      </c>
      <c r="BF162" s="157">
        <f>IF(N162="snížená",J162,0)</f>
        <v>0</v>
      </c>
      <c r="BG162" s="157">
        <f>IF(N162="zákl. přenesená",J162,0)</f>
        <v>0</v>
      </c>
      <c r="BH162" s="157">
        <f>IF(N162="sníž. přenesená",J162,0)</f>
        <v>0</v>
      </c>
      <c r="BI162" s="157">
        <f>IF(N162="nulová",J162,0)</f>
        <v>0</v>
      </c>
      <c r="BJ162" s="18" t="s">
        <v>30</v>
      </c>
      <c r="BK162" s="157">
        <f>ROUND(I162*H162,2)</f>
        <v>0</v>
      </c>
      <c r="BL162" s="18" t="s">
        <v>129</v>
      </c>
      <c r="BM162" s="156" t="s">
        <v>1965</v>
      </c>
    </row>
    <row r="163" spans="1:65" s="14" customFormat="1">
      <c r="B163" s="166"/>
      <c r="D163" s="159" t="s">
        <v>131</v>
      </c>
      <c r="E163" s="167" t="s">
        <v>1</v>
      </c>
      <c r="F163" s="168" t="s">
        <v>30</v>
      </c>
      <c r="H163" s="169">
        <v>1</v>
      </c>
      <c r="I163" s="170"/>
      <c r="L163" s="166"/>
      <c r="M163" s="171"/>
      <c r="N163" s="172"/>
      <c r="O163" s="172"/>
      <c r="P163" s="172"/>
      <c r="Q163" s="172"/>
      <c r="R163" s="172"/>
      <c r="S163" s="172"/>
      <c r="T163" s="173"/>
      <c r="AT163" s="167" t="s">
        <v>131</v>
      </c>
      <c r="AU163" s="167" t="s">
        <v>82</v>
      </c>
      <c r="AV163" s="14" t="s">
        <v>82</v>
      </c>
      <c r="AW163" s="14" t="s">
        <v>29</v>
      </c>
      <c r="AX163" s="14" t="s">
        <v>30</v>
      </c>
      <c r="AY163" s="167" t="s">
        <v>122</v>
      </c>
    </row>
    <row r="164" spans="1:65" s="2" customFormat="1" ht="16.5" customHeight="1">
      <c r="A164" s="33"/>
      <c r="B164" s="144"/>
      <c r="C164" s="145" t="s">
        <v>133</v>
      </c>
      <c r="D164" s="145" t="s">
        <v>124</v>
      </c>
      <c r="E164" s="146" t="s">
        <v>1966</v>
      </c>
      <c r="F164" s="147" t="s">
        <v>1967</v>
      </c>
      <c r="G164" s="148" t="s">
        <v>647</v>
      </c>
      <c r="H164" s="149">
        <v>1</v>
      </c>
      <c r="I164" s="150"/>
      <c r="J164" s="151">
        <f>ROUND(I164*H164,2)</f>
        <v>0</v>
      </c>
      <c r="K164" s="147" t="s">
        <v>1</v>
      </c>
      <c r="L164" s="34"/>
      <c r="M164" s="152" t="s">
        <v>1</v>
      </c>
      <c r="N164" s="153" t="s">
        <v>38</v>
      </c>
      <c r="O164" s="59"/>
      <c r="P164" s="154">
        <f>O164*H164</f>
        <v>0</v>
      </c>
      <c r="Q164" s="154">
        <v>0</v>
      </c>
      <c r="R164" s="154">
        <f>Q164*H164</f>
        <v>0</v>
      </c>
      <c r="S164" s="154">
        <v>0</v>
      </c>
      <c r="T164" s="155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56" t="s">
        <v>129</v>
      </c>
      <c r="AT164" s="156" t="s">
        <v>124</v>
      </c>
      <c r="AU164" s="156" t="s">
        <v>82</v>
      </c>
      <c r="AY164" s="18" t="s">
        <v>122</v>
      </c>
      <c r="BE164" s="157">
        <f>IF(N164="základní",J164,0)</f>
        <v>0</v>
      </c>
      <c r="BF164" s="157">
        <f>IF(N164="snížená",J164,0)</f>
        <v>0</v>
      </c>
      <c r="BG164" s="157">
        <f>IF(N164="zákl. přenesená",J164,0)</f>
        <v>0</v>
      </c>
      <c r="BH164" s="157">
        <f>IF(N164="sníž. přenesená",J164,0)</f>
        <v>0</v>
      </c>
      <c r="BI164" s="157">
        <f>IF(N164="nulová",J164,0)</f>
        <v>0</v>
      </c>
      <c r="BJ164" s="18" t="s">
        <v>30</v>
      </c>
      <c r="BK164" s="157">
        <f>ROUND(I164*H164,2)</f>
        <v>0</v>
      </c>
      <c r="BL164" s="18" t="s">
        <v>129</v>
      </c>
      <c r="BM164" s="156" t="s">
        <v>1968</v>
      </c>
    </row>
    <row r="165" spans="1:65" s="14" customFormat="1">
      <c r="B165" s="166"/>
      <c r="D165" s="159" t="s">
        <v>131</v>
      </c>
      <c r="E165" s="167" t="s">
        <v>1</v>
      </c>
      <c r="F165" s="168" t="s">
        <v>30</v>
      </c>
      <c r="H165" s="169">
        <v>1</v>
      </c>
      <c r="I165" s="170"/>
      <c r="L165" s="166"/>
      <c r="M165" s="171"/>
      <c r="N165" s="172"/>
      <c r="O165" s="172"/>
      <c r="P165" s="172"/>
      <c r="Q165" s="172"/>
      <c r="R165" s="172"/>
      <c r="S165" s="172"/>
      <c r="T165" s="173"/>
      <c r="AT165" s="167" t="s">
        <v>131</v>
      </c>
      <c r="AU165" s="167" t="s">
        <v>82</v>
      </c>
      <c r="AV165" s="14" t="s">
        <v>82</v>
      </c>
      <c r="AW165" s="14" t="s">
        <v>29</v>
      </c>
      <c r="AX165" s="14" t="s">
        <v>30</v>
      </c>
      <c r="AY165" s="167" t="s">
        <v>122</v>
      </c>
    </row>
    <row r="166" spans="1:65" s="2" customFormat="1" ht="16.5" customHeight="1">
      <c r="A166" s="33"/>
      <c r="B166" s="144"/>
      <c r="C166" s="145" t="s">
        <v>202</v>
      </c>
      <c r="D166" s="145" t="s">
        <v>124</v>
      </c>
      <c r="E166" s="146" t="s">
        <v>1969</v>
      </c>
      <c r="F166" s="147" t="s">
        <v>1970</v>
      </c>
      <c r="G166" s="148" t="s">
        <v>647</v>
      </c>
      <c r="H166" s="149">
        <v>1</v>
      </c>
      <c r="I166" s="150"/>
      <c r="J166" s="151">
        <f>ROUND(I166*H166,2)</f>
        <v>0</v>
      </c>
      <c r="K166" s="147" t="s">
        <v>1</v>
      </c>
      <c r="L166" s="34"/>
      <c r="M166" s="152" t="s">
        <v>1</v>
      </c>
      <c r="N166" s="153" t="s">
        <v>38</v>
      </c>
      <c r="O166" s="59"/>
      <c r="P166" s="154">
        <f>O166*H166</f>
        <v>0</v>
      </c>
      <c r="Q166" s="154">
        <v>0</v>
      </c>
      <c r="R166" s="154">
        <f>Q166*H166</f>
        <v>0</v>
      </c>
      <c r="S166" s="154">
        <v>0</v>
      </c>
      <c r="T166" s="155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56" t="s">
        <v>129</v>
      </c>
      <c r="AT166" s="156" t="s">
        <v>124</v>
      </c>
      <c r="AU166" s="156" t="s">
        <v>82</v>
      </c>
      <c r="AY166" s="18" t="s">
        <v>122</v>
      </c>
      <c r="BE166" s="157">
        <f>IF(N166="základní",J166,0)</f>
        <v>0</v>
      </c>
      <c r="BF166" s="157">
        <f>IF(N166="snížená",J166,0)</f>
        <v>0</v>
      </c>
      <c r="BG166" s="157">
        <f>IF(N166="zákl. přenesená",J166,0)</f>
        <v>0</v>
      </c>
      <c r="BH166" s="157">
        <f>IF(N166="sníž. přenesená",J166,0)</f>
        <v>0</v>
      </c>
      <c r="BI166" s="157">
        <f>IF(N166="nulová",J166,0)</f>
        <v>0</v>
      </c>
      <c r="BJ166" s="18" t="s">
        <v>30</v>
      </c>
      <c r="BK166" s="157">
        <f>ROUND(I166*H166,2)</f>
        <v>0</v>
      </c>
      <c r="BL166" s="18" t="s">
        <v>129</v>
      </c>
      <c r="BM166" s="156" t="s">
        <v>1971</v>
      </c>
    </row>
    <row r="167" spans="1:65" s="14" customFormat="1">
      <c r="B167" s="166"/>
      <c r="D167" s="159" t="s">
        <v>131</v>
      </c>
      <c r="E167" s="167" t="s">
        <v>1</v>
      </c>
      <c r="F167" s="168" t="s">
        <v>30</v>
      </c>
      <c r="H167" s="169">
        <v>1</v>
      </c>
      <c r="I167" s="170"/>
      <c r="L167" s="166"/>
      <c r="M167" s="171"/>
      <c r="N167" s="172"/>
      <c r="O167" s="172"/>
      <c r="P167" s="172"/>
      <c r="Q167" s="172"/>
      <c r="R167" s="172"/>
      <c r="S167" s="172"/>
      <c r="T167" s="173"/>
      <c r="AT167" s="167" t="s">
        <v>131</v>
      </c>
      <c r="AU167" s="167" t="s">
        <v>82</v>
      </c>
      <c r="AV167" s="14" t="s">
        <v>82</v>
      </c>
      <c r="AW167" s="14" t="s">
        <v>29</v>
      </c>
      <c r="AX167" s="14" t="s">
        <v>30</v>
      </c>
      <c r="AY167" s="167" t="s">
        <v>122</v>
      </c>
    </row>
    <row r="168" spans="1:65" s="2" customFormat="1" ht="16.5" customHeight="1">
      <c r="A168" s="33"/>
      <c r="B168" s="144"/>
      <c r="C168" s="145" t="s">
        <v>208</v>
      </c>
      <c r="D168" s="145" t="s">
        <v>124</v>
      </c>
      <c r="E168" s="146" t="s">
        <v>1972</v>
      </c>
      <c r="F168" s="147" t="s">
        <v>1973</v>
      </c>
      <c r="G168" s="148" t="s">
        <v>647</v>
      </c>
      <c r="H168" s="149">
        <v>1</v>
      </c>
      <c r="I168" s="150"/>
      <c r="J168" s="151">
        <f>ROUND(I168*H168,2)</f>
        <v>0</v>
      </c>
      <c r="K168" s="147" t="s">
        <v>1</v>
      </c>
      <c r="L168" s="34"/>
      <c r="M168" s="152" t="s">
        <v>1</v>
      </c>
      <c r="N168" s="153" t="s">
        <v>38</v>
      </c>
      <c r="O168" s="59"/>
      <c r="P168" s="154">
        <f>O168*H168</f>
        <v>0</v>
      </c>
      <c r="Q168" s="154">
        <v>0</v>
      </c>
      <c r="R168" s="154">
        <f>Q168*H168</f>
        <v>0</v>
      </c>
      <c r="S168" s="154">
        <v>0</v>
      </c>
      <c r="T168" s="155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56" t="s">
        <v>129</v>
      </c>
      <c r="AT168" s="156" t="s">
        <v>124</v>
      </c>
      <c r="AU168" s="156" t="s">
        <v>82</v>
      </c>
      <c r="AY168" s="18" t="s">
        <v>122</v>
      </c>
      <c r="BE168" s="157">
        <f>IF(N168="základní",J168,0)</f>
        <v>0</v>
      </c>
      <c r="BF168" s="157">
        <f>IF(N168="snížená",J168,0)</f>
        <v>0</v>
      </c>
      <c r="BG168" s="157">
        <f>IF(N168="zákl. přenesená",J168,0)</f>
        <v>0</v>
      </c>
      <c r="BH168" s="157">
        <f>IF(N168="sníž. přenesená",J168,0)</f>
        <v>0</v>
      </c>
      <c r="BI168" s="157">
        <f>IF(N168="nulová",J168,0)</f>
        <v>0</v>
      </c>
      <c r="BJ168" s="18" t="s">
        <v>30</v>
      </c>
      <c r="BK168" s="157">
        <f>ROUND(I168*H168,2)</f>
        <v>0</v>
      </c>
      <c r="BL168" s="18" t="s">
        <v>129</v>
      </c>
      <c r="BM168" s="156" t="s">
        <v>1974</v>
      </c>
    </row>
    <row r="169" spans="1:65" s="13" customFormat="1">
      <c r="B169" s="158"/>
      <c r="D169" s="159" t="s">
        <v>131</v>
      </c>
      <c r="E169" s="160" t="s">
        <v>1</v>
      </c>
      <c r="F169" s="161" t="s">
        <v>1975</v>
      </c>
      <c r="H169" s="160" t="s">
        <v>1</v>
      </c>
      <c r="I169" s="162"/>
      <c r="L169" s="158"/>
      <c r="M169" s="163"/>
      <c r="N169" s="164"/>
      <c r="O169" s="164"/>
      <c r="P169" s="164"/>
      <c r="Q169" s="164"/>
      <c r="R169" s="164"/>
      <c r="S169" s="164"/>
      <c r="T169" s="165"/>
      <c r="AT169" s="160" t="s">
        <v>131</v>
      </c>
      <c r="AU169" s="160" t="s">
        <v>82</v>
      </c>
      <c r="AV169" s="13" t="s">
        <v>30</v>
      </c>
      <c r="AW169" s="13" t="s">
        <v>29</v>
      </c>
      <c r="AX169" s="13" t="s">
        <v>73</v>
      </c>
      <c r="AY169" s="160" t="s">
        <v>122</v>
      </c>
    </row>
    <row r="170" spans="1:65" s="13" customFormat="1">
      <c r="B170" s="158"/>
      <c r="D170" s="159" t="s">
        <v>131</v>
      </c>
      <c r="E170" s="160" t="s">
        <v>1</v>
      </c>
      <c r="F170" s="161" t="s">
        <v>1976</v>
      </c>
      <c r="H170" s="160" t="s">
        <v>1</v>
      </c>
      <c r="I170" s="162"/>
      <c r="L170" s="158"/>
      <c r="M170" s="163"/>
      <c r="N170" s="164"/>
      <c r="O170" s="164"/>
      <c r="P170" s="164"/>
      <c r="Q170" s="164"/>
      <c r="R170" s="164"/>
      <c r="S170" s="164"/>
      <c r="T170" s="165"/>
      <c r="AT170" s="160" t="s">
        <v>131</v>
      </c>
      <c r="AU170" s="160" t="s">
        <v>82</v>
      </c>
      <c r="AV170" s="13" t="s">
        <v>30</v>
      </c>
      <c r="AW170" s="13" t="s">
        <v>29</v>
      </c>
      <c r="AX170" s="13" t="s">
        <v>73</v>
      </c>
      <c r="AY170" s="160" t="s">
        <v>122</v>
      </c>
    </row>
    <row r="171" spans="1:65" s="14" customFormat="1">
      <c r="B171" s="166"/>
      <c r="D171" s="159" t="s">
        <v>131</v>
      </c>
      <c r="E171" s="167" t="s">
        <v>1</v>
      </c>
      <c r="F171" s="168" t="s">
        <v>30</v>
      </c>
      <c r="H171" s="169">
        <v>1</v>
      </c>
      <c r="I171" s="170"/>
      <c r="L171" s="166"/>
      <c r="M171" s="171"/>
      <c r="N171" s="172"/>
      <c r="O171" s="172"/>
      <c r="P171" s="172"/>
      <c r="Q171" s="172"/>
      <c r="R171" s="172"/>
      <c r="S171" s="172"/>
      <c r="T171" s="173"/>
      <c r="AT171" s="167" t="s">
        <v>131</v>
      </c>
      <c r="AU171" s="167" t="s">
        <v>82</v>
      </c>
      <c r="AV171" s="14" t="s">
        <v>82</v>
      </c>
      <c r="AW171" s="14" t="s">
        <v>29</v>
      </c>
      <c r="AX171" s="14" t="s">
        <v>30</v>
      </c>
      <c r="AY171" s="167" t="s">
        <v>122</v>
      </c>
    </row>
    <row r="172" spans="1:65" s="2" customFormat="1" ht="16.5" customHeight="1">
      <c r="A172" s="33"/>
      <c r="B172" s="144"/>
      <c r="C172" s="145" t="s">
        <v>8</v>
      </c>
      <c r="D172" s="145" t="s">
        <v>124</v>
      </c>
      <c r="E172" s="146" t="s">
        <v>1977</v>
      </c>
      <c r="F172" s="147" t="s">
        <v>1978</v>
      </c>
      <c r="G172" s="148" t="s">
        <v>647</v>
      </c>
      <c r="H172" s="149">
        <v>1</v>
      </c>
      <c r="I172" s="150"/>
      <c r="J172" s="151">
        <f>ROUND(I172*H172,2)</f>
        <v>0</v>
      </c>
      <c r="K172" s="147" t="s">
        <v>1</v>
      </c>
      <c r="L172" s="34"/>
      <c r="M172" s="152" t="s">
        <v>1</v>
      </c>
      <c r="N172" s="153" t="s">
        <v>38</v>
      </c>
      <c r="O172" s="59"/>
      <c r="P172" s="154">
        <f>O172*H172</f>
        <v>0</v>
      </c>
      <c r="Q172" s="154">
        <v>0</v>
      </c>
      <c r="R172" s="154">
        <f>Q172*H172</f>
        <v>0</v>
      </c>
      <c r="S172" s="154">
        <v>0</v>
      </c>
      <c r="T172" s="155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56" t="s">
        <v>129</v>
      </c>
      <c r="AT172" s="156" t="s">
        <v>124</v>
      </c>
      <c r="AU172" s="156" t="s">
        <v>82</v>
      </c>
      <c r="AY172" s="18" t="s">
        <v>122</v>
      </c>
      <c r="BE172" s="157">
        <f>IF(N172="základní",J172,0)</f>
        <v>0</v>
      </c>
      <c r="BF172" s="157">
        <f>IF(N172="snížená",J172,0)</f>
        <v>0</v>
      </c>
      <c r="BG172" s="157">
        <f>IF(N172="zákl. přenesená",J172,0)</f>
        <v>0</v>
      </c>
      <c r="BH172" s="157">
        <f>IF(N172="sníž. přenesená",J172,0)</f>
        <v>0</v>
      </c>
      <c r="BI172" s="157">
        <f>IF(N172="nulová",J172,0)</f>
        <v>0</v>
      </c>
      <c r="BJ172" s="18" t="s">
        <v>30</v>
      </c>
      <c r="BK172" s="157">
        <f>ROUND(I172*H172,2)</f>
        <v>0</v>
      </c>
      <c r="BL172" s="18" t="s">
        <v>129</v>
      </c>
      <c r="BM172" s="156" t="s">
        <v>1979</v>
      </c>
    </row>
    <row r="173" spans="1:65" s="14" customFormat="1">
      <c r="B173" s="166"/>
      <c r="D173" s="159" t="s">
        <v>131</v>
      </c>
      <c r="E173" s="167" t="s">
        <v>1</v>
      </c>
      <c r="F173" s="168" t="s">
        <v>30</v>
      </c>
      <c r="H173" s="169">
        <v>1</v>
      </c>
      <c r="I173" s="170"/>
      <c r="L173" s="166"/>
      <c r="M173" s="171"/>
      <c r="N173" s="172"/>
      <c r="O173" s="172"/>
      <c r="P173" s="172"/>
      <c r="Q173" s="172"/>
      <c r="R173" s="172"/>
      <c r="S173" s="172"/>
      <c r="T173" s="173"/>
      <c r="AT173" s="167" t="s">
        <v>131</v>
      </c>
      <c r="AU173" s="167" t="s">
        <v>82</v>
      </c>
      <c r="AV173" s="14" t="s">
        <v>82</v>
      </c>
      <c r="AW173" s="14" t="s">
        <v>29</v>
      </c>
      <c r="AX173" s="14" t="s">
        <v>30</v>
      </c>
      <c r="AY173" s="167" t="s">
        <v>122</v>
      </c>
    </row>
    <row r="174" spans="1:65" s="2" customFormat="1" ht="16.5" customHeight="1">
      <c r="A174" s="33"/>
      <c r="B174" s="144"/>
      <c r="C174" s="145" t="s">
        <v>220</v>
      </c>
      <c r="D174" s="145" t="s">
        <v>124</v>
      </c>
      <c r="E174" s="146" t="s">
        <v>1980</v>
      </c>
      <c r="F174" s="147" t="s">
        <v>1981</v>
      </c>
      <c r="G174" s="148" t="s">
        <v>647</v>
      </c>
      <c r="H174" s="149">
        <v>1</v>
      </c>
      <c r="I174" s="150"/>
      <c r="J174" s="151">
        <f>ROUND(I174*H174,2)</f>
        <v>0</v>
      </c>
      <c r="K174" s="147" t="s">
        <v>1</v>
      </c>
      <c r="L174" s="34"/>
      <c r="M174" s="152" t="s">
        <v>1</v>
      </c>
      <c r="N174" s="153" t="s">
        <v>38</v>
      </c>
      <c r="O174" s="59"/>
      <c r="P174" s="154">
        <f>O174*H174</f>
        <v>0</v>
      </c>
      <c r="Q174" s="154">
        <v>0</v>
      </c>
      <c r="R174" s="154">
        <f>Q174*H174</f>
        <v>0</v>
      </c>
      <c r="S174" s="154">
        <v>0</v>
      </c>
      <c r="T174" s="155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56" t="s">
        <v>129</v>
      </c>
      <c r="AT174" s="156" t="s">
        <v>124</v>
      </c>
      <c r="AU174" s="156" t="s">
        <v>82</v>
      </c>
      <c r="AY174" s="18" t="s">
        <v>122</v>
      </c>
      <c r="BE174" s="157">
        <f>IF(N174="základní",J174,0)</f>
        <v>0</v>
      </c>
      <c r="BF174" s="157">
        <f>IF(N174="snížená",J174,0)</f>
        <v>0</v>
      </c>
      <c r="BG174" s="157">
        <f>IF(N174="zákl. přenesená",J174,0)</f>
        <v>0</v>
      </c>
      <c r="BH174" s="157">
        <f>IF(N174="sníž. přenesená",J174,0)</f>
        <v>0</v>
      </c>
      <c r="BI174" s="157">
        <f>IF(N174="nulová",J174,0)</f>
        <v>0</v>
      </c>
      <c r="BJ174" s="18" t="s">
        <v>30</v>
      </c>
      <c r="BK174" s="157">
        <f>ROUND(I174*H174,2)</f>
        <v>0</v>
      </c>
      <c r="BL174" s="18" t="s">
        <v>129</v>
      </c>
      <c r="BM174" s="156" t="s">
        <v>1982</v>
      </c>
    </row>
    <row r="175" spans="1:65" s="14" customFormat="1">
      <c r="B175" s="166"/>
      <c r="D175" s="159" t="s">
        <v>131</v>
      </c>
      <c r="E175" s="167" t="s">
        <v>1</v>
      </c>
      <c r="F175" s="168" t="s">
        <v>30</v>
      </c>
      <c r="H175" s="169">
        <v>1</v>
      </c>
      <c r="I175" s="170"/>
      <c r="L175" s="166"/>
      <c r="M175" s="171"/>
      <c r="N175" s="172"/>
      <c r="O175" s="172"/>
      <c r="P175" s="172"/>
      <c r="Q175" s="172"/>
      <c r="R175" s="172"/>
      <c r="S175" s="172"/>
      <c r="T175" s="173"/>
      <c r="AT175" s="167" t="s">
        <v>131</v>
      </c>
      <c r="AU175" s="167" t="s">
        <v>82</v>
      </c>
      <c r="AV175" s="14" t="s">
        <v>82</v>
      </c>
      <c r="AW175" s="14" t="s">
        <v>29</v>
      </c>
      <c r="AX175" s="14" t="s">
        <v>30</v>
      </c>
      <c r="AY175" s="167" t="s">
        <v>122</v>
      </c>
    </row>
    <row r="176" spans="1:65" s="2" customFormat="1" ht="16.5" customHeight="1">
      <c r="A176" s="33"/>
      <c r="B176" s="144"/>
      <c r="C176" s="145" t="s">
        <v>226</v>
      </c>
      <c r="D176" s="145" t="s">
        <v>124</v>
      </c>
      <c r="E176" s="146" t="s">
        <v>1983</v>
      </c>
      <c r="F176" s="147" t="s">
        <v>1984</v>
      </c>
      <c r="G176" s="148" t="s">
        <v>647</v>
      </c>
      <c r="H176" s="149">
        <v>4</v>
      </c>
      <c r="I176" s="150"/>
      <c r="J176" s="151">
        <f>ROUND(I176*H176,2)</f>
        <v>0</v>
      </c>
      <c r="K176" s="147" t="s">
        <v>1</v>
      </c>
      <c r="L176" s="34"/>
      <c r="M176" s="152" t="s">
        <v>1</v>
      </c>
      <c r="N176" s="153" t="s">
        <v>38</v>
      </c>
      <c r="O176" s="59"/>
      <c r="P176" s="154">
        <f>O176*H176</f>
        <v>0</v>
      </c>
      <c r="Q176" s="154">
        <v>0</v>
      </c>
      <c r="R176" s="154">
        <f>Q176*H176</f>
        <v>0</v>
      </c>
      <c r="S176" s="154">
        <v>0</v>
      </c>
      <c r="T176" s="155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56" t="s">
        <v>129</v>
      </c>
      <c r="AT176" s="156" t="s">
        <v>124</v>
      </c>
      <c r="AU176" s="156" t="s">
        <v>82</v>
      </c>
      <c r="AY176" s="18" t="s">
        <v>122</v>
      </c>
      <c r="BE176" s="157">
        <f>IF(N176="základní",J176,0)</f>
        <v>0</v>
      </c>
      <c r="BF176" s="157">
        <f>IF(N176="snížená",J176,0)</f>
        <v>0</v>
      </c>
      <c r="BG176" s="157">
        <f>IF(N176="zákl. přenesená",J176,0)</f>
        <v>0</v>
      </c>
      <c r="BH176" s="157">
        <f>IF(N176="sníž. přenesená",J176,0)</f>
        <v>0</v>
      </c>
      <c r="BI176" s="157">
        <f>IF(N176="nulová",J176,0)</f>
        <v>0</v>
      </c>
      <c r="BJ176" s="18" t="s">
        <v>30</v>
      </c>
      <c r="BK176" s="157">
        <f>ROUND(I176*H176,2)</f>
        <v>0</v>
      </c>
      <c r="BL176" s="18" t="s">
        <v>129</v>
      </c>
      <c r="BM176" s="156" t="s">
        <v>1985</v>
      </c>
    </row>
    <row r="177" spans="1:65" s="14" customFormat="1">
      <c r="B177" s="166"/>
      <c r="D177" s="159" t="s">
        <v>131</v>
      </c>
      <c r="E177" s="167" t="s">
        <v>1</v>
      </c>
      <c r="F177" s="168" t="s">
        <v>129</v>
      </c>
      <c r="H177" s="169">
        <v>4</v>
      </c>
      <c r="I177" s="170"/>
      <c r="L177" s="166"/>
      <c r="M177" s="171"/>
      <c r="N177" s="172"/>
      <c r="O177" s="172"/>
      <c r="P177" s="172"/>
      <c r="Q177" s="172"/>
      <c r="R177" s="172"/>
      <c r="S177" s="172"/>
      <c r="T177" s="173"/>
      <c r="AT177" s="167" t="s">
        <v>131</v>
      </c>
      <c r="AU177" s="167" t="s">
        <v>82</v>
      </c>
      <c r="AV177" s="14" t="s">
        <v>82</v>
      </c>
      <c r="AW177" s="14" t="s">
        <v>29</v>
      </c>
      <c r="AX177" s="14" t="s">
        <v>30</v>
      </c>
      <c r="AY177" s="167" t="s">
        <v>122</v>
      </c>
    </row>
    <row r="178" spans="1:65" s="2" customFormat="1" ht="16.5" customHeight="1">
      <c r="A178" s="33"/>
      <c r="B178" s="144"/>
      <c r="C178" s="145" t="s">
        <v>232</v>
      </c>
      <c r="D178" s="145" t="s">
        <v>124</v>
      </c>
      <c r="E178" s="146" t="s">
        <v>1986</v>
      </c>
      <c r="F178" s="147" t="s">
        <v>1987</v>
      </c>
      <c r="G178" s="148" t="s">
        <v>647</v>
      </c>
      <c r="H178" s="149">
        <v>1</v>
      </c>
      <c r="I178" s="150"/>
      <c r="J178" s="151">
        <f>ROUND(I178*H178,2)</f>
        <v>0</v>
      </c>
      <c r="K178" s="147" t="s">
        <v>1</v>
      </c>
      <c r="L178" s="34"/>
      <c r="M178" s="152" t="s">
        <v>1</v>
      </c>
      <c r="N178" s="153" t="s">
        <v>38</v>
      </c>
      <c r="O178" s="59"/>
      <c r="P178" s="154">
        <f>O178*H178</f>
        <v>0</v>
      </c>
      <c r="Q178" s="154">
        <v>0</v>
      </c>
      <c r="R178" s="154">
        <f>Q178*H178</f>
        <v>0</v>
      </c>
      <c r="S178" s="154">
        <v>0</v>
      </c>
      <c r="T178" s="155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56" t="s">
        <v>129</v>
      </c>
      <c r="AT178" s="156" t="s">
        <v>124</v>
      </c>
      <c r="AU178" s="156" t="s">
        <v>82</v>
      </c>
      <c r="AY178" s="18" t="s">
        <v>122</v>
      </c>
      <c r="BE178" s="157">
        <f>IF(N178="základní",J178,0)</f>
        <v>0</v>
      </c>
      <c r="BF178" s="157">
        <f>IF(N178="snížená",J178,0)</f>
        <v>0</v>
      </c>
      <c r="BG178" s="157">
        <f>IF(N178="zákl. přenesená",J178,0)</f>
        <v>0</v>
      </c>
      <c r="BH178" s="157">
        <f>IF(N178="sníž. přenesená",J178,0)</f>
        <v>0</v>
      </c>
      <c r="BI178" s="157">
        <f>IF(N178="nulová",J178,0)</f>
        <v>0</v>
      </c>
      <c r="BJ178" s="18" t="s">
        <v>30</v>
      </c>
      <c r="BK178" s="157">
        <f>ROUND(I178*H178,2)</f>
        <v>0</v>
      </c>
      <c r="BL178" s="18" t="s">
        <v>129</v>
      </c>
      <c r="BM178" s="156" t="s">
        <v>1988</v>
      </c>
    </row>
    <row r="179" spans="1:65" s="13" customFormat="1">
      <c r="B179" s="158"/>
      <c r="D179" s="159" t="s">
        <v>131</v>
      </c>
      <c r="E179" s="160" t="s">
        <v>1</v>
      </c>
      <c r="F179" s="161" t="s">
        <v>1989</v>
      </c>
      <c r="H179" s="160" t="s">
        <v>1</v>
      </c>
      <c r="I179" s="162"/>
      <c r="L179" s="158"/>
      <c r="M179" s="163"/>
      <c r="N179" s="164"/>
      <c r="O179" s="164"/>
      <c r="P179" s="164"/>
      <c r="Q179" s="164"/>
      <c r="R179" s="164"/>
      <c r="S179" s="164"/>
      <c r="T179" s="165"/>
      <c r="AT179" s="160" t="s">
        <v>131</v>
      </c>
      <c r="AU179" s="160" t="s">
        <v>82</v>
      </c>
      <c r="AV179" s="13" t="s">
        <v>30</v>
      </c>
      <c r="AW179" s="13" t="s">
        <v>29</v>
      </c>
      <c r="AX179" s="13" t="s">
        <v>73</v>
      </c>
      <c r="AY179" s="160" t="s">
        <v>122</v>
      </c>
    </row>
    <row r="180" spans="1:65" s="13" customFormat="1">
      <c r="B180" s="158"/>
      <c r="D180" s="159" t="s">
        <v>131</v>
      </c>
      <c r="E180" s="160" t="s">
        <v>1</v>
      </c>
      <c r="F180" s="161" t="s">
        <v>1990</v>
      </c>
      <c r="H180" s="160" t="s">
        <v>1</v>
      </c>
      <c r="I180" s="162"/>
      <c r="L180" s="158"/>
      <c r="M180" s="163"/>
      <c r="N180" s="164"/>
      <c r="O180" s="164"/>
      <c r="P180" s="164"/>
      <c r="Q180" s="164"/>
      <c r="R180" s="164"/>
      <c r="S180" s="164"/>
      <c r="T180" s="165"/>
      <c r="AT180" s="160" t="s">
        <v>131</v>
      </c>
      <c r="AU180" s="160" t="s">
        <v>82</v>
      </c>
      <c r="AV180" s="13" t="s">
        <v>30</v>
      </c>
      <c r="AW180" s="13" t="s">
        <v>29</v>
      </c>
      <c r="AX180" s="13" t="s">
        <v>73</v>
      </c>
      <c r="AY180" s="160" t="s">
        <v>122</v>
      </c>
    </row>
    <row r="181" spans="1:65" s="13" customFormat="1">
      <c r="B181" s="158"/>
      <c r="D181" s="159" t="s">
        <v>131</v>
      </c>
      <c r="E181" s="160" t="s">
        <v>1</v>
      </c>
      <c r="F181" s="161" t="s">
        <v>1991</v>
      </c>
      <c r="H181" s="160" t="s">
        <v>1</v>
      </c>
      <c r="I181" s="162"/>
      <c r="L181" s="158"/>
      <c r="M181" s="163"/>
      <c r="N181" s="164"/>
      <c r="O181" s="164"/>
      <c r="P181" s="164"/>
      <c r="Q181" s="164"/>
      <c r="R181" s="164"/>
      <c r="S181" s="164"/>
      <c r="T181" s="165"/>
      <c r="AT181" s="160" t="s">
        <v>131</v>
      </c>
      <c r="AU181" s="160" t="s">
        <v>82</v>
      </c>
      <c r="AV181" s="13" t="s">
        <v>30</v>
      </c>
      <c r="AW181" s="13" t="s">
        <v>29</v>
      </c>
      <c r="AX181" s="13" t="s">
        <v>73</v>
      </c>
      <c r="AY181" s="160" t="s">
        <v>122</v>
      </c>
    </row>
    <row r="182" spans="1:65" s="13" customFormat="1">
      <c r="B182" s="158"/>
      <c r="D182" s="159" t="s">
        <v>131</v>
      </c>
      <c r="E182" s="160" t="s">
        <v>1</v>
      </c>
      <c r="F182" s="161" t="s">
        <v>1992</v>
      </c>
      <c r="H182" s="160" t="s">
        <v>1</v>
      </c>
      <c r="I182" s="162"/>
      <c r="L182" s="158"/>
      <c r="M182" s="163"/>
      <c r="N182" s="164"/>
      <c r="O182" s="164"/>
      <c r="P182" s="164"/>
      <c r="Q182" s="164"/>
      <c r="R182" s="164"/>
      <c r="S182" s="164"/>
      <c r="T182" s="165"/>
      <c r="AT182" s="160" t="s">
        <v>131</v>
      </c>
      <c r="AU182" s="160" t="s">
        <v>82</v>
      </c>
      <c r="AV182" s="13" t="s">
        <v>30</v>
      </c>
      <c r="AW182" s="13" t="s">
        <v>29</v>
      </c>
      <c r="AX182" s="13" t="s">
        <v>73</v>
      </c>
      <c r="AY182" s="160" t="s">
        <v>122</v>
      </c>
    </row>
    <row r="183" spans="1:65" s="13" customFormat="1">
      <c r="B183" s="158"/>
      <c r="D183" s="159" t="s">
        <v>131</v>
      </c>
      <c r="E183" s="160" t="s">
        <v>1</v>
      </c>
      <c r="F183" s="161" t="s">
        <v>1993</v>
      </c>
      <c r="H183" s="160" t="s">
        <v>1</v>
      </c>
      <c r="I183" s="162"/>
      <c r="L183" s="158"/>
      <c r="M183" s="163"/>
      <c r="N183" s="164"/>
      <c r="O183" s="164"/>
      <c r="P183" s="164"/>
      <c r="Q183" s="164"/>
      <c r="R183" s="164"/>
      <c r="S183" s="164"/>
      <c r="T183" s="165"/>
      <c r="AT183" s="160" t="s">
        <v>131</v>
      </c>
      <c r="AU183" s="160" t="s">
        <v>82</v>
      </c>
      <c r="AV183" s="13" t="s">
        <v>30</v>
      </c>
      <c r="AW183" s="13" t="s">
        <v>29</v>
      </c>
      <c r="AX183" s="13" t="s">
        <v>73</v>
      </c>
      <c r="AY183" s="160" t="s">
        <v>122</v>
      </c>
    </row>
    <row r="184" spans="1:65" s="13" customFormat="1">
      <c r="B184" s="158"/>
      <c r="D184" s="159" t="s">
        <v>131</v>
      </c>
      <c r="E184" s="160" t="s">
        <v>1</v>
      </c>
      <c r="F184" s="161" t="s">
        <v>1994</v>
      </c>
      <c r="H184" s="160" t="s">
        <v>1</v>
      </c>
      <c r="I184" s="162"/>
      <c r="L184" s="158"/>
      <c r="M184" s="163"/>
      <c r="N184" s="164"/>
      <c r="O184" s="164"/>
      <c r="P184" s="164"/>
      <c r="Q184" s="164"/>
      <c r="R184" s="164"/>
      <c r="S184" s="164"/>
      <c r="T184" s="165"/>
      <c r="AT184" s="160" t="s">
        <v>131</v>
      </c>
      <c r="AU184" s="160" t="s">
        <v>82</v>
      </c>
      <c r="AV184" s="13" t="s">
        <v>30</v>
      </c>
      <c r="AW184" s="13" t="s">
        <v>29</v>
      </c>
      <c r="AX184" s="13" t="s">
        <v>73</v>
      </c>
      <c r="AY184" s="160" t="s">
        <v>122</v>
      </c>
    </row>
    <row r="185" spans="1:65" s="13" customFormat="1">
      <c r="B185" s="158"/>
      <c r="D185" s="159" t="s">
        <v>131</v>
      </c>
      <c r="E185" s="160" t="s">
        <v>1</v>
      </c>
      <c r="F185" s="161" t="s">
        <v>1995</v>
      </c>
      <c r="H185" s="160" t="s">
        <v>1</v>
      </c>
      <c r="I185" s="162"/>
      <c r="L185" s="158"/>
      <c r="M185" s="163"/>
      <c r="N185" s="164"/>
      <c r="O185" s="164"/>
      <c r="P185" s="164"/>
      <c r="Q185" s="164"/>
      <c r="R185" s="164"/>
      <c r="S185" s="164"/>
      <c r="T185" s="165"/>
      <c r="AT185" s="160" t="s">
        <v>131</v>
      </c>
      <c r="AU185" s="160" t="s">
        <v>82</v>
      </c>
      <c r="AV185" s="13" t="s">
        <v>30</v>
      </c>
      <c r="AW185" s="13" t="s">
        <v>29</v>
      </c>
      <c r="AX185" s="13" t="s">
        <v>73</v>
      </c>
      <c r="AY185" s="160" t="s">
        <v>122</v>
      </c>
    </row>
    <row r="186" spans="1:65" s="14" customFormat="1">
      <c r="B186" s="166"/>
      <c r="D186" s="159" t="s">
        <v>131</v>
      </c>
      <c r="E186" s="167" t="s">
        <v>1</v>
      </c>
      <c r="F186" s="168" t="s">
        <v>30</v>
      </c>
      <c r="H186" s="169">
        <v>1</v>
      </c>
      <c r="I186" s="170"/>
      <c r="L186" s="166"/>
      <c r="M186" s="171"/>
      <c r="N186" s="172"/>
      <c r="O186" s="172"/>
      <c r="P186" s="172"/>
      <c r="Q186" s="172"/>
      <c r="R186" s="172"/>
      <c r="S186" s="172"/>
      <c r="T186" s="173"/>
      <c r="AT186" s="167" t="s">
        <v>131</v>
      </c>
      <c r="AU186" s="167" t="s">
        <v>82</v>
      </c>
      <c r="AV186" s="14" t="s">
        <v>82</v>
      </c>
      <c r="AW186" s="14" t="s">
        <v>29</v>
      </c>
      <c r="AX186" s="14" t="s">
        <v>30</v>
      </c>
      <c r="AY186" s="167" t="s">
        <v>122</v>
      </c>
    </row>
    <row r="187" spans="1:65" s="2" customFormat="1" ht="21.75" customHeight="1">
      <c r="A187" s="33"/>
      <c r="B187" s="144"/>
      <c r="C187" s="145" t="s">
        <v>237</v>
      </c>
      <c r="D187" s="145" t="s">
        <v>124</v>
      </c>
      <c r="E187" s="146" t="s">
        <v>1996</v>
      </c>
      <c r="F187" s="147" t="s">
        <v>1997</v>
      </c>
      <c r="G187" s="148" t="s">
        <v>647</v>
      </c>
      <c r="H187" s="149">
        <v>1</v>
      </c>
      <c r="I187" s="150"/>
      <c r="J187" s="151">
        <f>ROUND(I187*H187,2)</f>
        <v>0</v>
      </c>
      <c r="K187" s="147" t="s">
        <v>1</v>
      </c>
      <c r="L187" s="34"/>
      <c r="M187" s="152" t="s">
        <v>1</v>
      </c>
      <c r="N187" s="153" t="s">
        <v>38</v>
      </c>
      <c r="O187" s="59"/>
      <c r="P187" s="154">
        <f>O187*H187</f>
        <v>0</v>
      </c>
      <c r="Q187" s="154">
        <v>0</v>
      </c>
      <c r="R187" s="154">
        <f>Q187*H187</f>
        <v>0</v>
      </c>
      <c r="S187" s="154">
        <v>0</v>
      </c>
      <c r="T187" s="155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56" t="s">
        <v>129</v>
      </c>
      <c r="AT187" s="156" t="s">
        <v>124</v>
      </c>
      <c r="AU187" s="156" t="s">
        <v>82</v>
      </c>
      <c r="AY187" s="18" t="s">
        <v>122</v>
      </c>
      <c r="BE187" s="157">
        <f>IF(N187="základní",J187,0)</f>
        <v>0</v>
      </c>
      <c r="BF187" s="157">
        <f>IF(N187="snížená",J187,0)</f>
        <v>0</v>
      </c>
      <c r="BG187" s="157">
        <f>IF(N187="zákl. přenesená",J187,0)</f>
        <v>0</v>
      </c>
      <c r="BH187" s="157">
        <f>IF(N187="sníž. přenesená",J187,0)</f>
        <v>0</v>
      </c>
      <c r="BI187" s="157">
        <f>IF(N187="nulová",J187,0)</f>
        <v>0</v>
      </c>
      <c r="BJ187" s="18" t="s">
        <v>30</v>
      </c>
      <c r="BK187" s="157">
        <f>ROUND(I187*H187,2)</f>
        <v>0</v>
      </c>
      <c r="BL187" s="18" t="s">
        <v>129</v>
      </c>
      <c r="BM187" s="156" t="s">
        <v>1998</v>
      </c>
    </row>
    <row r="188" spans="1:65" s="14" customFormat="1">
      <c r="B188" s="166"/>
      <c r="D188" s="159" t="s">
        <v>131</v>
      </c>
      <c r="E188" s="167" t="s">
        <v>1</v>
      </c>
      <c r="F188" s="168" t="s">
        <v>30</v>
      </c>
      <c r="H188" s="169">
        <v>1</v>
      </c>
      <c r="I188" s="170"/>
      <c r="L188" s="166"/>
      <c r="M188" s="171"/>
      <c r="N188" s="172"/>
      <c r="O188" s="172"/>
      <c r="P188" s="172"/>
      <c r="Q188" s="172"/>
      <c r="R188" s="172"/>
      <c r="S188" s="172"/>
      <c r="T188" s="173"/>
      <c r="AT188" s="167" t="s">
        <v>131</v>
      </c>
      <c r="AU188" s="167" t="s">
        <v>82</v>
      </c>
      <c r="AV188" s="14" t="s">
        <v>82</v>
      </c>
      <c r="AW188" s="14" t="s">
        <v>29</v>
      </c>
      <c r="AX188" s="14" t="s">
        <v>30</v>
      </c>
      <c r="AY188" s="167" t="s">
        <v>122</v>
      </c>
    </row>
    <row r="189" spans="1:65" s="2" customFormat="1" ht="24.2" customHeight="1">
      <c r="A189" s="33"/>
      <c r="B189" s="144"/>
      <c r="C189" s="145" t="s">
        <v>244</v>
      </c>
      <c r="D189" s="145" t="s">
        <v>124</v>
      </c>
      <c r="E189" s="146" t="s">
        <v>1999</v>
      </c>
      <c r="F189" s="147" t="s">
        <v>2000</v>
      </c>
      <c r="G189" s="148" t="s">
        <v>647</v>
      </c>
      <c r="H189" s="149">
        <v>1</v>
      </c>
      <c r="I189" s="150"/>
      <c r="J189" s="151">
        <f>ROUND(I189*H189,2)</f>
        <v>0</v>
      </c>
      <c r="K189" s="147" t="s">
        <v>1</v>
      </c>
      <c r="L189" s="34"/>
      <c r="M189" s="152" t="s">
        <v>1</v>
      </c>
      <c r="N189" s="153" t="s">
        <v>38</v>
      </c>
      <c r="O189" s="59"/>
      <c r="P189" s="154">
        <f>O189*H189</f>
        <v>0</v>
      </c>
      <c r="Q189" s="154">
        <v>0</v>
      </c>
      <c r="R189" s="154">
        <f>Q189*H189</f>
        <v>0</v>
      </c>
      <c r="S189" s="154">
        <v>0</v>
      </c>
      <c r="T189" s="155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56" t="s">
        <v>129</v>
      </c>
      <c r="AT189" s="156" t="s">
        <v>124</v>
      </c>
      <c r="AU189" s="156" t="s">
        <v>82</v>
      </c>
      <c r="AY189" s="18" t="s">
        <v>122</v>
      </c>
      <c r="BE189" s="157">
        <f>IF(N189="základní",J189,0)</f>
        <v>0</v>
      </c>
      <c r="BF189" s="157">
        <f>IF(N189="snížená",J189,0)</f>
        <v>0</v>
      </c>
      <c r="BG189" s="157">
        <f>IF(N189="zákl. přenesená",J189,0)</f>
        <v>0</v>
      </c>
      <c r="BH189" s="157">
        <f>IF(N189="sníž. přenesená",J189,0)</f>
        <v>0</v>
      </c>
      <c r="BI189" s="157">
        <f>IF(N189="nulová",J189,0)</f>
        <v>0</v>
      </c>
      <c r="BJ189" s="18" t="s">
        <v>30</v>
      </c>
      <c r="BK189" s="157">
        <f>ROUND(I189*H189,2)</f>
        <v>0</v>
      </c>
      <c r="BL189" s="18" t="s">
        <v>129</v>
      </c>
      <c r="BM189" s="156" t="s">
        <v>2001</v>
      </c>
    </row>
    <row r="190" spans="1:65" s="14" customFormat="1">
      <c r="B190" s="166"/>
      <c r="D190" s="159" t="s">
        <v>131</v>
      </c>
      <c r="E190" s="167" t="s">
        <v>1</v>
      </c>
      <c r="F190" s="168" t="s">
        <v>30</v>
      </c>
      <c r="H190" s="169">
        <v>1</v>
      </c>
      <c r="I190" s="170"/>
      <c r="L190" s="166"/>
      <c r="M190" s="171"/>
      <c r="N190" s="172"/>
      <c r="O190" s="172"/>
      <c r="P190" s="172"/>
      <c r="Q190" s="172"/>
      <c r="R190" s="172"/>
      <c r="S190" s="172"/>
      <c r="T190" s="173"/>
      <c r="AT190" s="167" t="s">
        <v>131</v>
      </c>
      <c r="AU190" s="167" t="s">
        <v>82</v>
      </c>
      <c r="AV190" s="14" t="s">
        <v>82</v>
      </c>
      <c r="AW190" s="14" t="s">
        <v>29</v>
      </c>
      <c r="AX190" s="14" t="s">
        <v>30</v>
      </c>
      <c r="AY190" s="167" t="s">
        <v>122</v>
      </c>
    </row>
    <row r="191" spans="1:65" s="2" customFormat="1" ht="16.5" customHeight="1">
      <c r="A191" s="33"/>
      <c r="B191" s="144"/>
      <c r="C191" s="145" t="s">
        <v>7</v>
      </c>
      <c r="D191" s="145" t="s">
        <v>124</v>
      </c>
      <c r="E191" s="146" t="s">
        <v>2002</v>
      </c>
      <c r="F191" s="147" t="s">
        <v>2003</v>
      </c>
      <c r="G191" s="148" t="s">
        <v>647</v>
      </c>
      <c r="H191" s="149">
        <v>1</v>
      </c>
      <c r="I191" s="150"/>
      <c r="J191" s="151">
        <f>ROUND(I191*H191,2)</f>
        <v>0</v>
      </c>
      <c r="K191" s="147" t="s">
        <v>1</v>
      </c>
      <c r="L191" s="34"/>
      <c r="M191" s="152" t="s">
        <v>1</v>
      </c>
      <c r="N191" s="153" t="s">
        <v>38</v>
      </c>
      <c r="O191" s="59"/>
      <c r="P191" s="154">
        <f>O191*H191</f>
        <v>0</v>
      </c>
      <c r="Q191" s="154">
        <v>0</v>
      </c>
      <c r="R191" s="154">
        <f>Q191*H191</f>
        <v>0</v>
      </c>
      <c r="S191" s="154">
        <v>0</v>
      </c>
      <c r="T191" s="155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56" t="s">
        <v>129</v>
      </c>
      <c r="AT191" s="156" t="s">
        <v>124</v>
      </c>
      <c r="AU191" s="156" t="s">
        <v>82</v>
      </c>
      <c r="AY191" s="18" t="s">
        <v>122</v>
      </c>
      <c r="BE191" s="157">
        <f>IF(N191="základní",J191,0)</f>
        <v>0</v>
      </c>
      <c r="BF191" s="157">
        <f>IF(N191="snížená",J191,0)</f>
        <v>0</v>
      </c>
      <c r="BG191" s="157">
        <f>IF(N191="zákl. přenesená",J191,0)</f>
        <v>0</v>
      </c>
      <c r="BH191" s="157">
        <f>IF(N191="sníž. přenesená",J191,0)</f>
        <v>0</v>
      </c>
      <c r="BI191" s="157">
        <f>IF(N191="nulová",J191,0)</f>
        <v>0</v>
      </c>
      <c r="BJ191" s="18" t="s">
        <v>30</v>
      </c>
      <c r="BK191" s="157">
        <f>ROUND(I191*H191,2)</f>
        <v>0</v>
      </c>
      <c r="BL191" s="18" t="s">
        <v>129</v>
      </c>
      <c r="BM191" s="156" t="s">
        <v>2004</v>
      </c>
    </row>
    <row r="192" spans="1:65" s="14" customFormat="1">
      <c r="B192" s="166"/>
      <c r="D192" s="159" t="s">
        <v>131</v>
      </c>
      <c r="E192" s="167" t="s">
        <v>1</v>
      </c>
      <c r="F192" s="168" t="s">
        <v>30</v>
      </c>
      <c r="H192" s="169">
        <v>1</v>
      </c>
      <c r="I192" s="170"/>
      <c r="L192" s="166"/>
      <c r="M192" s="171"/>
      <c r="N192" s="172"/>
      <c r="O192" s="172"/>
      <c r="P192" s="172"/>
      <c r="Q192" s="172"/>
      <c r="R192" s="172"/>
      <c r="S192" s="172"/>
      <c r="T192" s="173"/>
      <c r="AT192" s="167" t="s">
        <v>131</v>
      </c>
      <c r="AU192" s="167" t="s">
        <v>82</v>
      </c>
      <c r="AV192" s="14" t="s">
        <v>82</v>
      </c>
      <c r="AW192" s="14" t="s">
        <v>29</v>
      </c>
      <c r="AX192" s="14" t="s">
        <v>30</v>
      </c>
      <c r="AY192" s="167" t="s">
        <v>122</v>
      </c>
    </row>
    <row r="193" spans="1:65" s="2" customFormat="1" ht="16.5" customHeight="1">
      <c r="A193" s="33"/>
      <c r="B193" s="144"/>
      <c r="C193" s="145" t="s">
        <v>254</v>
      </c>
      <c r="D193" s="145" t="s">
        <v>124</v>
      </c>
      <c r="E193" s="146" t="s">
        <v>2005</v>
      </c>
      <c r="F193" s="147" t="s">
        <v>2006</v>
      </c>
      <c r="G193" s="148" t="s">
        <v>647</v>
      </c>
      <c r="H193" s="149">
        <v>1</v>
      </c>
      <c r="I193" s="150"/>
      <c r="J193" s="151">
        <f>ROUND(I193*H193,2)</f>
        <v>0</v>
      </c>
      <c r="K193" s="147" t="s">
        <v>1</v>
      </c>
      <c r="L193" s="34"/>
      <c r="M193" s="152" t="s">
        <v>1</v>
      </c>
      <c r="N193" s="153" t="s">
        <v>38</v>
      </c>
      <c r="O193" s="59"/>
      <c r="P193" s="154">
        <f>O193*H193</f>
        <v>0</v>
      </c>
      <c r="Q193" s="154">
        <v>0</v>
      </c>
      <c r="R193" s="154">
        <f>Q193*H193</f>
        <v>0</v>
      </c>
      <c r="S193" s="154">
        <v>0</v>
      </c>
      <c r="T193" s="155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56" t="s">
        <v>129</v>
      </c>
      <c r="AT193" s="156" t="s">
        <v>124</v>
      </c>
      <c r="AU193" s="156" t="s">
        <v>82</v>
      </c>
      <c r="AY193" s="18" t="s">
        <v>122</v>
      </c>
      <c r="BE193" s="157">
        <f>IF(N193="základní",J193,0)</f>
        <v>0</v>
      </c>
      <c r="BF193" s="157">
        <f>IF(N193="snížená",J193,0)</f>
        <v>0</v>
      </c>
      <c r="BG193" s="157">
        <f>IF(N193="zákl. přenesená",J193,0)</f>
        <v>0</v>
      </c>
      <c r="BH193" s="157">
        <f>IF(N193="sníž. přenesená",J193,0)</f>
        <v>0</v>
      </c>
      <c r="BI193" s="157">
        <f>IF(N193="nulová",J193,0)</f>
        <v>0</v>
      </c>
      <c r="BJ193" s="18" t="s">
        <v>30</v>
      </c>
      <c r="BK193" s="157">
        <f>ROUND(I193*H193,2)</f>
        <v>0</v>
      </c>
      <c r="BL193" s="18" t="s">
        <v>129</v>
      </c>
      <c r="BM193" s="156" t="s">
        <v>2007</v>
      </c>
    </row>
    <row r="194" spans="1:65" s="13" customFormat="1">
      <c r="B194" s="158"/>
      <c r="D194" s="159" t="s">
        <v>131</v>
      </c>
      <c r="E194" s="160" t="s">
        <v>1</v>
      </c>
      <c r="F194" s="161" t="s">
        <v>2008</v>
      </c>
      <c r="H194" s="160" t="s">
        <v>1</v>
      </c>
      <c r="I194" s="162"/>
      <c r="L194" s="158"/>
      <c r="M194" s="163"/>
      <c r="N194" s="164"/>
      <c r="O194" s="164"/>
      <c r="P194" s="164"/>
      <c r="Q194" s="164"/>
      <c r="R194" s="164"/>
      <c r="S194" s="164"/>
      <c r="T194" s="165"/>
      <c r="AT194" s="160" t="s">
        <v>131</v>
      </c>
      <c r="AU194" s="160" t="s">
        <v>82</v>
      </c>
      <c r="AV194" s="13" t="s">
        <v>30</v>
      </c>
      <c r="AW194" s="13" t="s">
        <v>29</v>
      </c>
      <c r="AX194" s="13" t="s">
        <v>73</v>
      </c>
      <c r="AY194" s="160" t="s">
        <v>122</v>
      </c>
    </row>
    <row r="195" spans="1:65" s="13" customFormat="1">
      <c r="B195" s="158"/>
      <c r="D195" s="159" t="s">
        <v>131</v>
      </c>
      <c r="E195" s="160" t="s">
        <v>1</v>
      </c>
      <c r="F195" s="161" t="s">
        <v>2009</v>
      </c>
      <c r="H195" s="160" t="s">
        <v>1</v>
      </c>
      <c r="I195" s="162"/>
      <c r="L195" s="158"/>
      <c r="M195" s="163"/>
      <c r="N195" s="164"/>
      <c r="O195" s="164"/>
      <c r="P195" s="164"/>
      <c r="Q195" s="164"/>
      <c r="R195" s="164"/>
      <c r="S195" s="164"/>
      <c r="T195" s="165"/>
      <c r="AT195" s="160" t="s">
        <v>131</v>
      </c>
      <c r="AU195" s="160" t="s">
        <v>82</v>
      </c>
      <c r="AV195" s="13" t="s">
        <v>30</v>
      </c>
      <c r="AW195" s="13" t="s">
        <v>29</v>
      </c>
      <c r="AX195" s="13" t="s">
        <v>73</v>
      </c>
      <c r="AY195" s="160" t="s">
        <v>122</v>
      </c>
    </row>
    <row r="196" spans="1:65" s="13" customFormat="1">
      <c r="B196" s="158"/>
      <c r="D196" s="159" t="s">
        <v>131</v>
      </c>
      <c r="E196" s="160" t="s">
        <v>1</v>
      </c>
      <c r="F196" s="161" t="s">
        <v>2010</v>
      </c>
      <c r="H196" s="160" t="s">
        <v>1</v>
      </c>
      <c r="I196" s="162"/>
      <c r="L196" s="158"/>
      <c r="M196" s="163"/>
      <c r="N196" s="164"/>
      <c r="O196" s="164"/>
      <c r="P196" s="164"/>
      <c r="Q196" s="164"/>
      <c r="R196" s="164"/>
      <c r="S196" s="164"/>
      <c r="T196" s="165"/>
      <c r="AT196" s="160" t="s">
        <v>131</v>
      </c>
      <c r="AU196" s="160" t="s">
        <v>82</v>
      </c>
      <c r="AV196" s="13" t="s">
        <v>30</v>
      </c>
      <c r="AW196" s="13" t="s">
        <v>29</v>
      </c>
      <c r="AX196" s="13" t="s">
        <v>73</v>
      </c>
      <c r="AY196" s="160" t="s">
        <v>122</v>
      </c>
    </row>
    <row r="197" spans="1:65" s="13" customFormat="1">
      <c r="B197" s="158"/>
      <c r="D197" s="159" t="s">
        <v>131</v>
      </c>
      <c r="E197" s="160" t="s">
        <v>1</v>
      </c>
      <c r="F197" s="161" t="s">
        <v>2011</v>
      </c>
      <c r="H197" s="160" t="s">
        <v>1</v>
      </c>
      <c r="I197" s="162"/>
      <c r="L197" s="158"/>
      <c r="M197" s="163"/>
      <c r="N197" s="164"/>
      <c r="O197" s="164"/>
      <c r="P197" s="164"/>
      <c r="Q197" s="164"/>
      <c r="R197" s="164"/>
      <c r="S197" s="164"/>
      <c r="T197" s="165"/>
      <c r="AT197" s="160" t="s">
        <v>131</v>
      </c>
      <c r="AU197" s="160" t="s">
        <v>82</v>
      </c>
      <c r="AV197" s="13" t="s">
        <v>30</v>
      </c>
      <c r="AW197" s="13" t="s">
        <v>29</v>
      </c>
      <c r="AX197" s="13" t="s">
        <v>73</v>
      </c>
      <c r="AY197" s="160" t="s">
        <v>122</v>
      </c>
    </row>
    <row r="198" spans="1:65" s="14" customFormat="1">
      <c r="B198" s="166"/>
      <c r="D198" s="159" t="s">
        <v>131</v>
      </c>
      <c r="E198" s="167" t="s">
        <v>1</v>
      </c>
      <c r="F198" s="168" t="s">
        <v>30</v>
      </c>
      <c r="H198" s="169">
        <v>1</v>
      </c>
      <c r="I198" s="170"/>
      <c r="L198" s="166"/>
      <c r="M198" s="171"/>
      <c r="N198" s="172"/>
      <c r="O198" s="172"/>
      <c r="P198" s="172"/>
      <c r="Q198" s="172"/>
      <c r="R198" s="172"/>
      <c r="S198" s="172"/>
      <c r="T198" s="173"/>
      <c r="AT198" s="167" t="s">
        <v>131</v>
      </c>
      <c r="AU198" s="167" t="s">
        <v>82</v>
      </c>
      <c r="AV198" s="14" t="s">
        <v>82</v>
      </c>
      <c r="AW198" s="14" t="s">
        <v>29</v>
      </c>
      <c r="AX198" s="14" t="s">
        <v>30</v>
      </c>
      <c r="AY198" s="167" t="s">
        <v>122</v>
      </c>
    </row>
    <row r="199" spans="1:65" s="2" customFormat="1" ht="16.5" customHeight="1">
      <c r="A199" s="33"/>
      <c r="B199" s="144"/>
      <c r="C199" s="145" t="s">
        <v>259</v>
      </c>
      <c r="D199" s="145" t="s">
        <v>124</v>
      </c>
      <c r="E199" s="146" t="s">
        <v>2012</v>
      </c>
      <c r="F199" s="147" t="s">
        <v>2013</v>
      </c>
      <c r="G199" s="148" t="s">
        <v>647</v>
      </c>
      <c r="H199" s="149">
        <v>1</v>
      </c>
      <c r="I199" s="150"/>
      <c r="J199" s="151">
        <f>ROUND(I199*H199,2)</f>
        <v>0</v>
      </c>
      <c r="K199" s="147" t="s">
        <v>1</v>
      </c>
      <c r="L199" s="34"/>
      <c r="M199" s="152" t="s">
        <v>1</v>
      </c>
      <c r="N199" s="153" t="s">
        <v>38</v>
      </c>
      <c r="O199" s="59"/>
      <c r="P199" s="154">
        <f>O199*H199</f>
        <v>0</v>
      </c>
      <c r="Q199" s="154">
        <v>0</v>
      </c>
      <c r="R199" s="154">
        <f>Q199*H199</f>
        <v>0</v>
      </c>
      <c r="S199" s="154">
        <v>0</v>
      </c>
      <c r="T199" s="155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56" t="s">
        <v>129</v>
      </c>
      <c r="AT199" s="156" t="s">
        <v>124</v>
      </c>
      <c r="AU199" s="156" t="s">
        <v>82</v>
      </c>
      <c r="AY199" s="18" t="s">
        <v>122</v>
      </c>
      <c r="BE199" s="157">
        <f>IF(N199="základní",J199,0)</f>
        <v>0</v>
      </c>
      <c r="BF199" s="157">
        <f>IF(N199="snížená",J199,0)</f>
        <v>0</v>
      </c>
      <c r="BG199" s="157">
        <f>IF(N199="zákl. přenesená",J199,0)</f>
        <v>0</v>
      </c>
      <c r="BH199" s="157">
        <f>IF(N199="sníž. přenesená",J199,0)</f>
        <v>0</v>
      </c>
      <c r="BI199" s="157">
        <f>IF(N199="nulová",J199,0)</f>
        <v>0</v>
      </c>
      <c r="BJ199" s="18" t="s">
        <v>30</v>
      </c>
      <c r="BK199" s="157">
        <f>ROUND(I199*H199,2)</f>
        <v>0</v>
      </c>
      <c r="BL199" s="18" t="s">
        <v>129</v>
      </c>
      <c r="BM199" s="156" t="s">
        <v>2014</v>
      </c>
    </row>
    <row r="200" spans="1:65" s="14" customFormat="1">
      <c r="B200" s="166"/>
      <c r="D200" s="159" t="s">
        <v>131</v>
      </c>
      <c r="E200" s="167" t="s">
        <v>1</v>
      </c>
      <c r="F200" s="168" t="s">
        <v>30</v>
      </c>
      <c r="H200" s="169">
        <v>1</v>
      </c>
      <c r="I200" s="170"/>
      <c r="L200" s="166"/>
      <c r="M200" s="171"/>
      <c r="N200" s="172"/>
      <c r="O200" s="172"/>
      <c r="P200" s="172"/>
      <c r="Q200" s="172"/>
      <c r="R200" s="172"/>
      <c r="S200" s="172"/>
      <c r="T200" s="173"/>
      <c r="AT200" s="167" t="s">
        <v>131</v>
      </c>
      <c r="AU200" s="167" t="s">
        <v>82</v>
      </c>
      <c r="AV200" s="14" t="s">
        <v>82</v>
      </c>
      <c r="AW200" s="14" t="s">
        <v>29</v>
      </c>
      <c r="AX200" s="14" t="s">
        <v>30</v>
      </c>
      <c r="AY200" s="167" t="s">
        <v>122</v>
      </c>
    </row>
    <row r="201" spans="1:65" s="2" customFormat="1" ht="24.2" customHeight="1">
      <c r="A201" s="33"/>
      <c r="B201" s="144"/>
      <c r="C201" s="145" t="s">
        <v>265</v>
      </c>
      <c r="D201" s="145" t="s">
        <v>124</v>
      </c>
      <c r="E201" s="146" t="s">
        <v>2015</v>
      </c>
      <c r="F201" s="147" t="s">
        <v>2016</v>
      </c>
      <c r="G201" s="148" t="s">
        <v>647</v>
      </c>
      <c r="H201" s="149">
        <v>1</v>
      </c>
      <c r="I201" s="150"/>
      <c r="J201" s="151">
        <f>ROUND(I201*H201,2)</f>
        <v>0</v>
      </c>
      <c r="K201" s="147" t="s">
        <v>1</v>
      </c>
      <c r="L201" s="34"/>
      <c r="M201" s="152" t="s">
        <v>1</v>
      </c>
      <c r="N201" s="153" t="s">
        <v>38</v>
      </c>
      <c r="O201" s="59"/>
      <c r="P201" s="154">
        <f>O201*H201</f>
        <v>0</v>
      </c>
      <c r="Q201" s="154">
        <v>0</v>
      </c>
      <c r="R201" s="154">
        <f>Q201*H201</f>
        <v>0</v>
      </c>
      <c r="S201" s="154">
        <v>0</v>
      </c>
      <c r="T201" s="155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56" t="s">
        <v>129</v>
      </c>
      <c r="AT201" s="156" t="s">
        <v>124</v>
      </c>
      <c r="AU201" s="156" t="s">
        <v>82</v>
      </c>
      <c r="AY201" s="18" t="s">
        <v>122</v>
      </c>
      <c r="BE201" s="157">
        <f>IF(N201="základní",J201,0)</f>
        <v>0</v>
      </c>
      <c r="BF201" s="157">
        <f>IF(N201="snížená",J201,0)</f>
        <v>0</v>
      </c>
      <c r="BG201" s="157">
        <f>IF(N201="zákl. přenesená",J201,0)</f>
        <v>0</v>
      </c>
      <c r="BH201" s="157">
        <f>IF(N201="sníž. přenesená",J201,0)</f>
        <v>0</v>
      </c>
      <c r="BI201" s="157">
        <f>IF(N201="nulová",J201,0)</f>
        <v>0</v>
      </c>
      <c r="BJ201" s="18" t="s">
        <v>30</v>
      </c>
      <c r="BK201" s="157">
        <f>ROUND(I201*H201,2)</f>
        <v>0</v>
      </c>
      <c r="BL201" s="18" t="s">
        <v>129</v>
      </c>
      <c r="BM201" s="156" t="s">
        <v>2017</v>
      </c>
    </row>
    <row r="202" spans="1:65" s="14" customFormat="1">
      <c r="B202" s="166"/>
      <c r="D202" s="159" t="s">
        <v>131</v>
      </c>
      <c r="E202" s="167" t="s">
        <v>1</v>
      </c>
      <c r="F202" s="168" t="s">
        <v>30</v>
      </c>
      <c r="H202" s="169">
        <v>1</v>
      </c>
      <c r="I202" s="170"/>
      <c r="L202" s="166"/>
      <c r="M202" s="205"/>
      <c r="N202" s="206"/>
      <c r="O202" s="206"/>
      <c r="P202" s="206"/>
      <c r="Q202" s="206"/>
      <c r="R202" s="206"/>
      <c r="S202" s="206"/>
      <c r="T202" s="207"/>
      <c r="AT202" s="167" t="s">
        <v>131</v>
      </c>
      <c r="AU202" s="167" t="s">
        <v>82</v>
      </c>
      <c r="AV202" s="14" t="s">
        <v>82</v>
      </c>
      <c r="AW202" s="14" t="s">
        <v>29</v>
      </c>
      <c r="AX202" s="14" t="s">
        <v>30</v>
      </c>
      <c r="AY202" s="167" t="s">
        <v>122</v>
      </c>
    </row>
    <row r="203" spans="1:65" s="2" customFormat="1" ht="6.95" customHeight="1">
      <c r="A203" s="33"/>
      <c r="B203" s="48"/>
      <c r="C203" s="49"/>
      <c r="D203" s="49"/>
      <c r="E203" s="49"/>
      <c r="F203" s="49"/>
      <c r="G203" s="49"/>
      <c r="H203" s="49"/>
      <c r="I203" s="49"/>
      <c r="J203" s="49"/>
      <c r="K203" s="49"/>
      <c r="L203" s="34"/>
      <c r="M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</row>
  </sheetData>
  <autoFilter ref="C117:K202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SO100 - Obnova komunikace</vt:lpstr>
      <vt:lpstr>SO330 - Vodovodní řady</vt:lpstr>
      <vt:lpstr>SO340 - Vodovodní přípojky</vt:lpstr>
      <vt:lpstr>SO90 - Ostatní rozpočtové...</vt:lpstr>
      <vt:lpstr>'Rekapitulace stavby'!Názvy_tisku</vt:lpstr>
      <vt:lpstr>'SO100 - Obnova komunikace'!Názvy_tisku</vt:lpstr>
      <vt:lpstr>'SO330 - Vodovodní řady'!Názvy_tisku</vt:lpstr>
      <vt:lpstr>'SO340 - Vodovodní přípojky'!Názvy_tisku</vt:lpstr>
      <vt:lpstr>'SO90 - Ostatní rozpočtové...'!Názvy_tisku</vt:lpstr>
      <vt:lpstr>'Rekapitulace stavby'!Oblast_tisku</vt:lpstr>
      <vt:lpstr>'SO100 - Obnova komunikace'!Oblast_tisku</vt:lpstr>
      <vt:lpstr>'SO330 - Vodovodní řady'!Oblast_tisku</vt:lpstr>
      <vt:lpstr>'SO340 - Vodovodní přípojky'!Oblast_tisku</vt:lpstr>
      <vt:lpstr>'SO90 - Ostatní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Marek</dc:creator>
  <cp:lastModifiedBy>Pavel Marek</cp:lastModifiedBy>
  <dcterms:created xsi:type="dcterms:W3CDTF">2023-11-16T08:25:13Z</dcterms:created>
  <dcterms:modified xsi:type="dcterms:W3CDTF">2023-11-16T08:42:04Z</dcterms:modified>
</cp:coreProperties>
</file>