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100 - Komunikace ve spr..." sheetId="2" r:id="rId2"/>
    <sheet name="SO100.1 - Komunikační plo..." sheetId="3" r:id="rId3"/>
    <sheet name="SO310.001 - Stoka A" sheetId="4" r:id="rId4"/>
    <sheet name="SO310.002 - Stoka A-1" sheetId="5" r:id="rId5"/>
    <sheet name="SO310.003 - Stoka A-2" sheetId="6" r:id="rId6"/>
    <sheet name="SO320 - Stavební část – k..." sheetId="7" r:id="rId7"/>
    <sheet name="SO800 - Náhradní výsadba ..." sheetId="8" r:id="rId8"/>
    <sheet name="SO900 - Vedlejší a ostatn..." sheetId="9" r:id="rId9"/>
    <sheet name="Pokyny pro vyplnění" sheetId="10" r:id="rId10"/>
  </sheets>
  <definedNames>
    <definedName name="_xlnm.Print_Area" localSheetId="0">'Rekapitulace stavby'!$D$4:$AO$36,'Rekapitulace stavby'!$C$42:$AQ$64</definedName>
    <definedName name="_xlnm.Print_Titles" localSheetId="0">'Rekapitulace stavby'!$52:$52</definedName>
    <definedName name="_xlnm._FilterDatabase" localSheetId="1" hidden="1">'SO100 - Komunikace ve spr...'!$C$95:$K$441</definedName>
    <definedName name="_xlnm.Print_Area" localSheetId="1">'SO100 - Komunikace ve spr...'!$C$4:$J$39,'SO100 - Komunikace ve spr...'!$C$45:$J$77,'SO100 - Komunikace ve spr...'!$C$83:$K$441</definedName>
    <definedName name="_xlnm.Print_Titles" localSheetId="1">'SO100 - Komunikace ve spr...'!$95:$95</definedName>
    <definedName name="_xlnm._FilterDatabase" localSheetId="2" hidden="1">'SO100.1 - Komunikační plo...'!$C$87:$K$211</definedName>
    <definedName name="_xlnm.Print_Area" localSheetId="2">'SO100.1 - Komunikační plo...'!$C$4:$J$39,'SO100.1 - Komunikační plo...'!$C$45:$J$69,'SO100.1 - Komunikační plo...'!$C$75:$K$211</definedName>
    <definedName name="_xlnm.Print_Titles" localSheetId="2">'SO100.1 - Komunikační plo...'!$87:$87</definedName>
    <definedName name="_xlnm._FilterDatabase" localSheetId="3" hidden="1">'SO310.001 - Stoka A'!$C$89:$K$448</definedName>
    <definedName name="_xlnm.Print_Area" localSheetId="3">'SO310.001 - Stoka A'!$C$4:$J$41,'SO310.001 - Stoka A'!$C$47:$J$69,'SO310.001 - Stoka A'!$C$75:$K$448</definedName>
    <definedName name="_xlnm.Print_Titles" localSheetId="3">'SO310.001 - Stoka A'!$89:$89</definedName>
    <definedName name="_xlnm._FilterDatabase" localSheetId="4" hidden="1">'SO310.002 - Stoka A-1'!$C$89:$K$394</definedName>
    <definedName name="_xlnm.Print_Area" localSheetId="4">'SO310.002 - Stoka A-1'!$C$4:$J$41,'SO310.002 - Stoka A-1'!$C$47:$J$69,'SO310.002 - Stoka A-1'!$C$75:$K$394</definedName>
    <definedName name="_xlnm.Print_Titles" localSheetId="4">'SO310.002 - Stoka A-1'!$89:$89</definedName>
    <definedName name="_xlnm._FilterDatabase" localSheetId="5" hidden="1">'SO310.003 - Stoka A-2'!$C$89:$K$372</definedName>
    <definedName name="_xlnm.Print_Area" localSheetId="5">'SO310.003 - Stoka A-2'!$C$4:$J$41,'SO310.003 - Stoka A-2'!$C$47:$J$69,'SO310.003 - Stoka A-2'!$C$75:$K$372</definedName>
    <definedName name="_xlnm.Print_Titles" localSheetId="5">'SO310.003 - Stoka A-2'!$89:$89</definedName>
    <definedName name="_xlnm._FilterDatabase" localSheetId="6" hidden="1">'SO320 - Stavební část – k...'!$C$85:$K$561</definedName>
    <definedName name="_xlnm.Print_Area" localSheetId="6">'SO320 - Stavební část – k...'!$C$4:$J$39,'SO320 - Stavební část – k...'!$C$45:$J$67,'SO320 - Stavební část – k...'!$C$73:$K$561</definedName>
    <definedName name="_xlnm.Print_Titles" localSheetId="6">'SO320 - Stavební část – k...'!$85:$85</definedName>
    <definedName name="_xlnm._FilterDatabase" localSheetId="7" hidden="1">'SO800 - Náhradní výsadba ...'!$C$81:$K$214</definedName>
    <definedName name="_xlnm.Print_Area" localSheetId="7">'SO800 - Náhradní výsadba ...'!$C$4:$J$39,'SO800 - Náhradní výsadba ...'!$C$45:$J$63,'SO800 - Náhradní výsadba ...'!$C$69:$K$214</definedName>
    <definedName name="_xlnm.Print_Titles" localSheetId="7">'SO800 - Náhradní výsadba ...'!$81:$81</definedName>
    <definedName name="_xlnm._FilterDatabase" localSheetId="8" hidden="1">'SO900 - Vedlejší a ostatn...'!$C$80:$K$170</definedName>
    <definedName name="_xlnm.Print_Area" localSheetId="8">'SO900 - Vedlejší a ostatn...'!$C$4:$J$39,'SO900 - Vedlejší a ostatn...'!$C$45:$J$62,'SO900 - Vedlejší a ostatn...'!$C$68:$K$170</definedName>
    <definedName name="_xlnm.Print_Titles" localSheetId="8">'SO900 - Vedlejší a ostatn...'!$80:$80</definedName>
    <definedName name="_xlnm.Print_Area" localSheetId="9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9" l="1" r="J37"/>
  <c r="J36"/>
  <c i="1" r="AY63"/>
  <c i="9" r="J35"/>
  <c i="1" r="AX63"/>
  <c i="9"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58"/>
  <c r="BH158"/>
  <c r="BG158"/>
  <c r="BF158"/>
  <c r="T158"/>
  <c r="R158"/>
  <c r="P158"/>
  <c r="BI147"/>
  <c r="BH147"/>
  <c r="BG147"/>
  <c r="BF147"/>
  <c r="T147"/>
  <c r="R147"/>
  <c r="P147"/>
  <c r="BI144"/>
  <c r="BH144"/>
  <c r="BG144"/>
  <c r="BF144"/>
  <c r="T144"/>
  <c r="R144"/>
  <c r="P144"/>
  <c r="BI137"/>
  <c r="BH137"/>
  <c r="BG137"/>
  <c r="BF137"/>
  <c r="T137"/>
  <c r="R137"/>
  <c r="P137"/>
  <c r="BI134"/>
  <c r="BH134"/>
  <c r="BG134"/>
  <c r="BF134"/>
  <c r="T134"/>
  <c r="R134"/>
  <c r="P134"/>
  <c r="BI133"/>
  <c r="BH133"/>
  <c r="BG133"/>
  <c r="BF133"/>
  <c r="T133"/>
  <c r="R133"/>
  <c r="P133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07"/>
  <c r="BH107"/>
  <c r="BG107"/>
  <c r="BF107"/>
  <c r="T107"/>
  <c r="R107"/>
  <c r="P107"/>
  <c r="BI106"/>
  <c r="BH106"/>
  <c r="BG106"/>
  <c r="BF106"/>
  <c r="T106"/>
  <c r="R106"/>
  <c r="P106"/>
  <c r="BI102"/>
  <c r="BH102"/>
  <c r="BG102"/>
  <c r="BF102"/>
  <c r="T102"/>
  <c r="R102"/>
  <c r="P102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5"/>
  <c r="BH85"/>
  <c r="BG85"/>
  <c r="BF85"/>
  <c r="T85"/>
  <c r="R85"/>
  <c r="P85"/>
  <c r="BI84"/>
  <c r="BH84"/>
  <c r="BG84"/>
  <c r="BF84"/>
  <c r="T84"/>
  <c r="R84"/>
  <c r="P84"/>
  <c r="F75"/>
  <c r="E73"/>
  <c r="F52"/>
  <c r="E50"/>
  <c r="J24"/>
  <c r="E24"/>
  <c r="J78"/>
  <c r="J23"/>
  <c r="J21"/>
  <c r="E21"/>
  <c r="J77"/>
  <c r="J20"/>
  <c r="J18"/>
  <c r="E18"/>
  <c r="F55"/>
  <c r="J17"/>
  <c r="J15"/>
  <c r="E15"/>
  <c r="F54"/>
  <c r="J14"/>
  <c r="J12"/>
  <c r="J75"/>
  <c r="E7"/>
  <c r="E48"/>
  <c i="8" r="J37"/>
  <c r="J36"/>
  <c i="1" r="AY62"/>
  <c i="8" r="J35"/>
  <c i="1" r="AX62"/>
  <c i="8" r="BI213"/>
  <c r="BH213"/>
  <c r="BG213"/>
  <c r="BF213"/>
  <c r="T213"/>
  <c r="T212"/>
  <c r="R213"/>
  <c r="R212"/>
  <c r="P213"/>
  <c r="P212"/>
  <c r="BI210"/>
  <c r="BH210"/>
  <c r="BG210"/>
  <c r="BF210"/>
  <c r="T210"/>
  <c r="R210"/>
  <c r="P210"/>
  <c r="BI206"/>
  <c r="BH206"/>
  <c r="BG206"/>
  <c r="BF206"/>
  <c r="T206"/>
  <c r="R206"/>
  <c r="P206"/>
  <c r="BI204"/>
  <c r="BH204"/>
  <c r="BG204"/>
  <c r="BF204"/>
  <c r="T204"/>
  <c r="R204"/>
  <c r="P204"/>
  <c r="BI200"/>
  <c r="BH200"/>
  <c r="BG200"/>
  <c r="BF200"/>
  <c r="T200"/>
  <c r="R200"/>
  <c r="P200"/>
  <c r="BI196"/>
  <c r="BH196"/>
  <c r="BG196"/>
  <c r="BF196"/>
  <c r="T196"/>
  <c r="R196"/>
  <c r="P196"/>
  <c r="BI195"/>
  <c r="BH195"/>
  <c r="BG195"/>
  <c r="BF195"/>
  <c r="T195"/>
  <c r="R195"/>
  <c r="P195"/>
  <c r="BI191"/>
  <c r="BH191"/>
  <c r="BG191"/>
  <c r="BF191"/>
  <c r="T191"/>
  <c r="R191"/>
  <c r="P191"/>
  <c r="BI187"/>
  <c r="BH187"/>
  <c r="BG187"/>
  <c r="BF187"/>
  <c r="T187"/>
  <c r="R187"/>
  <c r="P187"/>
  <c r="BI183"/>
  <c r="BH183"/>
  <c r="BG183"/>
  <c r="BF183"/>
  <c r="T183"/>
  <c r="R183"/>
  <c r="P183"/>
  <c r="BI181"/>
  <c r="BH181"/>
  <c r="BG181"/>
  <c r="BF181"/>
  <c r="T181"/>
  <c r="R181"/>
  <c r="P181"/>
  <c r="BI177"/>
  <c r="BH177"/>
  <c r="BG177"/>
  <c r="BF177"/>
  <c r="T177"/>
  <c r="R177"/>
  <c r="P177"/>
  <c r="BI173"/>
  <c r="BH173"/>
  <c r="BG173"/>
  <c r="BF173"/>
  <c r="T173"/>
  <c r="R173"/>
  <c r="P173"/>
  <c r="BI169"/>
  <c r="BH169"/>
  <c r="BG169"/>
  <c r="BF169"/>
  <c r="T169"/>
  <c r="R169"/>
  <c r="P169"/>
  <c r="BI164"/>
  <c r="BH164"/>
  <c r="BG164"/>
  <c r="BF164"/>
  <c r="T164"/>
  <c r="R164"/>
  <c r="P164"/>
  <c r="BI160"/>
  <c r="BH160"/>
  <c r="BG160"/>
  <c r="BF160"/>
  <c r="T160"/>
  <c r="R160"/>
  <c r="P160"/>
  <c r="BI152"/>
  <c r="BH152"/>
  <c r="BG152"/>
  <c r="BF152"/>
  <c r="T152"/>
  <c r="R152"/>
  <c r="P152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7"/>
  <c r="BH97"/>
  <c r="BG97"/>
  <c r="BF97"/>
  <c r="T97"/>
  <c r="R97"/>
  <c r="P97"/>
  <c r="BI93"/>
  <c r="BH93"/>
  <c r="BG93"/>
  <c r="BF93"/>
  <c r="T93"/>
  <c r="R93"/>
  <c r="P93"/>
  <c r="BI89"/>
  <c r="BH89"/>
  <c r="BG89"/>
  <c r="BF89"/>
  <c r="T89"/>
  <c r="R89"/>
  <c r="P89"/>
  <c r="BI85"/>
  <c r="BH85"/>
  <c r="BG85"/>
  <c r="BF85"/>
  <c r="T85"/>
  <c r="R85"/>
  <c r="P85"/>
  <c r="F76"/>
  <c r="E74"/>
  <c r="F52"/>
  <c r="E50"/>
  <c r="J24"/>
  <c r="E24"/>
  <c r="J79"/>
  <c r="J23"/>
  <c r="J21"/>
  <c r="E21"/>
  <c r="J54"/>
  <c r="J20"/>
  <c r="J18"/>
  <c r="E18"/>
  <c r="F55"/>
  <c r="J17"/>
  <c r="J15"/>
  <c r="E15"/>
  <c r="F78"/>
  <c r="J14"/>
  <c r="J12"/>
  <c r="J52"/>
  <c r="E7"/>
  <c r="E48"/>
  <c i="7" r="J37"/>
  <c r="J36"/>
  <c i="1" r="AY61"/>
  <c i="7" r="J35"/>
  <c i="1" r="AX61"/>
  <c i="7" r="BI560"/>
  <c r="BH560"/>
  <c r="BG560"/>
  <c r="BF560"/>
  <c r="T560"/>
  <c r="T559"/>
  <c r="R560"/>
  <c r="R559"/>
  <c r="P560"/>
  <c r="P559"/>
  <c r="BI557"/>
  <c r="BH557"/>
  <c r="BG557"/>
  <c r="BF557"/>
  <c r="T557"/>
  <c r="R557"/>
  <c r="P557"/>
  <c r="BI554"/>
  <c r="BH554"/>
  <c r="BG554"/>
  <c r="BF554"/>
  <c r="T554"/>
  <c r="R554"/>
  <c r="P554"/>
  <c r="BI552"/>
  <c r="BH552"/>
  <c r="BG552"/>
  <c r="BF552"/>
  <c r="T552"/>
  <c r="R552"/>
  <c r="P552"/>
  <c r="BI548"/>
  <c r="BH548"/>
  <c r="BG548"/>
  <c r="BF548"/>
  <c r="T548"/>
  <c r="R548"/>
  <c r="P548"/>
  <c r="BI544"/>
  <c r="BH544"/>
  <c r="BG544"/>
  <c r="BF544"/>
  <c r="T544"/>
  <c r="R544"/>
  <c r="P544"/>
  <c r="BI541"/>
  <c r="BH541"/>
  <c r="BG541"/>
  <c r="BF541"/>
  <c r="T541"/>
  <c r="R541"/>
  <c r="P541"/>
  <c r="BI537"/>
  <c r="BH537"/>
  <c r="BG537"/>
  <c r="BF537"/>
  <c r="T537"/>
  <c r="R537"/>
  <c r="P537"/>
  <c r="BI533"/>
  <c r="BH533"/>
  <c r="BG533"/>
  <c r="BF533"/>
  <c r="T533"/>
  <c r="R533"/>
  <c r="P533"/>
  <c r="BI531"/>
  <c r="BH531"/>
  <c r="BG531"/>
  <c r="BF531"/>
  <c r="T531"/>
  <c r="R531"/>
  <c r="P531"/>
  <c r="BI525"/>
  <c r="BH525"/>
  <c r="BG525"/>
  <c r="BF525"/>
  <c r="T525"/>
  <c r="R525"/>
  <c r="P525"/>
  <c r="BI478"/>
  <c r="BH478"/>
  <c r="BG478"/>
  <c r="BF478"/>
  <c r="T478"/>
  <c r="R478"/>
  <c r="P478"/>
  <c r="BI476"/>
  <c r="BH476"/>
  <c r="BG476"/>
  <c r="BF476"/>
  <c r="T476"/>
  <c r="R476"/>
  <c r="P476"/>
  <c r="BI474"/>
  <c r="BH474"/>
  <c r="BG474"/>
  <c r="BF474"/>
  <c r="T474"/>
  <c r="R474"/>
  <c r="P474"/>
  <c r="BI470"/>
  <c r="BH470"/>
  <c r="BG470"/>
  <c r="BF470"/>
  <c r="T470"/>
  <c r="R470"/>
  <c r="P470"/>
  <c r="BI468"/>
  <c r="BH468"/>
  <c r="BG468"/>
  <c r="BF468"/>
  <c r="T468"/>
  <c r="R468"/>
  <c r="P468"/>
  <c r="BI464"/>
  <c r="BH464"/>
  <c r="BG464"/>
  <c r="BF464"/>
  <c r="T464"/>
  <c r="R464"/>
  <c r="P464"/>
  <c r="BI462"/>
  <c r="BH462"/>
  <c r="BG462"/>
  <c r="BF462"/>
  <c r="T462"/>
  <c r="R462"/>
  <c r="P462"/>
  <c r="BI455"/>
  <c r="BH455"/>
  <c r="BG455"/>
  <c r="BF455"/>
  <c r="T455"/>
  <c r="R455"/>
  <c r="P455"/>
  <c r="BI449"/>
  <c r="BH449"/>
  <c r="BG449"/>
  <c r="BF449"/>
  <c r="T449"/>
  <c r="R449"/>
  <c r="P449"/>
  <c r="BI403"/>
  <c r="BH403"/>
  <c r="BG403"/>
  <c r="BF403"/>
  <c r="T403"/>
  <c r="R403"/>
  <c r="P403"/>
  <c r="BI399"/>
  <c r="BH399"/>
  <c r="BG399"/>
  <c r="BF399"/>
  <c r="T399"/>
  <c r="R399"/>
  <c r="P399"/>
  <c r="BI335"/>
  <c r="BH335"/>
  <c r="BG335"/>
  <c r="BF335"/>
  <c r="T335"/>
  <c r="R335"/>
  <c r="P335"/>
  <c r="BI288"/>
  <c r="BH288"/>
  <c r="BG288"/>
  <c r="BF288"/>
  <c r="T288"/>
  <c r="R288"/>
  <c r="P288"/>
  <c r="BI284"/>
  <c r="BH284"/>
  <c r="BG284"/>
  <c r="BF284"/>
  <c r="T284"/>
  <c r="R284"/>
  <c r="P284"/>
  <c r="BI271"/>
  <c r="BH271"/>
  <c r="BG271"/>
  <c r="BF271"/>
  <c r="T271"/>
  <c r="R271"/>
  <c r="P271"/>
  <c r="BI267"/>
  <c r="BH267"/>
  <c r="BG267"/>
  <c r="BF267"/>
  <c r="T267"/>
  <c r="R267"/>
  <c r="P267"/>
  <c r="BI261"/>
  <c r="BH261"/>
  <c r="BG261"/>
  <c r="BF261"/>
  <c r="T261"/>
  <c r="R261"/>
  <c r="P261"/>
  <c r="BI256"/>
  <c r="BH256"/>
  <c r="BG256"/>
  <c r="BF256"/>
  <c r="T256"/>
  <c r="R256"/>
  <c r="P256"/>
  <c r="BI249"/>
  <c r="BH249"/>
  <c r="BG249"/>
  <c r="BF249"/>
  <c r="T249"/>
  <c r="R249"/>
  <c r="P249"/>
  <c r="BI243"/>
  <c r="BH243"/>
  <c r="BG243"/>
  <c r="BF243"/>
  <c r="T243"/>
  <c r="R243"/>
  <c r="P243"/>
  <c r="BI236"/>
  <c r="BH236"/>
  <c r="BG236"/>
  <c r="BF236"/>
  <c r="T236"/>
  <c r="R236"/>
  <c r="P236"/>
  <c r="BI230"/>
  <c r="BH230"/>
  <c r="BG230"/>
  <c r="BF230"/>
  <c r="T230"/>
  <c r="R230"/>
  <c r="P230"/>
  <c r="BI225"/>
  <c r="BH225"/>
  <c r="BG225"/>
  <c r="BF225"/>
  <c r="T225"/>
  <c r="R225"/>
  <c r="P225"/>
  <c r="BI223"/>
  <c r="BH223"/>
  <c r="BG223"/>
  <c r="BF223"/>
  <c r="T223"/>
  <c r="R223"/>
  <c r="P223"/>
  <c r="BI177"/>
  <c r="BH177"/>
  <c r="BG177"/>
  <c r="BF177"/>
  <c r="T177"/>
  <c r="R177"/>
  <c r="P177"/>
  <c r="BI171"/>
  <c r="BH171"/>
  <c r="BG171"/>
  <c r="BF171"/>
  <c r="T171"/>
  <c r="R171"/>
  <c r="P171"/>
  <c r="BI167"/>
  <c r="BH167"/>
  <c r="BG167"/>
  <c r="BF167"/>
  <c r="T167"/>
  <c r="R167"/>
  <c r="P167"/>
  <c r="BI163"/>
  <c r="BH163"/>
  <c r="BG163"/>
  <c r="BF163"/>
  <c r="T163"/>
  <c r="R163"/>
  <c r="P163"/>
  <c r="BI159"/>
  <c r="BH159"/>
  <c r="BG159"/>
  <c r="BF159"/>
  <c r="T159"/>
  <c r="R159"/>
  <c r="P159"/>
  <c r="BI99"/>
  <c r="BH99"/>
  <c r="BG99"/>
  <c r="BF99"/>
  <c r="T99"/>
  <c r="R99"/>
  <c r="P99"/>
  <c r="BI94"/>
  <c r="BH94"/>
  <c r="BG94"/>
  <c r="BF94"/>
  <c r="T94"/>
  <c r="R94"/>
  <c r="P94"/>
  <c r="BI89"/>
  <c r="BH89"/>
  <c r="BG89"/>
  <c r="BF89"/>
  <c r="T89"/>
  <c r="R89"/>
  <c r="P89"/>
  <c r="F80"/>
  <c r="E78"/>
  <c r="F52"/>
  <c r="E50"/>
  <c r="J24"/>
  <c r="E24"/>
  <c r="J83"/>
  <c r="J23"/>
  <c r="J21"/>
  <c r="E21"/>
  <c r="J82"/>
  <c r="J20"/>
  <c r="J18"/>
  <c r="E18"/>
  <c r="F55"/>
  <c r="J17"/>
  <c r="J15"/>
  <c r="E15"/>
  <c r="F82"/>
  <c r="J14"/>
  <c r="J12"/>
  <c r="J80"/>
  <c r="E7"/>
  <c r="E48"/>
  <c i="6" r="J39"/>
  <c r="J38"/>
  <c i="1" r="AY60"/>
  <c i="6" r="J37"/>
  <c i="1" r="AX60"/>
  <c i="6" r="BI371"/>
  <c r="BH371"/>
  <c r="BG371"/>
  <c r="BF371"/>
  <c r="T371"/>
  <c r="T370"/>
  <c r="R371"/>
  <c r="R370"/>
  <c r="P371"/>
  <c r="P370"/>
  <c r="BI367"/>
  <c r="BH367"/>
  <c r="BG367"/>
  <c r="BF367"/>
  <c r="T367"/>
  <c r="R367"/>
  <c r="P367"/>
  <c r="BI363"/>
  <c r="BH363"/>
  <c r="BG363"/>
  <c r="BF363"/>
  <c r="T363"/>
  <c r="R363"/>
  <c r="P363"/>
  <c r="BI360"/>
  <c r="BH360"/>
  <c r="BG360"/>
  <c r="BF360"/>
  <c r="T360"/>
  <c r="R360"/>
  <c r="P360"/>
  <c r="BI356"/>
  <c r="BH356"/>
  <c r="BG356"/>
  <c r="BF356"/>
  <c r="T356"/>
  <c r="R356"/>
  <c r="P356"/>
  <c r="BI353"/>
  <c r="BH353"/>
  <c r="BG353"/>
  <c r="BF353"/>
  <c r="T353"/>
  <c r="R353"/>
  <c r="P353"/>
  <c r="BI349"/>
  <c r="BH349"/>
  <c r="BG349"/>
  <c r="BF349"/>
  <c r="T349"/>
  <c r="R349"/>
  <c r="P349"/>
  <c r="BI346"/>
  <c r="BH346"/>
  <c r="BG346"/>
  <c r="BF346"/>
  <c r="T346"/>
  <c r="R346"/>
  <c r="P346"/>
  <c r="BI342"/>
  <c r="BH342"/>
  <c r="BG342"/>
  <c r="BF342"/>
  <c r="T342"/>
  <c r="R342"/>
  <c r="P342"/>
  <c r="BI339"/>
  <c r="BH339"/>
  <c r="BG339"/>
  <c r="BF339"/>
  <c r="T339"/>
  <c r="R339"/>
  <c r="P339"/>
  <c r="BI335"/>
  <c r="BH335"/>
  <c r="BG335"/>
  <c r="BF335"/>
  <c r="T335"/>
  <c r="R335"/>
  <c r="P335"/>
  <c r="BI332"/>
  <c r="BH332"/>
  <c r="BG332"/>
  <c r="BF332"/>
  <c r="T332"/>
  <c r="R332"/>
  <c r="P332"/>
  <c r="BI329"/>
  <c r="BH329"/>
  <c r="BG329"/>
  <c r="BF329"/>
  <c r="T329"/>
  <c r="R329"/>
  <c r="P329"/>
  <c r="BI325"/>
  <c r="BH325"/>
  <c r="BG325"/>
  <c r="BF325"/>
  <c r="T325"/>
  <c r="R325"/>
  <c r="P325"/>
  <c r="BI323"/>
  <c r="BH323"/>
  <c r="BG323"/>
  <c r="BF323"/>
  <c r="T323"/>
  <c r="R323"/>
  <c r="P323"/>
  <c r="BI319"/>
  <c r="BH319"/>
  <c r="BG319"/>
  <c r="BF319"/>
  <c r="T319"/>
  <c r="R319"/>
  <c r="P319"/>
  <c r="BI317"/>
  <c r="BH317"/>
  <c r="BG317"/>
  <c r="BF317"/>
  <c r="T317"/>
  <c r="R317"/>
  <c r="P317"/>
  <c r="BI313"/>
  <c r="BH313"/>
  <c r="BG313"/>
  <c r="BF313"/>
  <c r="T313"/>
  <c r="R313"/>
  <c r="P313"/>
  <c r="BI308"/>
  <c r="BH308"/>
  <c r="BG308"/>
  <c r="BF308"/>
  <c r="T308"/>
  <c r="R308"/>
  <c r="P308"/>
  <c r="BI303"/>
  <c r="BH303"/>
  <c r="BG303"/>
  <c r="BF303"/>
  <c r="T303"/>
  <c r="R303"/>
  <c r="P303"/>
  <c r="BI299"/>
  <c r="BH299"/>
  <c r="BG299"/>
  <c r="BF299"/>
  <c r="T299"/>
  <c r="R299"/>
  <c r="P299"/>
  <c r="BI294"/>
  <c r="BH294"/>
  <c r="BG294"/>
  <c r="BF294"/>
  <c r="T294"/>
  <c r="R294"/>
  <c r="P294"/>
  <c r="BI291"/>
  <c r="BH291"/>
  <c r="BG291"/>
  <c r="BF291"/>
  <c r="T291"/>
  <c r="R291"/>
  <c r="P291"/>
  <c r="BI288"/>
  <c r="BH288"/>
  <c r="BG288"/>
  <c r="BF288"/>
  <c r="T288"/>
  <c r="R288"/>
  <c r="P288"/>
  <c r="BI285"/>
  <c r="BH285"/>
  <c r="BG285"/>
  <c r="BF285"/>
  <c r="T285"/>
  <c r="R285"/>
  <c r="P285"/>
  <c r="BI279"/>
  <c r="BH279"/>
  <c r="BG279"/>
  <c r="BF279"/>
  <c r="T279"/>
  <c r="R279"/>
  <c r="P279"/>
  <c r="BI278"/>
  <c r="BH278"/>
  <c r="BG278"/>
  <c r="BF278"/>
  <c r="T278"/>
  <c r="R278"/>
  <c r="P278"/>
  <c r="BI274"/>
  <c r="BH274"/>
  <c r="BG274"/>
  <c r="BF274"/>
  <c r="T274"/>
  <c r="R274"/>
  <c r="P274"/>
  <c r="BI269"/>
  <c r="BH269"/>
  <c r="BG269"/>
  <c r="BF269"/>
  <c r="T269"/>
  <c r="R269"/>
  <c r="P269"/>
  <c r="BI262"/>
  <c r="BH262"/>
  <c r="BG262"/>
  <c r="BF262"/>
  <c r="T262"/>
  <c r="R262"/>
  <c r="P262"/>
  <c r="BI255"/>
  <c r="BH255"/>
  <c r="BG255"/>
  <c r="BF255"/>
  <c r="T255"/>
  <c r="R255"/>
  <c r="P255"/>
  <c r="BI252"/>
  <c r="BH252"/>
  <c r="BG252"/>
  <c r="BF252"/>
  <c r="T252"/>
  <c r="R252"/>
  <c r="P252"/>
  <c r="BI222"/>
  <c r="BH222"/>
  <c r="BG222"/>
  <c r="BF222"/>
  <c r="T222"/>
  <c r="R222"/>
  <c r="P222"/>
  <c r="BI207"/>
  <c r="BH207"/>
  <c r="BG207"/>
  <c r="BF207"/>
  <c r="T207"/>
  <c r="R207"/>
  <c r="P207"/>
  <c r="BI201"/>
  <c r="BH201"/>
  <c r="BG201"/>
  <c r="BF201"/>
  <c r="T201"/>
  <c r="R201"/>
  <c r="P201"/>
  <c r="BI196"/>
  <c r="BH196"/>
  <c r="BG196"/>
  <c r="BF196"/>
  <c r="T196"/>
  <c r="R196"/>
  <c r="P196"/>
  <c r="BI189"/>
  <c r="BH189"/>
  <c r="BG189"/>
  <c r="BF189"/>
  <c r="T189"/>
  <c r="R189"/>
  <c r="P189"/>
  <c r="BI183"/>
  <c r="BH183"/>
  <c r="BG183"/>
  <c r="BF183"/>
  <c r="T183"/>
  <c r="R183"/>
  <c r="P183"/>
  <c r="BI166"/>
  <c r="BH166"/>
  <c r="BG166"/>
  <c r="BF166"/>
  <c r="T166"/>
  <c r="R166"/>
  <c r="P166"/>
  <c r="BI150"/>
  <c r="BH150"/>
  <c r="BG150"/>
  <c r="BF150"/>
  <c r="T150"/>
  <c r="R150"/>
  <c r="P150"/>
  <c r="BI148"/>
  <c r="BH148"/>
  <c r="BG148"/>
  <c r="BF148"/>
  <c r="T148"/>
  <c r="R148"/>
  <c r="P148"/>
  <c r="BI142"/>
  <c r="BH142"/>
  <c r="BG142"/>
  <c r="BF142"/>
  <c r="T142"/>
  <c r="R142"/>
  <c r="P142"/>
  <c r="BI135"/>
  <c r="BH135"/>
  <c r="BG135"/>
  <c r="BF135"/>
  <c r="T135"/>
  <c r="R135"/>
  <c r="P135"/>
  <c r="BI131"/>
  <c r="BH131"/>
  <c r="BG131"/>
  <c r="BF131"/>
  <c r="T131"/>
  <c r="R131"/>
  <c r="P131"/>
  <c r="BI127"/>
  <c r="BH127"/>
  <c r="BG127"/>
  <c r="BF127"/>
  <c r="T127"/>
  <c r="R127"/>
  <c r="P127"/>
  <c r="BI123"/>
  <c r="BH123"/>
  <c r="BG123"/>
  <c r="BF123"/>
  <c r="T123"/>
  <c r="R123"/>
  <c r="P123"/>
  <c r="BI108"/>
  <c r="BH108"/>
  <c r="BG108"/>
  <c r="BF108"/>
  <c r="T108"/>
  <c r="R108"/>
  <c r="P108"/>
  <c r="BI103"/>
  <c r="BH103"/>
  <c r="BG103"/>
  <c r="BF103"/>
  <c r="T103"/>
  <c r="R103"/>
  <c r="P103"/>
  <c r="BI98"/>
  <c r="BH98"/>
  <c r="BG98"/>
  <c r="BF98"/>
  <c r="T98"/>
  <c r="R98"/>
  <c r="P98"/>
  <c r="BI93"/>
  <c r="BH93"/>
  <c r="BG93"/>
  <c r="BF93"/>
  <c r="T93"/>
  <c r="R93"/>
  <c r="P93"/>
  <c r="F84"/>
  <c r="E82"/>
  <c r="F56"/>
  <c r="E54"/>
  <c r="J26"/>
  <c r="E26"/>
  <c r="J87"/>
  <c r="J25"/>
  <c r="J23"/>
  <c r="E23"/>
  <c r="J58"/>
  <c r="J22"/>
  <c r="J20"/>
  <c r="E20"/>
  <c r="F87"/>
  <c r="J19"/>
  <c r="J17"/>
  <c r="E17"/>
  <c r="F86"/>
  <c r="J16"/>
  <c r="J14"/>
  <c r="J56"/>
  <c r="E7"/>
  <c r="E50"/>
  <c i="5" r="J39"/>
  <c r="J38"/>
  <c i="1" r="AY59"/>
  <c i="5" r="J37"/>
  <c i="1" r="AX59"/>
  <c i="5" r="BI393"/>
  <c r="BH393"/>
  <c r="BG393"/>
  <c r="BF393"/>
  <c r="T393"/>
  <c r="T392"/>
  <c r="R393"/>
  <c r="R392"/>
  <c r="P393"/>
  <c r="P392"/>
  <c r="BI388"/>
  <c r="BH388"/>
  <c r="BG388"/>
  <c r="BF388"/>
  <c r="T388"/>
  <c r="R388"/>
  <c r="P388"/>
  <c r="BI383"/>
  <c r="BH383"/>
  <c r="BG383"/>
  <c r="BF383"/>
  <c r="T383"/>
  <c r="R383"/>
  <c r="P383"/>
  <c r="BI380"/>
  <c r="BH380"/>
  <c r="BG380"/>
  <c r="BF380"/>
  <c r="T380"/>
  <c r="R380"/>
  <c r="P380"/>
  <c r="BI376"/>
  <c r="BH376"/>
  <c r="BG376"/>
  <c r="BF376"/>
  <c r="T376"/>
  <c r="R376"/>
  <c r="P376"/>
  <c r="BI373"/>
  <c r="BH373"/>
  <c r="BG373"/>
  <c r="BF373"/>
  <c r="T373"/>
  <c r="R373"/>
  <c r="P373"/>
  <c r="BI369"/>
  <c r="BH369"/>
  <c r="BG369"/>
  <c r="BF369"/>
  <c r="T369"/>
  <c r="R369"/>
  <c r="P369"/>
  <c r="BI366"/>
  <c r="BH366"/>
  <c r="BG366"/>
  <c r="BF366"/>
  <c r="T366"/>
  <c r="R366"/>
  <c r="P366"/>
  <c r="BI362"/>
  <c r="BH362"/>
  <c r="BG362"/>
  <c r="BF362"/>
  <c r="T362"/>
  <c r="R362"/>
  <c r="P362"/>
  <c r="BI359"/>
  <c r="BH359"/>
  <c r="BG359"/>
  <c r="BF359"/>
  <c r="T359"/>
  <c r="R359"/>
  <c r="P359"/>
  <c r="BI355"/>
  <c r="BH355"/>
  <c r="BG355"/>
  <c r="BF355"/>
  <c r="T355"/>
  <c r="R355"/>
  <c r="P355"/>
  <c r="BI352"/>
  <c r="BH352"/>
  <c r="BG352"/>
  <c r="BF352"/>
  <c r="T352"/>
  <c r="R352"/>
  <c r="P352"/>
  <c r="BI348"/>
  <c r="BH348"/>
  <c r="BG348"/>
  <c r="BF348"/>
  <c r="T348"/>
  <c r="R348"/>
  <c r="P348"/>
  <c r="BI345"/>
  <c r="BH345"/>
  <c r="BG345"/>
  <c r="BF345"/>
  <c r="T345"/>
  <c r="R345"/>
  <c r="P345"/>
  <c r="BI342"/>
  <c r="BH342"/>
  <c r="BG342"/>
  <c r="BF342"/>
  <c r="T342"/>
  <c r="R342"/>
  <c r="P342"/>
  <c r="BI338"/>
  <c r="BH338"/>
  <c r="BG338"/>
  <c r="BF338"/>
  <c r="T338"/>
  <c r="R338"/>
  <c r="P338"/>
  <c r="BI336"/>
  <c r="BH336"/>
  <c r="BG336"/>
  <c r="BF336"/>
  <c r="T336"/>
  <c r="R336"/>
  <c r="P336"/>
  <c r="BI332"/>
  <c r="BH332"/>
  <c r="BG332"/>
  <c r="BF332"/>
  <c r="T332"/>
  <c r="R332"/>
  <c r="P332"/>
  <c r="BI330"/>
  <c r="BH330"/>
  <c r="BG330"/>
  <c r="BF330"/>
  <c r="T330"/>
  <c r="R330"/>
  <c r="P330"/>
  <c r="BI326"/>
  <c r="BH326"/>
  <c r="BG326"/>
  <c r="BF326"/>
  <c r="T326"/>
  <c r="R326"/>
  <c r="P326"/>
  <c r="BI321"/>
  <c r="BH321"/>
  <c r="BG321"/>
  <c r="BF321"/>
  <c r="T321"/>
  <c r="R321"/>
  <c r="P321"/>
  <c r="BI316"/>
  <c r="BH316"/>
  <c r="BG316"/>
  <c r="BF316"/>
  <c r="T316"/>
  <c r="R316"/>
  <c r="P316"/>
  <c r="BI312"/>
  <c r="BH312"/>
  <c r="BG312"/>
  <c r="BF312"/>
  <c r="T312"/>
  <c r="R312"/>
  <c r="P312"/>
  <c r="BI307"/>
  <c r="BH307"/>
  <c r="BG307"/>
  <c r="BF307"/>
  <c r="T307"/>
  <c r="R307"/>
  <c r="P307"/>
  <c r="BI304"/>
  <c r="BH304"/>
  <c r="BG304"/>
  <c r="BF304"/>
  <c r="T304"/>
  <c r="R304"/>
  <c r="P304"/>
  <c r="BI300"/>
  <c r="BH300"/>
  <c r="BG300"/>
  <c r="BF300"/>
  <c r="T300"/>
  <c r="R300"/>
  <c r="P300"/>
  <c r="BI297"/>
  <c r="BH297"/>
  <c r="BG297"/>
  <c r="BF297"/>
  <c r="T297"/>
  <c r="R297"/>
  <c r="P297"/>
  <c r="BI294"/>
  <c r="BH294"/>
  <c r="BG294"/>
  <c r="BF294"/>
  <c r="T294"/>
  <c r="R294"/>
  <c r="P294"/>
  <c r="BI291"/>
  <c r="BH291"/>
  <c r="BG291"/>
  <c r="BF291"/>
  <c r="T291"/>
  <c r="R291"/>
  <c r="P291"/>
  <c r="BI285"/>
  <c r="BH285"/>
  <c r="BG285"/>
  <c r="BF285"/>
  <c r="T285"/>
  <c r="R285"/>
  <c r="P285"/>
  <c r="BI284"/>
  <c r="BH284"/>
  <c r="BG284"/>
  <c r="BF284"/>
  <c r="T284"/>
  <c r="R284"/>
  <c r="P284"/>
  <c r="BI280"/>
  <c r="BH280"/>
  <c r="BG280"/>
  <c r="BF280"/>
  <c r="T280"/>
  <c r="R280"/>
  <c r="P280"/>
  <c r="BI275"/>
  <c r="BH275"/>
  <c r="BG275"/>
  <c r="BF275"/>
  <c r="T275"/>
  <c r="R275"/>
  <c r="P275"/>
  <c r="BI268"/>
  <c r="BH268"/>
  <c r="BG268"/>
  <c r="BF268"/>
  <c r="T268"/>
  <c r="R268"/>
  <c r="P268"/>
  <c r="BI261"/>
  <c r="BH261"/>
  <c r="BG261"/>
  <c r="BF261"/>
  <c r="T261"/>
  <c r="R261"/>
  <c r="P261"/>
  <c r="BI258"/>
  <c r="BH258"/>
  <c r="BG258"/>
  <c r="BF258"/>
  <c r="T258"/>
  <c r="R258"/>
  <c r="P258"/>
  <c r="BI225"/>
  <c r="BH225"/>
  <c r="BG225"/>
  <c r="BF225"/>
  <c r="T225"/>
  <c r="R225"/>
  <c r="P225"/>
  <c r="BI208"/>
  <c r="BH208"/>
  <c r="BG208"/>
  <c r="BF208"/>
  <c r="T208"/>
  <c r="R208"/>
  <c r="P208"/>
  <c r="BI202"/>
  <c r="BH202"/>
  <c r="BG202"/>
  <c r="BF202"/>
  <c r="T202"/>
  <c r="R202"/>
  <c r="P202"/>
  <c r="BI197"/>
  <c r="BH197"/>
  <c r="BG197"/>
  <c r="BF197"/>
  <c r="T197"/>
  <c r="R197"/>
  <c r="P197"/>
  <c r="BI190"/>
  <c r="BH190"/>
  <c r="BG190"/>
  <c r="BF190"/>
  <c r="T190"/>
  <c r="R190"/>
  <c r="P190"/>
  <c r="BI184"/>
  <c r="BH184"/>
  <c r="BG184"/>
  <c r="BF184"/>
  <c r="T184"/>
  <c r="R184"/>
  <c r="P184"/>
  <c r="BI165"/>
  <c r="BH165"/>
  <c r="BG165"/>
  <c r="BF165"/>
  <c r="T165"/>
  <c r="R165"/>
  <c r="P165"/>
  <c r="BI147"/>
  <c r="BH147"/>
  <c r="BG147"/>
  <c r="BF147"/>
  <c r="T147"/>
  <c r="R147"/>
  <c r="P147"/>
  <c r="BI145"/>
  <c r="BH145"/>
  <c r="BG145"/>
  <c r="BF145"/>
  <c r="T145"/>
  <c r="R145"/>
  <c r="P145"/>
  <c r="BI138"/>
  <c r="BH138"/>
  <c r="BG138"/>
  <c r="BF138"/>
  <c r="T138"/>
  <c r="R138"/>
  <c r="P138"/>
  <c r="BI132"/>
  <c r="BH132"/>
  <c r="BG132"/>
  <c r="BF132"/>
  <c r="T132"/>
  <c r="R132"/>
  <c r="P132"/>
  <c r="BI128"/>
  <c r="BH128"/>
  <c r="BG128"/>
  <c r="BF128"/>
  <c r="T128"/>
  <c r="R128"/>
  <c r="P128"/>
  <c r="BI124"/>
  <c r="BH124"/>
  <c r="BG124"/>
  <c r="BF124"/>
  <c r="T124"/>
  <c r="R124"/>
  <c r="P124"/>
  <c r="BI120"/>
  <c r="BH120"/>
  <c r="BG120"/>
  <c r="BF120"/>
  <c r="T120"/>
  <c r="R120"/>
  <c r="P120"/>
  <c r="BI103"/>
  <c r="BH103"/>
  <c r="BG103"/>
  <c r="BF103"/>
  <c r="T103"/>
  <c r="R103"/>
  <c r="P103"/>
  <c r="BI98"/>
  <c r="BH98"/>
  <c r="BG98"/>
  <c r="BF98"/>
  <c r="T98"/>
  <c r="R98"/>
  <c r="P98"/>
  <c r="BI93"/>
  <c r="BH93"/>
  <c r="BG93"/>
  <c r="BF93"/>
  <c r="T93"/>
  <c r="R93"/>
  <c r="P93"/>
  <c r="F84"/>
  <c r="E82"/>
  <c r="F56"/>
  <c r="E54"/>
  <c r="J26"/>
  <c r="E26"/>
  <c r="J87"/>
  <c r="J25"/>
  <c r="J23"/>
  <c r="E23"/>
  <c r="J58"/>
  <c r="J22"/>
  <c r="J20"/>
  <c r="E20"/>
  <c r="F87"/>
  <c r="J19"/>
  <c r="J17"/>
  <c r="E17"/>
  <c r="F86"/>
  <c r="J16"/>
  <c r="J14"/>
  <c r="J84"/>
  <c r="E7"/>
  <c r="E78"/>
  <c i="4" r="J39"/>
  <c r="J38"/>
  <c i="1" r="AY58"/>
  <c i="4" r="J37"/>
  <c i="1" r="AX58"/>
  <c i="4" r="BI447"/>
  <c r="BH447"/>
  <c r="BG447"/>
  <c r="BF447"/>
  <c r="T447"/>
  <c r="T446"/>
  <c r="R447"/>
  <c r="R446"/>
  <c r="P447"/>
  <c r="P446"/>
  <c r="BI442"/>
  <c r="BH442"/>
  <c r="BG442"/>
  <c r="BF442"/>
  <c r="T442"/>
  <c r="R442"/>
  <c r="P442"/>
  <c r="BI437"/>
  <c r="BH437"/>
  <c r="BG437"/>
  <c r="BF437"/>
  <c r="T437"/>
  <c r="R437"/>
  <c r="P437"/>
  <c r="BI434"/>
  <c r="BH434"/>
  <c r="BG434"/>
  <c r="BF434"/>
  <c r="T434"/>
  <c r="R434"/>
  <c r="P434"/>
  <c r="BI430"/>
  <c r="BH430"/>
  <c r="BG430"/>
  <c r="BF430"/>
  <c r="T430"/>
  <c r="R430"/>
  <c r="P430"/>
  <c r="BI427"/>
  <c r="BH427"/>
  <c r="BG427"/>
  <c r="BF427"/>
  <c r="T427"/>
  <c r="R427"/>
  <c r="P427"/>
  <c r="BI423"/>
  <c r="BH423"/>
  <c r="BG423"/>
  <c r="BF423"/>
  <c r="T423"/>
  <c r="R423"/>
  <c r="P423"/>
  <c r="BI419"/>
  <c r="BH419"/>
  <c r="BG419"/>
  <c r="BF419"/>
  <c r="T419"/>
  <c r="R419"/>
  <c r="P419"/>
  <c r="BI414"/>
  <c r="BH414"/>
  <c r="BG414"/>
  <c r="BF414"/>
  <c r="T414"/>
  <c r="R414"/>
  <c r="P414"/>
  <c r="BI411"/>
  <c r="BH411"/>
  <c r="BG411"/>
  <c r="BF411"/>
  <c r="T411"/>
  <c r="R411"/>
  <c r="P411"/>
  <c r="BI407"/>
  <c r="BH407"/>
  <c r="BG407"/>
  <c r="BF407"/>
  <c r="T407"/>
  <c r="R407"/>
  <c r="P407"/>
  <c r="BI403"/>
  <c r="BH403"/>
  <c r="BG403"/>
  <c r="BF403"/>
  <c r="T403"/>
  <c r="R403"/>
  <c r="P403"/>
  <c r="BI398"/>
  <c r="BH398"/>
  <c r="BG398"/>
  <c r="BF398"/>
  <c r="T398"/>
  <c r="R398"/>
  <c r="P398"/>
  <c r="BI395"/>
  <c r="BH395"/>
  <c r="BG395"/>
  <c r="BF395"/>
  <c r="T395"/>
  <c r="R395"/>
  <c r="P395"/>
  <c r="BI391"/>
  <c r="BH391"/>
  <c r="BG391"/>
  <c r="BF391"/>
  <c r="T391"/>
  <c r="R391"/>
  <c r="P391"/>
  <c r="BI388"/>
  <c r="BH388"/>
  <c r="BG388"/>
  <c r="BF388"/>
  <c r="T388"/>
  <c r="R388"/>
  <c r="P388"/>
  <c r="BI385"/>
  <c r="BH385"/>
  <c r="BG385"/>
  <c r="BF385"/>
  <c r="T385"/>
  <c r="R385"/>
  <c r="P385"/>
  <c r="BI381"/>
  <c r="BH381"/>
  <c r="BG381"/>
  <c r="BF381"/>
  <c r="T381"/>
  <c r="R381"/>
  <c r="P381"/>
  <c r="BI377"/>
  <c r="BH377"/>
  <c r="BG377"/>
  <c r="BF377"/>
  <c r="T377"/>
  <c r="R377"/>
  <c r="P377"/>
  <c r="BI374"/>
  <c r="BH374"/>
  <c r="BG374"/>
  <c r="BF374"/>
  <c r="T374"/>
  <c r="R374"/>
  <c r="P374"/>
  <c r="BI371"/>
  <c r="BH371"/>
  <c r="BG371"/>
  <c r="BF371"/>
  <c r="T371"/>
  <c r="R371"/>
  <c r="P371"/>
  <c r="BI368"/>
  <c r="BH368"/>
  <c r="BG368"/>
  <c r="BF368"/>
  <c r="T368"/>
  <c r="R368"/>
  <c r="P368"/>
  <c r="BI362"/>
  <c r="BH362"/>
  <c r="BG362"/>
  <c r="BF362"/>
  <c r="T362"/>
  <c r="R362"/>
  <c r="P362"/>
  <c r="BI360"/>
  <c r="BH360"/>
  <c r="BG360"/>
  <c r="BF360"/>
  <c r="T360"/>
  <c r="R360"/>
  <c r="P360"/>
  <c r="BI356"/>
  <c r="BH356"/>
  <c r="BG356"/>
  <c r="BF356"/>
  <c r="T356"/>
  <c r="R356"/>
  <c r="P356"/>
  <c r="BI352"/>
  <c r="BH352"/>
  <c r="BG352"/>
  <c r="BF352"/>
  <c r="T352"/>
  <c r="R352"/>
  <c r="P352"/>
  <c r="BI350"/>
  <c r="BH350"/>
  <c r="BG350"/>
  <c r="BF350"/>
  <c r="T350"/>
  <c r="R350"/>
  <c r="P350"/>
  <c r="BI346"/>
  <c r="BH346"/>
  <c r="BG346"/>
  <c r="BF346"/>
  <c r="T346"/>
  <c r="R346"/>
  <c r="P346"/>
  <c r="BI344"/>
  <c r="BH344"/>
  <c r="BG344"/>
  <c r="BF344"/>
  <c r="T344"/>
  <c r="R344"/>
  <c r="P344"/>
  <c r="BI340"/>
  <c r="BH340"/>
  <c r="BG340"/>
  <c r="BF340"/>
  <c r="T340"/>
  <c r="R340"/>
  <c r="P340"/>
  <c r="BI334"/>
  <c r="BH334"/>
  <c r="BG334"/>
  <c r="BF334"/>
  <c r="T334"/>
  <c r="R334"/>
  <c r="P334"/>
  <c r="BI328"/>
  <c r="BH328"/>
  <c r="BG328"/>
  <c r="BF328"/>
  <c r="T328"/>
  <c r="R328"/>
  <c r="P328"/>
  <c r="BI323"/>
  <c r="BH323"/>
  <c r="BG323"/>
  <c r="BF323"/>
  <c r="T323"/>
  <c r="R323"/>
  <c r="P323"/>
  <c r="BI317"/>
  <c r="BH317"/>
  <c r="BG317"/>
  <c r="BF317"/>
  <c r="T317"/>
  <c r="R317"/>
  <c r="P317"/>
  <c r="BI314"/>
  <c r="BH314"/>
  <c r="BG314"/>
  <c r="BF314"/>
  <c r="T314"/>
  <c r="R314"/>
  <c r="P314"/>
  <c r="BI310"/>
  <c r="BH310"/>
  <c r="BG310"/>
  <c r="BF310"/>
  <c r="T310"/>
  <c r="R310"/>
  <c r="P310"/>
  <c r="BI307"/>
  <c r="BH307"/>
  <c r="BG307"/>
  <c r="BF307"/>
  <c r="T307"/>
  <c r="R307"/>
  <c r="P307"/>
  <c r="BI304"/>
  <c r="BH304"/>
  <c r="BG304"/>
  <c r="BF304"/>
  <c r="T304"/>
  <c r="R304"/>
  <c r="P304"/>
  <c r="BI301"/>
  <c r="BH301"/>
  <c r="BG301"/>
  <c r="BF301"/>
  <c r="T301"/>
  <c r="R301"/>
  <c r="P301"/>
  <c r="BI295"/>
  <c r="BH295"/>
  <c r="BG295"/>
  <c r="BF295"/>
  <c r="T295"/>
  <c r="R295"/>
  <c r="P295"/>
  <c r="BI294"/>
  <c r="BH294"/>
  <c r="BG294"/>
  <c r="BF294"/>
  <c r="T294"/>
  <c r="R294"/>
  <c r="P294"/>
  <c r="BI289"/>
  <c r="BH289"/>
  <c r="BG289"/>
  <c r="BF289"/>
  <c r="T289"/>
  <c r="R289"/>
  <c r="P289"/>
  <c r="BI283"/>
  <c r="BH283"/>
  <c r="BG283"/>
  <c r="BF283"/>
  <c r="T283"/>
  <c r="R283"/>
  <c r="P283"/>
  <c r="BI274"/>
  <c r="BH274"/>
  <c r="BG274"/>
  <c r="BF274"/>
  <c r="T274"/>
  <c r="R274"/>
  <c r="P274"/>
  <c r="BI265"/>
  <c r="BH265"/>
  <c r="BG265"/>
  <c r="BF265"/>
  <c r="T265"/>
  <c r="R265"/>
  <c r="P265"/>
  <c r="BI262"/>
  <c r="BH262"/>
  <c r="BG262"/>
  <c r="BF262"/>
  <c r="T262"/>
  <c r="R262"/>
  <c r="P262"/>
  <c r="BI225"/>
  <c r="BH225"/>
  <c r="BG225"/>
  <c r="BF225"/>
  <c r="T225"/>
  <c r="R225"/>
  <c r="P225"/>
  <c r="BI208"/>
  <c r="BH208"/>
  <c r="BG208"/>
  <c r="BF208"/>
  <c r="T208"/>
  <c r="R208"/>
  <c r="P208"/>
  <c r="BI202"/>
  <c r="BH202"/>
  <c r="BG202"/>
  <c r="BF202"/>
  <c r="T202"/>
  <c r="R202"/>
  <c r="P202"/>
  <c r="BI197"/>
  <c r="BH197"/>
  <c r="BG197"/>
  <c r="BF197"/>
  <c r="T197"/>
  <c r="R197"/>
  <c r="P197"/>
  <c r="BI190"/>
  <c r="BH190"/>
  <c r="BG190"/>
  <c r="BF190"/>
  <c r="T190"/>
  <c r="R190"/>
  <c r="P190"/>
  <c r="BI184"/>
  <c r="BH184"/>
  <c r="BG184"/>
  <c r="BF184"/>
  <c r="T184"/>
  <c r="R184"/>
  <c r="P184"/>
  <c r="BI165"/>
  <c r="BH165"/>
  <c r="BG165"/>
  <c r="BF165"/>
  <c r="T165"/>
  <c r="R165"/>
  <c r="P165"/>
  <c r="BI147"/>
  <c r="BH147"/>
  <c r="BG147"/>
  <c r="BF147"/>
  <c r="T147"/>
  <c r="R147"/>
  <c r="P147"/>
  <c r="BI145"/>
  <c r="BH145"/>
  <c r="BG145"/>
  <c r="BF145"/>
  <c r="T145"/>
  <c r="R145"/>
  <c r="P145"/>
  <c r="BI138"/>
  <c r="BH138"/>
  <c r="BG138"/>
  <c r="BF138"/>
  <c r="T138"/>
  <c r="R138"/>
  <c r="P138"/>
  <c r="BI132"/>
  <c r="BH132"/>
  <c r="BG132"/>
  <c r="BF132"/>
  <c r="T132"/>
  <c r="R132"/>
  <c r="P132"/>
  <c r="BI128"/>
  <c r="BH128"/>
  <c r="BG128"/>
  <c r="BF128"/>
  <c r="T128"/>
  <c r="R128"/>
  <c r="P128"/>
  <c r="BI124"/>
  <c r="BH124"/>
  <c r="BG124"/>
  <c r="BF124"/>
  <c r="T124"/>
  <c r="R124"/>
  <c r="P124"/>
  <c r="BI120"/>
  <c r="BH120"/>
  <c r="BG120"/>
  <c r="BF120"/>
  <c r="T120"/>
  <c r="R120"/>
  <c r="P120"/>
  <c r="BI103"/>
  <c r="BH103"/>
  <c r="BG103"/>
  <c r="BF103"/>
  <c r="T103"/>
  <c r="R103"/>
  <c r="P103"/>
  <c r="BI98"/>
  <c r="BH98"/>
  <c r="BG98"/>
  <c r="BF98"/>
  <c r="T98"/>
  <c r="R98"/>
  <c r="P98"/>
  <c r="BI93"/>
  <c r="BH93"/>
  <c r="BG93"/>
  <c r="BF93"/>
  <c r="T93"/>
  <c r="R93"/>
  <c r="P93"/>
  <c r="F84"/>
  <c r="E82"/>
  <c r="F56"/>
  <c r="E54"/>
  <c r="J26"/>
  <c r="E26"/>
  <c r="J87"/>
  <c r="J25"/>
  <c r="J23"/>
  <c r="E23"/>
  <c r="J58"/>
  <c r="J22"/>
  <c r="J20"/>
  <c r="E20"/>
  <c r="F87"/>
  <c r="J19"/>
  <c r="J17"/>
  <c r="E17"/>
  <c r="F86"/>
  <c r="J16"/>
  <c r="J14"/>
  <c r="J56"/>
  <c r="E7"/>
  <c r="E78"/>
  <c i="3" r="J37"/>
  <c r="J36"/>
  <c i="1" r="AY56"/>
  <c i="3" r="J35"/>
  <c i="1" r="AX56"/>
  <c i="3" r="BI211"/>
  <c r="BH211"/>
  <c r="BG211"/>
  <c r="BF211"/>
  <c r="T211"/>
  <c r="R211"/>
  <c r="P211"/>
  <c r="BI207"/>
  <c r="BH207"/>
  <c r="BG207"/>
  <c r="BF207"/>
  <c r="T207"/>
  <c r="R207"/>
  <c r="P207"/>
  <c r="BI204"/>
  <c r="BH204"/>
  <c r="BG204"/>
  <c r="BF204"/>
  <c r="T204"/>
  <c r="R204"/>
  <c r="P204"/>
  <c r="BI203"/>
  <c r="BH203"/>
  <c r="BG203"/>
  <c r="BF203"/>
  <c r="T203"/>
  <c r="R203"/>
  <c r="P203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3"/>
  <c r="BH193"/>
  <c r="BG193"/>
  <c r="BF193"/>
  <c r="T193"/>
  <c r="R193"/>
  <c r="P193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2"/>
  <c r="BH182"/>
  <c r="BG182"/>
  <c r="BF182"/>
  <c r="T182"/>
  <c r="R182"/>
  <c r="P182"/>
  <c r="BI179"/>
  <c r="BH179"/>
  <c r="BG179"/>
  <c r="BF179"/>
  <c r="T179"/>
  <c r="R179"/>
  <c r="P179"/>
  <c r="BI175"/>
  <c r="BH175"/>
  <c r="BG175"/>
  <c r="BF175"/>
  <c r="T175"/>
  <c r="R175"/>
  <c r="P175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5"/>
  <c r="BH165"/>
  <c r="BG165"/>
  <c r="BF165"/>
  <c r="T165"/>
  <c r="R165"/>
  <c r="P165"/>
  <c r="BI160"/>
  <c r="BH160"/>
  <c r="BG160"/>
  <c r="BF160"/>
  <c r="T160"/>
  <c r="R160"/>
  <c r="P160"/>
  <c r="BI156"/>
  <c r="BH156"/>
  <c r="BG156"/>
  <c r="BF156"/>
  <c r="T156"/>
  <c r="R156"/>
  <c r="P156"/>
  <c r="BI151"/>
  <c r="BH151"/>
  <c r="BG151"/>
  <c r="BF151"/>
  <c r="T151"/>
  <c r="T150"/>
  <c r="R151"/>
  <c r="R150"/>
  <c r="P151"/>
  <c r="P150"/>
  <c r="BI147"/>
  <c r="BH147"/>
  <c r="BG147"/>
  <c r="BF147"/>
  <c r="T147"/>
  <c r="R147"/>
  <c r="P147"/>
  <c r="BI142"/>
  <c r="BH142"/>
  <c r="BG142"/>
  <c r="BF142"/>
  <c r="T142"/>
  <c r="R142"/>
  <c r="P142"/>
  <c r="BI136"/>
  <c r="BH136"/>
  <c r="BG136"/>
  <c r="BF136"/>
  <c r="T136"/>
  <c r="R136"/>
  <c r="P136"/>
  <c r="BI129"/>
  <c r="BH129"/>
  <c r="BG129"/>
  <c r="BF129"/>
  <c r="T129"/>
  <c r="R129"/>
  <c r="P129"/>
  <c r="BI123"/>
  <c r="BH123"/>
  <c r="BG123"/>
  <c r="BF123"/>
  <c r="T123"/>
  <c r="R123"/>
  <c r="P123"/>
  <c r="BI119"/>
  <c r="BH119"/>
  <c r="BG119"/>
  <c r="BF119"/>
  <c r="T119"/>
  <c r="R119"/>
  <c r="P119"/>
  <c r="BI114"/>
  <c r="BH114"/>
  <c r="BG114"/>
  <c r="BF114"/>
  <c r="T114"/>
  <c r="R114"/>
  <c r="P114"/>
  <c r="BI110"/>
  <c r="BH110"/>
  <c r="BG110"/>
  <c r="BF110"/>
  <c r="T110"/>
  <c r="R110"/>
  <c r="P110"/>
  <c r="BI107"/>
  <c r="BH107"/>
  <c r="BG107"/>
  <c r="BF107"/>
  <c r="T107"/>
  <c r="R107"/>
  <c r="P107"/>
  <c r="BI103"/>
  <c r="BH103"/>
  <c r="BG103"/>
  <c r="BF103"/>
  <c r="T103"/>
  <c r="R103"/>
  <c r="P103"/>
  <c r="BI97"/>
  <c r="BH97"/>
  <c r="BG97"/>
  <c r="BF97"/>
  <c r="T97"/>
  <c r="R97"/>
  <c r="P97"/>
  <c r="BI94"/>
  <c r="BH94"/>
  <c r="BG94"/>
  <c r="BF94"/>
  <c r="T94"/>
  <c r="R94"/>
  <c r="P94"/>
  <c r="BI90"/>
  <c r="BH90"/>
  <c r="BG90"/>
  <c r="BF90"/>
  <c r="T90"/>
  <c r="R90"/>
  <c r="P90"/>
  <c r="F82"/>
  <c r="E80"/>
  <c r="F52"/>
  <c r="E50"/>
  <c r="J24"/>
  <c r="E24"/>
  <c r="J85"/>
  <c r="J23"/>
  <c r="J21"/>
  <c r="E21"/>
  <c r="J54"/>
  <c r="J20"/>
  <c r="J18"/>
  <c r="E18"/>
  <c r="F85"/>
  <c r="J17"/>
  <c r="J15"/>
  <c r="E15"/>
  <c r="F84"/>
  <c r="J14"/>
  <c r="J12"/>
  <c r="J52"/>
  <c r="E7"/>
  <c r="E78"/>
  <c i="2" r="J37"/>
  <c r="J36"/>
  <c i="1" r="AY55"/>
  <c i="2" r="J35"/>
  <c i="1" r="AX55"/>
  <c i="2" r="BI441"/>
  <c r="BH441"/>
  <c r="BG441"/>
  <c r="BF441"/>
  <c r="T441"/>
  <c r="R441"/>
  <c r="P441"/>
  <c r="BI437"/>
  <c r="BH437"/>
  <c r="BG437"/>
  <c r="BF437"/>
  <c r="T437"/>
  <c r="R437"/>
  <c r="P437"/>
  <c r="BI434"/>
  <c r="BH434"/>
  <c r="BG434"/>
  <c r="BF434"/>
  <c r="T434"/>
  <c r="R434"/>
  <c r="P434"/>
  <c r="BI433"/>
  <c r="BH433"/>
  <c r="BG433"/>
  <c r="BF433"/>
  <c r="T433"/>
  <c r="R433"/>
  <c r="P433"/>
  <c r="BI430"/>
  <c r="BH430"/>
  <c r="BG430"/>
  <c r="BF430"/>
  <c r="T430"/>
  <c r="R430"/>
  <c r="P430"/>
  <c r="BI427"/>
  <c r="BH427"/>
  <c r="BG427"/>
  <c r="BF427"/>
  <c r="T427"/>
  <c r="R427"/>
  <c r="P427"/>
  <c r="BI426"/>
  <c r="BH426"/>
  <c r="BG426"/>
  <c r="BF426"/>
  <c r="T426"/>
  <c r="R426"/>
  <c r="P426"/>
  <c r="BI425"/>
  <c r="BH425"/>
  <c r="BG425"/>
  <c r="BF425"/>
  <c r="T425"/>
  <c r="R425"/>
  <c r="P425"/>
  <c r="BI424"/>
  <c r="BH424"/>
  <c r="BG424"/>
  <c r="BF424"/>
  <c r="T424"/>
  <c r="R424"/>
  <c r="P424"/>
  <c r="BI420"/>
  <c r="BH420"/>
  <c r="BG420"/>
  <c r="BF420"/>
  <c r="T420"/>
  <c r="T419"/>
  <c r="R420"/>
  <c r="R419"/>
  <c r="P420"/>
  <c r="P419"/>
  <c r="BI416"/>
  <c r="BH416"/>
  <c r="BG416"/>
  <c r="BF416"/>
  <c r="T416"/>
  <c r="T415"/>
  <c r="R416"/>
  <c r="R415"/>
  <c r="P416"/>
  <c r="P415"/>
  <c r="BI411"/>
  <c r="BH411"/>
  <c r="BG411"/>
  <c r="BF411"/>
  <c r="T411"/>
  <c r="R411"/>
  <c r="P411"/>
  <c r="BI408"/>
  <c r="BH408"/>
  <c r="BG408"/>
  <c r="BF408"/>
  <c r="T408"/>
  <c r="R408"/>
  <c r="P408"/>
  <c r="BI405"/>
  <c r="BH405"/>
  <c r="BG405"/>
  <c r="BF405"/>
  <c r="T405"/>
  <c r="R405"/>
  <c r="P405"/>
  <c r="BI401"/>
  <c r="BH401"/>
  <c r="BG401"/>
  <c r="BF401"/>
  <c r="T401"/>
  <c r="R401"/>
  <c r="P401"/>
  <c r="BI397"/>
  <c r="BH397"/>
  <c r="BG397"/>
  <c r="BF397"/>
  <c r="T397"/>
  <c r="R397"/>
  <c r="P397"/>
  <c r="BI393"/>
  <c r="BH393"/>
  <c r="BG393"/>
  <c r="BF393"/>
  <c r="T393"/>
  <c r="R393"/>
  <c r="P393"/>
  <c r="BI389"/>
  <c r="BH389"/>
  <c r="BG389"/>
  <c r="BF389"/>
  <c r="T389"/>
  <c r="R389"/>
  <c r="P389"/>
  <c r="BI388"/>
  <c r="BH388"/>
  <c r="BG388"/>
  <c r="BF388"/>
  <c r="T388"/>
  <c r="R388"/>
  <c r="P388"/>
  <c r="BI387"/>
  <c r="BH387"/>
  <c r="BG387"/>
  <c r="BF387"/>
  <c r="T387"/>
  <c r="R387"/>
  <c r="P387"/>
  <c r="BI386"/>
  <c r="BH386"/>
  <c r="BG386"/>
  <c r="BF386"/>
  <c r="T386"/>
  <c r="R386"/>
  <c r="P386"/>
  <c r="BI385"/>
  <c r="BH385"/>
  <c r="BG385"/>
  <c r="BF385"/>
  <c r="T385"/>
  <c r="R385"/>
  <c r="P385"/>
  <c r="BI381"/>
  <c r="BH381"/>
  <c r="BG381"/>
  <c r="BF381"/>
  <c r="T381"/>
  <c r="R381"/>
  <c r="P381"/>
  <c r="BI377"/>
  <c r="BH377"/>
  <c r="BG377"/>
  <c r="BF377"/>
  <c r="T377"/>
  <c r="R377"/>
  <c r="P377"/>
  <c r="BI373"/>
  <c r="BH373"/>
  <c r="BG373"/>
  <c r="BF373"/>
  <c r="T373"/>
  <c r="R373"/>
  <c r="P373"/>
  <c r="BI369"/>
  <c r="BH369"/>
  <c r="BG369"/>
  <c r="BF369"/>
  <c r="T369"/>
  <c r="R369"/>
  <c r="P369"/>
  <c r="BI365"/>
  <c r="BH365"/>
  <c r="BG365"/>
  <c r="BF365"/>
  <c r="T365"/>
  <c r="R365"/>
  <c r="P365"/>
  <c r="BI361"/>
  <c r="BH361"/>
  <c r="BG361"/>
  <c r="BF361"/>
  <c r="T361"/>
  <c r="R361"/>
  <c r="P361"/>
  <c r="BI357"/>
  <c r="BH357"/>
  <c r="BG357"/>
  <c r="BF357"/>
  <c r="T357"/>
  <c r="R357"/>
  <c r="P357"/>
  <c r="BI353"/>
  <c r="BH353"/>
  <c r="BG353"/>
  <c r="BF353"/>
  <c r="T353"/>
  <c r="R353"/>
  <c r="P353"/>
  <c r="BI349"/>
  <c r="BH349"/>
  <c r="BG349"/>
  <c r="BF349"/>
  <c r="T349"/>
  <c r="R349"/>
  <c r="P349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4"/>
  <c r="BH334"/>
  <c r="BG334"/>
  <c r="BF334"/>
  <c r="T334"/>
  <c r="R334"/>
  <c r="P334"/>
  <c r="BI329"/>
  <c r="BH329"/>
  <c r="BG329"/>
  <c r="BF329"/>
  <c r="T329"/>
  <c r="R329"/>
  <c r="P329"/>
  <c r="BI324"/>
  <c r="BH324"/>
  <c r="BG324"/>
  <c r="BF324"/>
  <c r="T324"/>
  <c r="R324"/>
  <c r="P324"/>
  <c r="BI320"/>
  <c r="BH320"/>
  <c r="BG320"/>
  <c r="BF320"/>
  <c r="T320"/>
  <c r="R320"/>
  <c r="P320"/>
  <c r="BI317"/>
  <c r="BH317"/>
  <c r="BG317"/>
  <c r="BF317"/>
  <c r="T317"/>
  <c r="R317"/>
  <c r="P317"/>
  <c r="BI313"/>
  <c r="BH313"/>
  <c r="BG313"/>
  <c r="BF313"/>
  <c r="T313"/>
  <c r="R313"/>
  <c r="P313"/>
  <c r="BI310"/>
  <c r="BH310"/>
  <c r="BG310"/>
  <c r="BF310"/>
  <c r="T310"/>
  <c r="R310"/>
  <c r="P310"/>
  <c r="BI307"/>
  <c r="BH307"/>
  <c r="BG307"/>
  <c r="BF307"/>
  <c r="T307"/>
  <c r="R307"/>
  <c r="P307"/>
  <c r="BI304"/>
  <c r="BH304"/>
  <c r="BG304"/>
  <c r="BF304"/>
  <c r="T304"/>
  <c r="R304"/>
  <c r="P304"/>
  <c r="BI300"/>
  <c r="BH300"/>
  <c r="BG300"/>
  <c r="BF300"/>
  <c r="T300"/>
  <c r="R300"/>
  <c r="P300"/>
  <c r="BI295"/>
  <c r="BH295"/>
  <c r="BG295"/>
  <c r="BF295"/>
  <c r="T295"/>
  <c r="R295"/>
  <c r="P295"/>
  <c r="BI287"/>
  <c r="BH287"/>
  <c r="BG287"/>
  <c r="BF287"/>
  <c r="T287"/>
  <c r="R287"/>
  <c r="P287"/>
  <c r="BI283"/>
  <c r="BH283"/>
  <c r="BG283"/>
  <c r="BF283"/>
  <c r="T283"/>
  <c r="R283"/>
  <c r="P283"/>
  <c r="BI279"/>
  <c r="BH279"/>
  <c r="BG279"/>
  <c r="BF279"/>
  <c r="T279"/>
  <c r="R279"/>
  <c r="P279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59"/>
  <c r="BH259"/>
  <c r="BG259"/>
  <c r="BF259"/>
  <c r="T259"/>
  <c r="R259"/>
  <c r="P259"/>
  <c r="BI255"/>
  <c r="BH255"/>
  <c r="BG255"/>
  <c r="BF255"/>
  <c r="T255"/>
  <c r="R255"/>
  <c r="P255"/>
  <c r="BI252"/>
  <c r="BH252"/>
  <c r="BG252"/>
  <c r="BF252"/>
  <c r="T252"/>
  <c r="R252"/>
  <c r="P252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R239"/>
  <c r="P239"/>
  <c r="BI236"/>
  <c r="BH236"/>
  <c r="BG236"/>
  <c r="BF236"/>
  <c r="T236"/>
  <c r="R236"/>
  <c r="P236"/>
  <c r="BI231"/>
  <c r="BH231"/>
  <c r="BG231"/>
  <c r="BF231"/>
  <c r="T231"/>
  <c r="R231"/>
  <c r="P231"/>
  <c r="BI227"/>
  <c r="BH227"/>
  <c r="BG227"/>
  <c r="BF227"/>
  <c r="T227"/>
  <c r="R227"/>
  <c r="P227"/>
  <c r="BI223"/>
  <c r="BH223"/>
  <c r="BG223"/>
  <c r="BF223"/>
  <c r="T223"/>
  <c r="R223"/>
  <c r="P223"/>
  <c r="BI218"/>
  <c r="BH218"/>
  <c r="BG218"/>
  <c r="BF218"/>
  <c r="T218"/>
  <c r="R218"/>
  <c r="P218"/>
  <c r="BI213"/>
  <c r="BH213"/>
  <c r="BG213"/>
  <c r="BF213"/>
  <c r="T213"/>
  <c r="R213"/>
  <c r="P213"/>
  <c r="BI209"/>
  <c r="BH209"/>
  <c r="BG209"/>
  <c r="BF209"/>
  <c r="T209"/>
  <c r="R209"/>
  <c r="P209"/>
  <c r="BI204"/>
  <c r="BH204"/>
  <c r="BG204"/>
  <c r="BF204"/>
  <c r="T204"/>
  <c r="T203"/>
  <c r="R204"/>
  <c r="R203"/>
  <c r="P204"/>
  <c r="P203"/>
  <c r="BI199"/>
  <c r="BH199"/>
  <c r="BG199"/>
  <c r="BF199"/>
  <c r="T199"/>
  <c r="T198"/>
  <c r="R199"/>
  <c r="R198"/>
  <c r="P199"/>
  <c r="P198"/>
  <c r="BI194"/>
  <c r="BH194"/>
  <c r="BG194"/>
  <c r="BF194"/>
  <c r="T194"/>
  <c r="T193"/>
  <c r="R194"/>
  <c r="R193"/>
  <c r="P194"/>
  <c r="P193"/>
  <c r="BI190"/>
  <c r="BH190"/>
  <c r="BG190"/>
  <c r="BF190"/>
  <c r="T190"/>
  <c r="R190"/>
  <c r="P190"/>
  <c r="BI189"/>
  <c r="BH189"/>
  <c r="BG189"/>
  <c r="BF189"/>
  <c r="T189"/>
  <c r="R189"/>
  <c r="P189"/>
  <c r="BI184"/>
  <c r="BH184"/>
  <c r="BG184"/>
  <c r="BF184"/>
  <c r="T184"/>
  <c r="R184"/>
  <c r="P184"/>
  <c r="BI179"/>
  <c r="BH179"/>
  <c r="BG179"/>
  <c r="BF179"/>
  <c r="T179"/>
  <c r="R179"/>
  <c r="P179"/>
  <c r="BI173"/>
  <c r="BH173"/>
  <c r="BG173"/>
  <c r="BF173"/>
  <c r="T173"/>
  <c r="T165"/>
  <c r="R173"/>
  <c r="R165"/>
  <c r="P173"/>
  <c r="P165"/>
  <c r="BI166"/>
  <c r="BH166"/>
  <c r="BG166"/>
  <c r="BF166"/>
  <c r="T166"/>
  <c r="R166"/>
  <c r="P166"/>
  <c r="BI159"/>
  <c r="BH159"/>
  <c r="BG159"/>
  <c r="BF159"/>
  <c r="T159"/>
  <c r="R159"/>
  <c r="P159"/>
  <c r="BI155"/>
  <c r="BH155"/>
  <c r="BG155"/>
  <c r="BF155"/>
  <c r="T155"/>
  <c r="R155"/>
  <c r="P155"/>
  <c r="BI149"/>
  <c r="BH149"/>
  <c r="BG149"/>
  <c r="BF149"/>
  <c r="T149"/>
  <c r="R149"/>
  <c r="P149"/>
  <c r="BI145"/>
  <c r="BH145"/>
  <c r="BG145"/>
  <c r="BF145"/>
  <c r="T145"/>
  <c r="R145"/>
  <c r="P145"/>
  <c r="BI141"/>
  <c r="BH141"/>
  <c r="BG141"/>
  <c r="BF141"/>
  <c r="T141"/>
  <c r="R141"/>
  <c r="P141"/>
  <c r="BI137"/>
  <c r="BH137"/>
  <c r="BG137"/>
  <c r="BF137"/>
  <c r="T137"/>
  <c r="R137"/>
  <c r="P137"/>
  <c r="BI131"/>
  <c r="BH131"/>
  <c r="BG131"/>
  <c r="BF131"/>
  <c r="T131"/>
  <c r="R131"/>
  <c r="P131"/>
  <c r="BI127"/>
  <c r="BH127"/>
  <c r="BG127"/>
  <c r="BF127"/>
  <c r="T127"/>
  <c r="R127"/>
  <c r="P127"/>
  <c r="BI121"/>
  <c r="BH121"/>
  <c r="BG121"/>
  <c r="BF121"/>
  <c r="T121"/>
  <c r="R121"/>
  <c r="P121"/>
  <c r="BI117"/>
  <c r="BH117"/>
  <c r="BG117"/>
  <c r="BF117"/>
  <c r="T117"/>
  <c r="R117"/>
  <c r="P117"/>
  <c r="BI113"/>
  <c r="BH113"/>
  <c r="BG113"/>
  <c r="BF113"/>
  <c r="T113"/>
  <c r="R113"/>
  <c r="P113"/>
  <c r="BI106"/>
  <c r="BH106"/>
  <c r="BG106"/>
  <c r="BF106"/>
  <c r="T106"/>
  <c r="R106"/>
  <c r="P106"/>
  <c r="BI102"/>
  <c r="BH102"/>
  <c r="BG102"/>
  <c r="BF102"/>
  <c r="T102"/>
  <c r="R102"/>
  <c r="P102"/>
  <c r="BI98"/>
  <c r="BH98"/>
  <c r="BG98"/>
  <c r="BF98"/>
  <c r="T98"/>
  <c r="R98"/>
  <c r="P98"/>
  <c r="F90"/>
  <c r="E88"/>
  <c r="F52"/>
  <c r="E50"/>
  <c r="J24"/>
  <c r="E24"/>
  <c r="J55"/>
  <c r="J23"/>
  <c r="J21"/>
  <c r="E21"/>
  <c r="J92"/>
  <c r="J20"/>
  <c r="J18"/>
  <c r="E18"/>
  <c r="F55"/>
  <c r="J17"/>
  <c r="J15"/>
  <c r="E15"/>
  <c r="F54"/>
  <c r="J14"/>
  <c r="J12"/>
  <c r="J90"/>
  <c r="E7"/>
  <c r="E48"/>
  <c i="1" r="L50"/>
  <c r="AM50"/>
  <c r="AM49"/>
  <c r="L49"/>
  <c r="AM47"/>
  <c r="L47"/>
  <c r="L45"/>
  <c r="L44"/>
  <c i="2" r="J427"/>
  <c r="BK265"/>
  <c r="BK194"/>
  <c r="J381"/>
  <c r="BK295"/>
  <c r="BK98"/>
  <c r="BK236"/>
  <c i="3" r="BK189"/>
  <c r="J151"/>
  <c i="4" r="J437"/>
  <c r="J197"/>
  <c r="BK377"/>
  <c r="J310"/>
  <c i="5" r="BK352"/>
  <c r="J132"/>
  <c i="6" r="J346"/>
  <c r="J252"/>
  <c r="BK150"/>
  <c r="BK183"/>
  <c i="7" r="J554"/>
  <c i="8" r="BK101"/>
  <c r="J119"/>
  <c i="9" r="BK168"/>
  <c r="J169"/>
  <c i="2" r="J411"/>
  <c r="J239"/>
  <c r="BK106"/>
  <c r="J204"/>
  <c r="J342"/>
  <c r="BK137"/>
  <c i="3" r="BK203"/>
  <c r="J175"/>
  <c i="4" r="J184"/>
  <c r="BK323"/>
  <c r="BK208"/>
  <c i="5" r="J388"/>
  <c i="6" r="J274"/>
  <c r="BK317"/>
  <c r="BK201"/>
  <c i="7" r="J99"/>
  <c r="BK225"/>
  <c i="8" r="BK160"/>
  <c r="BK85"/>
  <c i="9" r="BK85"/>
  <c r="J121"/>
  <c i="2" r="J424"/>
  <c r="J271"/>
  <c r="J317"/>
  <c r="J190"/>
  <c r="BK345"/>
  <c r="J184"/>
  <c r="J344"/>
  <c i="3" r="J160"/>
  <c r="J165"/>
  <c i="4" r="J307"/>
  <c r="BK165"/>
  <c r="BK307"/>
  <c r="BK265"/>
  <c i="5" r="BK184"/>
  <c r="BK197"/>
  <c r="BK366"/>
  <c i="6" r="J323"/>
  <c r="J353"/>
  <c r="BK255"/>
  <c i="7" r="J541"/>
  <c r="BK449"/>
  <c r="J525"/>
  <c i="8" r="BK169"/>
  <c r="BK121"/>
  <c i="9" r="BK165"/>
  <c r="J118"/>
  <c i="2" r="BK405"/>
  <c r="J141"/>
  <c r="J334"/>
  <c r="J304"/>
  <c i="3" r="J110"/>
  <c i="4" r="J423"/>
  <c i="5" r="J355"/>
  <c r="J316"/>
  <c i="6" r="J303"/>
  <c r="BK222"/>
  <c i="7" r="BK455"/>
  <c i="8" r="BK105"/>
  <c i="9" r="BK167"/>
  <c i="2" r="BK209"/>
  <c r="J341"/>
  <c r="J166"/>
  <c i="3" r="BK136"/>
  <c i="4" r="J442"/>
  <c r="BK225"/>
  <c r="J301"/>
  <c i="5" r="J225"/>
  <c r="BK342"/>
  <c i="6" r="J103"/>
  <c r="J222"/>
  <c r="J262"/>
  <c i="7" r="BK476"/>
  <c r="BK236"/>
  <c i="8" r="J173"/>
  <c r="BK123"/>
  <c i="2" r="BK408"/>
  <c r="F36"/>
  <c r="BK373"/>
  <c r="BK173"/>
  <c r="BK213"/>
  <c r="J117"/>
  <c i="3" r="BK110"/>
  <c i="4" r="BK434"/>
  <c r="BK388"/>
  <c i="5" r="J373"/>
  <c i="6" r="J255"/>
  <c r="J278"/>
  <c i="7" r="J403"/>
  <c i="8" r="BK177"/>
  <c r="BK187"/>
  <c i="9" r="J119"/>
  <c i="2" r="J401"/>
  <c r="BK141"/>
  <c i="3" r="BK142"/>
  <c r="J119"/>
  <c i="4" r="J381"/>
  <c r="BK385"/>
  <c r="BK334"/>
  <c i="5" r="J284"/>
  <c i="6" r="BK356"/>
  <c r="BK313"/>
  <c i="7" r="J243"/>
  <c i="8" r="J213"/>
  <c i="2" r="J430"/>
  <c r="J245"/>
  <c r="BK339"/>
  <c i="3" r="BK169"/>
  <c i="4" r="J124"/>
  <c i="5" r="J336"/>
  <c r="J366"/>
  <c r="J280"/>
  <c i="6" r="BK346"/>
  <c r="J319"/>
  <c i="7" r="J449"/>
  <c i="8" r="BK133"/>
  <c r="BK93"/>
  <c i="9" r="BK90"/>
  <c r="J114"/>
  <c i="2" r="BK389"/>
  <c r="J259"/>
  <c r="BK334"/>
  <c r="J159"/>
  <c r="J340"/>
  <c r="BK117"/>
  <c r="BK264"/>
  <c r="J106"/>
  <c i="3" r="J187"/>
  <c i="4" r="J371"/>
  <c r="BK274"/>
  <c r="J165"/>
  <c i="5" r="BK362"/>
  <c r="BK332"/>
  <c i="6" r="J288"/>
  <c r="BK323"/>
  <c i="7" r="BK399"/>
  <c r="J470"/>
  <c i="8" r="J109"/>
  <c r="J142"/>
  <c i="9" r="BK102"/>
  <c r="J120"/>
  <c i="2" r="BK397"/>
  <c r="J242"/>
  <c r="BK273"/>
  <c r="J127"/>
  <c r="BK344"/>
  <c r="J268"/>
  <c r="BK300"/>
  <c r="J149"/>
  <c i="3" r="BK182"/>
  <c r="BK103"/>
  <c i="4" r="J304"/>
  <c r="J145"/>
  <c i="5" r="J380"/>
  <c r="J352"/>
  <c r="J294"/>
  <c r="J98"/>
  <c r="BK336"/>
  <c i="6" r="BK299"/>
  <c r="J317"/>
  <c r="BK269"/>
  <c i="7" r="J478"/>
  <c r="BK478"/>
  <c i="8" r="J152"/>
  <c r="J177"/>
  <c i="9" r="J113"/>
  <c r="BK107"/>
  <c i="2" r="J426"/>
  <c r="BK266"/>
  <c r="J255"/>
  <c r="BK369"/>
  <c r="BK287"/>
  <c r="BK361"/>
  <c i="3" r="BK187"/>
  <c r="BK211"/>
  <c i="4" r="J395"/>
  <c r="BK368"/>
  <c r="J419"/>
  <c r="BK328"/>
  <c i="5" r="BK280"/>
  <c i="6" r="BK319"/>
  <c r="J356"/>
  <c r="BK325"/>
  <c i="7" r="BK560"/>
  <c r="J177"/>
  <c r="J89"/>
  <c i="8" r="J125"/>
  <c i="9" r="BK170"/>
  <c r="BK97"/>
  <c r="J134"/>
  <c i="2" r="BK388"/>
  <c r="BK353"/>
  <c r="BK343"/>
  <c r="J131"/>
  <c r="J377"/>
  <c r="J236"/>
  <c r="J121"/>
  <c i="3" r="J211"/>
  <c r="BK186"/>
  <c i="4" r="BK340"/>
  <c r="BK294"/>
  <c r="BK120"/>
  <c i="5" r="J345"/>
  <c r="J393"/>
  <c r="BK297"/>
  <c r="BK103"/>
  <c r="J304"/>
  <c i="6" r="BK303"/>
  <c r="BK294"/>
  <c r="J127"/>
  <c i="7" r="J476"/>
  <c r="BK171"/>
  <c i="8" r="BK206"/>
  <c r="BK196"/>
  <c i="9" r="BK118"/>
  <c r="BK115"/>
  <c i="2" r="J287"/>
  <c r="BK252"/>
  <c r="BK272"/>
  <c r="BK145"/>
  <c i="3" r="J198"/>
  <c i="4" r="J434"/>
  <c i="5" r="BK326"/>
  <c r="J300"/>
  <c r="J184"/>
  <c i="6" r="J201"/>
  <c r="J196"/>
  <c i="7" r="J455"/>
  <c r="BK249"/>
  <c i="8" r="BK109"/>
  <c i="9" r="J90"/>
  <c i="2" r="J137"/>
  <c r="J266"/>
  <c r="BK268"/>
  <c i="8" r="BK111"/>
  <c i="9" r="BK114"/>
  <c i="2" r="J386"/>
  <c i="3" r="J107"/>
  <c i="4" r="J356"/>
  <c r="J190"/>
  <c i="5" r="BK300"/>
  <c r="BK345"/>
  <c r="J93"/>
  <c i="6" r="BK274"/>
  <c i="7" r="BK288"/>
  <c r="BK403"/>
  <c i="8" r="J85"/>
  <c r="J101"/>
  <c i="9" r="J98"/>
  <c r="BK96"/>
  <c i="2" r="BK401"/>
  <c r="BK274"/>
  <c r="J408"/>
  <c i="3" r="J200"/>
  <c r="BK188"/>
  <c i="4" r="BK374"/>
  <c r="BK395"/>
  <c r="J344"/>
  <c r="BK362"/>
  <c i="5" r="BK190"/>
  <c r="BK316"/>
  <c r="J338"/>
  <c i="6" r="J294"/>
  <c r="BK367"/>
  <c i="7" r="BK552"/>
  <c r="BK474"/>
  <c r="J537"/>
  <c r="J159"/>
  <c i="8" r="J97"/>
  <c r="BK130"/>
  <c i="2" r="J433"/>
  <c r="J263"/>
  <c r="J98"/>
  <c r="J353"/>
  <c r="J385"/>
  <c i="3" r="BK197"/>
  <c i="4" r="J368"/>
  <c r="BK403"/>
  <c r="BK124"/>
  <c i="6" r="J363"/>
  <c r="J342"/>
  <c r="BK131"/>
  <c i="7" r="BK94"/>
  <c i="8" r="J127"/>
  <c i="9" r="BK123"/>
  <c i="2" r="J223"/>
  <c r="BK338"/>
  <c r="J313"/>
  <c i="3" r="BK170"/>
  <c i="4" r="J427"/>
  <c r="BK350"/>
  <c i="5" r="J332"/>
  <c r="J138"/>
  <c r="BK312"/>
  <c i="6" r="J367"/>
  <c i="7" r="J548"/>
  <c r="J468"/>
  <c i="8" r="BK89"/>
  <c i="9" r="BK99"/>
  <c i="2" r="BK416"/>
  <c r="J365"/>
  <c r="BK387"/>
  <c i="3" r="BK90"/>
  <c i="4" r="J294"/>
  <c i="5" r="BK138"/>
  <c r="J190"/>
  <c i="6" r="BK363"/>
  <c r="J308"/>
  <c r="J135"/>
  <c i="7" r="BK544"/>
  <c r="BK533"/>
  <c i="8" r="J93"/>
  <c r="J103"/>
  <c i="9" r="J106"/>
  <c i="2" r="BK426"/>
  <c r="BK310"/>
  <c r="BK204"/>
  <c r="J173"/>
  <c r="J389"/>
  <c r="BK304"/>
  <c r="BK179"/>
  <c r="BK320"/>
  <c i="3" r="J203"/>
  <c r="J169"/>
  <c i="4" r="BK437"/>
  <c r="BK184"/>
  <c r="J328"/>
  <c r="J132"/>
  <c i="5" r="J291"/>
  <c r="BK291"/>
  <c i="6" r="BK285"/>
  <c i="7" r="J552"/>
  <c r="J94"/>
  <c r="BK531"/>
  <c i="8" r="J195"/>
  <c r="J107"/>
  <c i="9" r="J107"/>
  <c i="3" r="J114"/>
  <c i="4" r="J346"/>
  <c i="5" r="J326"/>
  <c r="J165"/>
  <c i="6" r="J349"/>
  <c i="7" r="BK554"/>
  <c i="8" r="BK213"/>
  <c i="9" r="BK169"/>
  <c r="BK119"/>
  <c i="2" r="J279"/>
  <c r="J274"/>
  <c r="BK317"/>
  <c r="BK199"/>
  <c i="3" r="J142"/>
  <c i="4" r="BK430"/>
  <c r="BK304"/>
  <c i="5" r="BK338"/>
  <c i="6" r="BK279"/>
  <c i="7" r="J249"/>
  <c i="8" r="J191"/>
  <c i="9" r="J96"/>
  <c i="2" r="BK427"/>
  <c r="J199"/>
  <c r="J307"/>
  <c r="BK267"/>
  <c i="3" r="J182"/>
  <c i="4" r="BK98"/>
  <c r="J362"/>
  <c i="5" r="J307"/>
  <c r="J342"/>
  <c i="6" r="BK349"/>
  <c r="J148"/>
  <c i="7" r="J474"/>
  <c i="8" r="J196"/>
  <c i="9" r="BK147"/>
  <c i="2" r="BK127"/>
  <c r="J102"/>
  <c i="4" r="J323"/>
  <c i="5" r="BK165"/>
  <c i="6" r="J123"/>
  <c i="7" r="BK223"/>
  <c i="8" r="BK200"/>
  <c i="9" r="BK121"/>
  <c i="2" r="J300"/>
  <c i="3" r="BK199"/>
  <c i="4" r="BK317"/>
  <c i="5" r="J359"/>
  <c i="6" r="BK342"/>
  <c r="BK103"/>
  <c i="7" r="BK284"/>
  <c i="8" r="J117"/>
  <c i="2" r="J213"/>
  <c i="4" r="J283"/>
  <c i="5" r="BK380"/>
  <c i="6" r="BK353"/>
  <c i="7" r="BK548"/>
  <c i="8" r="J200"/>
  <c i="9" r="J158"/>
  <c i="2" r="J345"/>
  <c r="BK365"/>
  <c i="3" r="BK114"/>
  <c i="4" r="BK407"/>
  <c i="5" r="BK321"/>
  <c r="BK261"/>
  <c i="6" r="BK123"/>
  <c i="7" r="BK271"/>
  <c i="8" r="J105"/>
  <c i="2" r="BK420"/>
  <c r="J397"/>
  <c i="3" r="J97"/>
  <c i="4" r="J289"/>
  <c i="6" r="J108"/>
  <c i="7" r="BK230"/>
  <c i="8" r="BK103"/>
  <c i="2" r="BK275"/>
  <c i="3" r="BK200"/>
  <c i="4" r="J138"/>
  <c i="5" r="J275"/>
  <c r="J258"/>
  <c i="6" r="BK252"/>
  <c i="9" r="J137"/>
  <c i="2" r="BK189"/>
  <c i="4" r="BK289"/>
  <c r="BK93"/>
  <c i="6" r="BK196"/>
  <c i="7" r="J163"/>
  <c i="8" r="BK136"/>
  <c i="2" r="J437"/>
  <c r="BK121"/>
  <c r="J373"/>
  <c r="BK190"/>
  <c i="3" r="BK129"/>
  <c i="4" r="BK346"/>
  <c r="J317"/>
  <c i="5" r="BK147"/>
  <c i="7" r="BK243"/>
  <c i="8" r="BK195"/>
  <c i="9" r="J115"/>
  <c i="2" r="J343"/>
  <c r="BK149"/>
  <c r="BK223"/>
  <c i="3" r="BK204"/>
  <c i="4" r="J350"/>
  <c r="J352"/>
  <c i="5" r="BK369"/>
  <c r="J362"/>
  <c i="6" r="J285"/>
  <c i="7" r="BK335"/>
  <c i="8" r="BK173"/>
  <c i="2" r="BK430"/>
  <c r="BK131"/>
  <c r="BK102"/>
  <c r="J265"/>
  <c i="3" r="BK165"/>
  <c r="J103"/>
  <c i="4" r="BK295"/>
  <c r="BK103"/>
  <c i="6" r="J189"/>
  <c i="7" r="BK525"/>
  <c i="8" r="BK210"/>
  <c i="9" r="J144"/>
  <c r="BK113"/>
  <c i="2" r="J252"/>
  <c r="BK411"/>
  <c i="3" r="J123"/>
  <c i="4" r="BK427"/>
  <c r="J411"/>
  <c i="5" r="BK359"/>
  <c r="J147"/>
  <c i="6" r="BK339"/>
  <c i="7" r="BK163"/>
  <c i="8" r="BK119"/>
  <c r="J89"/>
  <c i="2" r="J441"/>
  <c r="BK340"/>
  <c r="J189"/>
  <c i="3" r="BK123"/>
  <c i="5" r="J128"/>
  <c i="6" r="BK360"/>
  <c i="7" r="J557"/>
  <c i="9" r="J166"/>
  <c i="2" r="J269"/>
  <c i="3" r="J193"/>
  <c r="J90"/>
  <c i="4" r="BK360"/>
  <c i="5" r="J297"/>
  <c i="6" r="J299"/>
  <c i="7" r="J399"/>
  <c i="8" r="BK152"/>
  <c i="2" r="BK342"/>
  <c i="4" r="BK352"/>
  <c r="BK314"/>
  <c i="5" r="J124"/>
  <c i="7" r="J533"/>
  <c i="8" r="J187"/>
  <c i="9" r="J170"/>
  <c r="BK122"/>
  <c i="2" r="J275"/>
  <c i="3" r="J94"/>
  <c i="4" r="J430"/>
  <c r="BK197"/>
  <c i="5" r="BK355"/>
  <c r="J103"/>
  <c i="6" r="BK329"/>
  <c i="7" r="J284"/>
  <c r="J171"/>
  <c i="9" r="J133"/>
  <c i="2" r="BK239"/>
  <c r="J324"/>
  <c i="3" r="J197"/>
  <c i="4" r="BK190"/>
  <c i="6" r="BK335"/>
  <c i="7" r="BK464"/>
  <c i="8" r="J115"/>
  <c i="2" r="BK329"/>
  <c r="BK255"/>
  <c i="4" r="BK301"/>
  <c i="5" r="J348"/>
  <c i="6" r="J279"/>
  <c i="8" r="BK142"/>
  <c i="9" r="J123"/>
  <c i="2" r="J369"/>
  <c r="BK307"/>
  <c i="4" r="BK356"/>
  <c i="5" r="BK307"/>
  <c i="6" r="J269"/>
  <c i="7" r="J230"/>
  <c i="9" r="BK158"/>
  <c i="2" r="BK424"/>
  <c r="BK385"/>
  <c r="J209"/>
  <c i="3" r="BK151"/>
  <c i="4" r="BK423"/>
  <c r="J274"/>
  <c i="5" r="BK258"/>
  <c i="7" r="BK470"/>
  <c i="8" r="J183"/>
  <c i="9" r="J102"/>
  <c i="2" r="BK381"/>
  <c r="J405"/>
  <c r="J320"/>
  <c i="3" r="BK175"/>
  <c i="4" r="J334"/>
  <c r="BK128"/>
  <c i="5" r="BK284"/>
  <c r="BK208"/>
  <c i="6" r="BK135"/>
  <c r="BK108"/>
  <c i="7" r="BK256"/>
  <c i="8" r="J206"/>
  <c i="9" r="BK120"/>
  <c i="2" r="BK393"/>
  <c r="J388"/>
  <c r="BK269"/>
  <c i="3" r="BK107"/>
  <c i="4" r="BK442"/>
  <c r="BK381"/>
  <c i="5" r="BK202"/>
  <c i="6" r="J207"/>
  <c i="7" r="J462"/>
  <c i="8" r="J181"/>
  <c r="J145"/>
  <c i="9" r="BK144"/>
  <c i="2" r="BK324"/>
  <c r="BK231"/>
  <c r="BK279"/>
  <c r="J179"/>
  <c i="3" r="BK147"/>
  <c i="4" r="J360"/>
  <c i="5" r="BK393"/>
  <c r="J145"/>
  <c i="6" r="J150"/>
  <c i="7" r="J267"/>
  <c i="8" r="BK164"/>
  <c i="2" r="BK425"/>
  <c r="J420"/>
  <c i="3" r="J170"/>
  <c i="5" r="BK376"/>
  <c r="J376"/>
  <c i="6" r="J98"/>
  <c i="7" r="BK541"/>
  <c i="9" r="BK84"/>
  <c i="2" r="BK386"/>
  <c i="3" r="BK119"/>
  <c i="4" r="J398"/>
  <c r="J295"/>
  <c i="5" r="J202"/>
  <c i="7" r="BK537"/>
  <c r="J167"/>
  <c i="2" r="J434"/>
  <c i="4" r="BK419"/>
  <c r="J388"/>
  <c i="5" r="J312"/>
  <c i="6" r="J339"/>
  <c i="7" r="J236"/>
  <c i="8" r="J130"/>
  <c i="2" r="J425"/>
  <c r="BK270"/>
  <c i="3" r="J156"/>
  <c i="4" r="BK344"/>
  <c r="J103"/>
  <c i="5" r="J268"/>
  <c i="6" r="J329"/>
  <c r="BK278"/>
  <c i="7" r="BK89"/>
  <c i="8" r="J164"/>
  <c i="9" r="BK98"/>
  <c i="2" r="BK341"/>
  <c r="J145"/>
  <c i="3" r="BK171"/>
  <c i="4" r="J340"/>
  <c i="5" r="BK383"/>
  <c i="6" r="BK166"/>
  <c i="7" r="BK462"/>
  <c i="2" r="BK313"/>
  <c r="BK245"/>
  <c i="3" r="J186"/>
  <c i="4" r="BK145"/>
  <c r="J225"/>
  <c i="5" r="BK93"/>
  <c i="7" r="J464"/>
  <c i="8" r="J133"/>
  <c i="9" r="J84"/>
  <c i="2" r="J416"/>
  <c i="4" r="BK391"/>
  <c i="5" r="BK348"/>
  <c i="7" r="BK557"/>
  <c i="8" r="J204"/>
  <c i="9" r="J89"/>
  <c i="2" r="BK349"/>
  <c r="J270"/>
  <c r="BK271"/>
  <c i="3" r="J129"/>
  <c i="4" r="J374"/>
  <c r="J265"/>
  <c i="5" r="BK98"/>
  <c i="6" r="J183"/>
  <c i="7" r="BK159"/>
  <c i="8" r="BK181"/>
  <c i="9" r="J122"/>
  <c i="2" r="BK437"/>
  <c r="BK159"/>
  <c r="BK259"/>
  <c r="BK242"/>
  <c i="3" r="J204"/>
  <c i="4" r="J128"/>
  <c r="J391"/>
  <c i="5" r="BK225"/>
  <c r="BK132"/>
  <c i="6" r="J325"/>
  <c r="J93"/>
  <c i="7" r="J560"/>
  <c i="8" r="BK139"/>
  <c i="9" r="BK134"/>
  <c i="2" r="J338"/>
  <c r="J329"/>
  <c r="BK227"/>
  <c i="3" r="J136"/>
  <c i="4" r="BK310"/>
  <c r="BK132"/>
  <c r="BK398"/>
  <c i="6" r="BK98"/>
  <c r="BK207"/>
  <c i="7" r="J288"/>
  <c i="8" r="J139"/>
  <c i="2" r="J310"/>
  <c i="3" r="J199"/>
  <c r="BK97"/>
  <c i="4" r="J120"/>
  <c i="5" r="BK268"/>
  <c r="BK330"/>
  <c i="6" r="BK262"/>
  <c i="7" r="J261"/>
  <c i="8" r="BK107"/>
  <c i="9" r="J165"/>
  <c i="2" r="BK377"/>
  <c r="BK357"/>
  <c i="3" r="J188"/>
  <c i="4" r="J447"/>
  <c i="6" r="J313"/>
  <c i="7" r="J544"/>
  <c i="8" r="BK117"/>
  <c i="2" r="BK433"/>
  <c r="BK113"/>
  <c i="3" r="J179"/>
  <c i="4" r="J93"/>
  <c i="5" r="J321"/>
  <c i="6" r="BK291"/>
  <c i="7" r="J335"/>
  <c i="8" r="J210"/>
  <c i="2" r="J267"/>
  <c i="4" r="J414"/>
  <c i="5" r="BK145"/>
  <c r="J285"/>
  <c i="7" r="BK167"/>
  <c i="8" r="J123"/>
  <c i="9" r="BK88"/>
  <c i="2" r="BK434"/>
  <c r="J155"/>
  <c i="3" r="BK156"/>
  <c i="4" r="J208"/>
  <c r="BK147"/>
  <c i="5" r="BK373"/>
  <c r="BK128"/>
  <c i="6" r="J166"/>
  <c r="BK288"/>
  <c i="8" r="J121"/>
  <c i="9" r="BK137"/>
  <c i="2" r="BK184"/>
  <c r="BK263"/>
  <c i="4" r="J262"/>
  <c r="J377"/>
  <c i="6" r="J291"/>
  <c i="7" r="BK99"/>
  <c i="8" r="J111"/>
  <c i="1" r="AS57"/>
  <c i="5" r="BK124"/>
  <c i="6" r="BK148"/>
  <c i="8" r="BK125"/>
  <c i="9" r="J168"/>
  <c i="2" r="J295"/>
  <c r="J349"/>
  <c i="4" r="BK138"/>
  <c i="5" r="J120"/>
  <c i="6" r="BK371"/>
  <c i="7" r="BK468"/>
  <c i="8" r="BK204"/>
  <c i="9" r="BK89"/>
  <c i="2" r="J272"/>
  <c r="J227"/>
  <c r="J264"/>
  <c i="3" r="BK198"/>
  <c r="BK94"/>
  <c i="4" r="J403"/>
  <c i="5" r="J330"/>
  <c i="6" r="BK332"/>
  <c r="BK142"/>
  <c i="7" r="J223"/>
  <c i="8" r="BK97"/>
  <c i="9" r="J88"/>
  <c i="2" r="J283"/>
  <c r="J393"/>
  <c r="BK155"/>
  <c i="3" r="J189"/>
  <c i="4" r="BK414"/>
  <c r="BK262"/>
  <c i="5" r="BK304"/>
  <c r="BK120"/>
  <c i="6" r="J371"/>
  <c i="7" r="BK267"/>
  <c i="8" r="BK115"/>
  <c i="9" r="BK106"/>
  <c i="2" r="J357"/>
  <c r="BK166"/>
  <c r="J194"/>
  <c i="3" r="BK193"/>
  <c i="4" r="J407"/>
  <c r="J147"/>
  <c i="5" r="BK388"/>
  <c i="6" r="J142"/>
  <c i="7" r="J531"/>
  <c i="8" r="J160"/>
  <c i="9" r="J85"/>
  <c i="2" r="BK441"/>
  <c r="J113"/>
  <c r="J339"/>
  <c r="BK283"/>
  <c i="3" r="J207"/>
  <c i="4" r="J314"/>
  <c i="5" r="BK285"/>
  <c r="J197"/>
  <c i="6" r="BK93"/>
  <c r="BK189"/>
  <c i="7" r="BK177"/>
  <c i="8" r="J136"/>
  <c i="9" r="J147"/>
  <c i="2" r="BK248"/>
  <c r="J231"/>
  <c i="3" r="BK160"/>
  <c i="5" r="J261"/>
  <c i="6" r="J360"/>
  <c i="7" r="J256"/>
  <c i="9" r="J99"/>
  <c i="2" r="J218"/>
  <c i="3" r="J171"/>
  <c i="4" r="BK283"/>
  <c r="J98"/>
  <c i="5" r="J383"/>
  <c i="6" r="J335"/>
  <c i="7" r="J225"/>
  <c i="8" r="BK191"/>
  <c i="9" r="BK133"/>
  <c i="4" r="BK447"/>
  <c i="5" r="J369"/>
  <c r="BK275"/>
  <c i="6" r="J131"/>
  <c i="7" r="J271"/>
  <c i="8" r="BK145"/>
  <c i="9" r="J97"/>
  <c i="2" r="BK218"/>
  <c i="8" r="J169"/>
  <c i="2" r="J387"/>
  <c r="J273"/>
  <c i="3" r="J147"/>
  <c i="8" r="BK127"/>
  <c i="2" r="J361"/>
  <c i="3" r="BK207"/>
  <c i="4" r="J385"/>
  <c r="J202"/>
  <c i="6" r="J332"/>
  <c i="8" r="BK183"/>
  <c i="9" r="BK166"/>
  <c i="2" r="J248"/>
  <c i="4" r="BK411"/>
  <c i="5" r="BK294"/>
  <c i="6" r="BK308"/>
  <c i="3" r="BK179"/>
  <c i="4" r="BK202"/>
  <c r="BK371"/>
  <c i="5" r="J208"/>
  <c i="6" r="BK127"/>
  <c i="7" r="BK261"/>
  <c i="9" r="J167"/>
  <c i="2" l="1" r="T97"/>
  <c r="T251"/>
  <c r="P316"/>
  <c r="T423"/>
  <c r="P136"/>
  <c r="P258"/>
  <c r="BK333"/>
  <c r="J333"/>
  <c r="J72"/>
  <c i="3" r="R128"/>
  <c r="BK155"/>
  <c r="J155"/>
  <c r="J65"/>
  <c r="R185"/>
  <c i="2" r="R97"/>
  <c r="R251"/>
  <c r="T333"/>
  <c i="3" r="T113"/>
  <c r="BK185"/>
  <c r="J185"/>
  <c r="J67"/>
  <c i="2" r="R136"/>
  <c r="R258"/>
  <c r="P333"/>
  <c i="3" r="P113"/>
  <c r="R141"/>
  <c r="R155"/>
  <c r="R196"/>
  <c i="2" r="T136"/>
  <c r="R208"/>
  <c r="T356"/>
  <c i="3" r="BK113"/>
  <c r="J113"/>
  <c r="J61"/>
  <c r="BK141"/>
  <c r="J141"/>
  <c r="J63"/>
  <c r="P155"/>
  <c r="T185"/>
  <c i="2" r="BK120"/>
  <c r="J120"/>
  <c r="J61"/>
  <c r="BK178"/>
  <c r="J178"/>
  <c r="J64"/>
  <c r="T258"/>
  <c r="T316"/>
  <c i="3" r="BK89"/>
  <c r="T128"/>
  <c r="T155"/>
  <c r="P185"/>
  <c i="4" r="T92"/>
  <c i="2" r="P120"/>
  <c r="P178"/>
  <c r="T208"/>
  <c r="R356"/>
  <c i="3" r="R113"/>
  <c r="BK168"/>
  <c r="J168"/>
  <c r="J66"/>
  <c r="T196"/>
  <c i="4" r="R92"/>
  <c r="T339"/>
  <c r="BK92"/>
  <c r="BK339"/>
  <c r="J339"/>
  <c r="J67"/>
  <c i="2" r="P97"/>
  <c r="BK258"/>
  <c r="J258"/>
  <c r="J70"/>
  <c r="R333"/>
  <c r="R423"/>
  <c i="3" r="R89"/>
  <c r="P168"/>
  <c i="4" r="P92"/>
  <c r="R282"/>
  <c r="T282"/>
  <c i="2" r="T120"/>
  <c r="BK208"/>
  <c r="J208"/>
  <c r="J68"/>
  <c r="P251"/>
  <c r="BK316"/>
  <c r="J316"/>
  <c r="J71"/>
  <c r="R316"/>
  <c i="4" r="P282"/>
  <c r="P339"/>
  <c i="2" r="BK97"/>
  <c r="J97"/>
  <c r="J60"/>
  <c r="R120"/>
  <c r="R178"/>
  <c r="P208"/>
  <c r="BK356"/>
  <c r="J356"/>
  <c r="J73"/>
  <c r="BK423"/>
  <c r="J423"/>
  <c r="J76"/>
  <c i="3" r="P89"/>
  <c r="BK128"/>
  <c r="J128"/>
  <c r="J62"/>
  <c r="P141"/>
  <c r="R168"/>
  <c r="BK196"/>
  <c r="J196"/>
  <c r="J68"/>
  <c i="5" r="P92"/>
  <c r="R92"/>
  <c r="BK274"/>
  <c r="J274"/>
  <c r="J66"/>
  <c r="R274"/>
  <c r="BK325"/>
  <c r="J325"/>
  <c r="J67"/>
  <c r="T325"/>
  <c i="6" r="P92"/>
  <c r="P91"/>
  <c r="P90"/>
  <c i="1" r="AU60"/>
  <c i="6" r="T92"/>
  <c r="T91"/>
  <c r="T90"/>
  <c r="P268"/>
  <c r="T268"/>
  <c r="P312"/>
  <c r="T312"/>
  <c i="7" r="P88"/>
  <c r="R88"/>
  <c r="BK402"/>
  <c r="J402"/>
  <c r="J62"/>
  <c r="R402"/>
  <c r="BK461"/>
  <c r="J461"/>
  <c r="J63"/>
  <c r="T461"/>
  <c r="P524"/>
  <c r="R524"/>
  <c r="BK547"/>
  <c r="J547"/>
  <c r="J65"/>
  <c r="R547"/>
  <c i="8" r="P84"/>
  <c r="P83"/>
  <c r="P82"/>
  <c i="1" r="AU62"/>
  <c i="8" r="R84"/>
  <c r="R83"/>
  <c r="R82"/>
  <c i="9" r="P83"/>
  <c r="P82"/>
  <c r="P81"/>
  <c i="1" r="AU63"/>
  <c i="2" r="BK136"/>
  <c r="J136"/>
  <c r="J62"/>
  <c r="T178"/>
  <c r="BK251"/>
  <c r="J251"/>
  <c r="J69"/>
  <c r="P356"/>
  <c r="P423"/>
  <c i="3" r="T89"/>
  <c r="P128"/>
  <c r="T141"/>
  <c r="T168"/>
  <c r="P196"/>
  <c i="4" r="BK282"/>
  <c r="J282"/>
  <c r="J66"/>
  <c r="R339"/>
  <c i="5" r="BK92"/>
  <c r="T92"/>
  <c r="T91"/>
  <c r="T90"/>
  <c r="P274"/>
  <c r="T274"/>
  <c r="P325"/>
  <c r="R325"/>
  <c i="6" r="BK92"/>
  <c r="R92"/>
  <c r="BK268"/>
  <c r="J268"/>
  <c r="J66"/>
  <c r="R268"/>
  <c r="BK312"/>
  <c r="J312"/>
  <c r="J67"/>
  <c r="R312"/>
  <c i="7" r="BK88"/>
  <c r="T88"/>
  <c r="T87"/>
  <c r="T86"/>
  <c r="P402"/>
  <c r="T402"/>
  <c r="P461"/>
  <c r="R461"/>
  <c r="BK524"/>
  <c r="J524"/>
  <c r="J64"/>
  <c r="T524"/>
  <c r="P547"/>
  <c r="T547"/>
  <c i="8" r="BK84"/>
  <c r="J84"/>
  <c r="J61"/>
  <c r="T84"/>
  <c r="T83"/>
  <c r="T82"/>
  <c i="9" r="BK83"/>
  <c r="J83"/>
  <c r="J61"/>
  <c r="R83"/>
  <c r="R82"/>
  <c r="R81"/>
  <c r="T83"/>
  <c r="T82"/>
  <c r="T81"/>
  <c i="2" r="BK198"/>
  <c r="J198"/>
  <c r="J66"/>
  <c r="BK193"/>
  <c r="J193"/>
  <c r="J65"/>
  <c r="BK415"/>
  <c r="J415"/>
  <c r="J74"/>
  <c r="BK419"/>
  <c r="J419"/>
  <c r="J75"/>
  <c r="BK165"/>
  <c r="J165"/>
  <c r="J63"/>
  <c i="3" r="BK150"/>
  <c r="J150"/>
  <c r="J64"/>
  <c i="7" r="BK559"/>
  <c r="J559"/>
  <c r="J66"/>
  <c i="8" r="BK212"/>
  <c r="J212"/>
  <c r="J62"/>
  <c i="2" r="BK203"/>
  <c r="J203"/>
  <c r="J67"/>
  <c i="4" r="BK446"/>
  <c r="J446"/>
  <c r="J68"/>
  <c i="5" r="BK392"/>
  <c r="J392"/>
  <c r="J68"/>
  <c i="6" r="BK370"/>
  <c r="J370"/>
  <c r="J68"/>
  <c i="8" r="BK83"/>
  <c r="BK82"/>
  <c r="J82"/>
  <c i="9" r="J54"/>
  <c r="J52"/>
  <c r="E71"/>
  <c r="F77"/>
  <c r="BE84"/>
  <c r="BE85"/>
  <c r="BE89"/>
  <c r="BE102"/>
  <c r="BE115"/>
  <c r="BE167"/>
  <c r="J55"/>
  <c r="F78"/>
  <c r="BE134"/>
  <c r="BE147"/>
  <c r="BE90"/>
  <c r="BE96"/>
  <c r="BE98"/>
  <c r="BE123"/>
  <c r="BE158"/>
  <c r="BE113"/>
  <c r="BE137"/>
  <c r="BE144"/>
  <c r="BE165"/>
  <c r="BE114"/>
  <c r="BE119"/>
  <c r="BE97"/>
  <c r="BE120"/>
  <c r="BE166"/>
  <c r="BE169"/>
  <c r="BE170"/>
  <c r="BE118"/>
  <c r="BE121"/>
  <c r="BE133"/>
  <c r="BE168"/>
  <c r="BE88"/>
  <c r="BE99"/>
  <c r="BE106"/>
  <c r="BE107"/>
  <c r="BE122"/>
  <c i="7" r="J88"/>
  <c r="J61"/>
  <c i="8" r="E72"/>
  <c r="J78"/>
  <c r="BE85"/>
  <c r="BE93"/>
  <c r="BE119"/>
  <c r="BE121"/>
  <c r="BE142"/>
  <c r="F54"/>
  <c r="J55"/>
  <c r="J76"/>
  <c r="F79"/>
  <c r="BE97"/>
  <c r="BE101"/>
  <c r="BE103"/>
  <c r="BE107"/>
  <c r="BE115"/>
  <c r="BE117"/>
  <c r="BE123"/>
  <c r="BE127"/>
  <c r="BE130"/>
  <c r="BE133"/>
  <c r="BE160"/>
  <c r="BE169"/>
  <c r="BE177"/>
  <c r="BE195"/>
  <c r="BE196"/>
  <c r="BE200"/>
  <c r="BE111"/>
  <c r="BE125"/>
  <c r="BE152"/>
  <c r="BE183"/>
  <c r="BE187"/>
  <c r="BE191"/>
  <c r="BE89"/>
  <c r="BE105"/>
  <c r="BE109"/>
  <c r="BE136"/>
  <c r="BE139"/>
  <c r="BE145"/>
  <c r="BE164"/>
  <c r="BE173"/>
  <c r="BE181"/>
  <c r="BE204"/>
  <c r="BE206"/>
  <c r="BE210"/>
  <c r="BE213"/>
  <c i="6" r="J92"/>
  <c r="J65"/>
  <c i="7" r="F54"/>
  <c r="BE94"/>
  <c r="BE230"/>
  <c r="BE284"/>
  <c r="BE288"/>
  <c r="BE464"/>
  <c r="J54"/>
  <c r="J55"/>
  <c r="BE159"/>
  <c r="BE171"/>
  <c r="BE177"/>
  <c r="BE223"/>
  <c r="BE243"/>
  <c r="BE249"/>
  <c r="BE256"/>
  <c r="BE271"/>
  <c r="BE399"/>
  <c r="BE470"/>
  <c r="BE476"/>
  <c r="BE525"/>
  <c r="BE533"/>
  <c r="BE541"/>
  <c r="BE548"/>
  <c r="BE552"/>
  <c r="J52"/>
  <c r="E76"/>
  <c r="F83"/>
  <c r="BE89"/>
  <c r="BE236"/>
  <c r="BE335"/>
  <c r="BE449"/>
  <c r="BE455"/>
  <c r="BE462"/>
  <c r="BE478"/>
  <c r="BE531"/>
  <c r="BE544"/>
  <c r="BE560"/>
  <c r="BE99"/>
  <c r="BE163"/>
  <c r="BE167"/>
  <c r="BE225"/>
  <c r="BE261"/>
  <c r="BE267"/>
  <c r="BE403"/>
  <c r="BE468"/>
  <c r="BE474"/>
  <c r="BE537"/>
  <c r="BE554"/>
  <c r="BE557"/>
  <c i="5" r="J92"/>
  <c r="J65"/>
  <c i="6" r="F59"/>
  <c r="J86"/>
  <c r="BE148"/>
  <c r="BE201"/>
  <c r="BE285"/>
  <c r="BE303"/>
  <c r="J84"/>
  <c r="BE103"/>
  <c r="BE279"/>
  <c r="BE308"/>
  <c r="BE323"/>
  <c r="E78"/>
  <c r="BE98"/>
  <c r="BE123"/>
  <c r="BE127"/>
  <c r="BE150"/>
  <c r="BE166"/>
  <c r="BE207"/>
  <c r="BE222"/>
  <c r="BE252"/>
  <c r="BE262"/>
  <c r="BE269"/>
  <c r="BE274"/>
  <c r="BE278"/>
  <c r="BE288"/>
  <c r="BE294"/>
  <c r="BE313"/>
  <c r="BE329"/>
  <c r="BE342"/>
  <c r="BE346"/>
  <c r="BE349"/>
  <c r="BE360"/>
  <c r="BE363"/>
  <c r="BE371"/>
  <c r="F58"/>
  <c r="J59"/>
  <c r="BE93"/>
  <c r="BE108"/>
  <c r="BE131"/>
  <c r="BE135"/>
  <c r="BE142"/>
  <c r="BE183"/>
  <c r="BE189"/>
  <c r="BE196"/>
  <c r="BE255"/>
  <c r="BE291"/>
  <c r="BE299"/>
  <c r="BE317"/>
  <c r="BE319"/>
  <c r="BE325"/>
  <c r="BE332"/>
  <c r="BE335"/>
  <c r="BE339"/>
  <c r="BE353"/>
  <c r="BE356"/>
  <c r="BE367"/>
  <c i="5" r="F59"/>
  <c r="J86"/>
  <c r="BE258"/>
  <c r="BE275"/>
  <c r="BE307"/>
  <c r="BE321"/>
  <c i="4" r="J92"/>
  <c r="J65"/>
  <c i="5" r="E50"/>
  <c r="BE145"/>
  <c r="BE190"/>
  <c r="BE326"/>
  <c r="BE336"/>
  <c r="BE366"/>
  <c r="BE369"/>
  <c r="J56"/>
  <c r="F58"/>
  <c r="BE93"/>
  <c r="BE98"/>
  <c r="BE120"/>
  <c r="BE124"/>
  <c r="BE147"/>
  <c r="BE208"/>
  <c r="BE225"/>
  <c r="BE268"/>
  <c r="BE284"/>
  <c r="BE285"/>
  <c r="BE294"/>
  <c r="BE297"/>
  <c r="BE300"/>
  <c r="BE304"/>
  <c r="BE312"/>
  <c r="BE316"/>
  <c r="BE342"/>
  <c r="BE348"/>
  <c r="BE352"/>
  <c r="BE362"/>
  <c r="BE376"/>
  <c r="J59"/>
  <c r="BE103"/>
  <c r="BE128"/>
  <c r="BE132"/>
  <c r="BE138"/>
  <c r="BE165"/>
  <c r="BE184"/>
  <c r="BE197"/>
  <c r="BE202"/>
  <c r="BE261"/>
  <c r="BE280"/>
  <c r="BE291"/>
  <c r="BE330"/>
  <c r="BE332"/>
  <c r="BE338"/>
  <c r="BE345"/>
  <c r="BE355"/>
  <c r="BE359"/>
  <c r="BE373"/>
  <c r="BE380"/>
  <c r="BE383"/>
  <c r="BE388"/>
  <c r="BE393"/>
  <c i="3" r="J89"/>
  <c r="J60"/>
  <c i="4" r="J86"/>
  <c r="F59"/>
  <c r="J84"/>
  <c r="BE98"/>
  <c r="BE208"/>
  <c r="BE310"/>
  <c r="BE360"/>
  <c r="BE419"/>
  <c r="BE283"/>
  <c r="BE289"/>
  <c r="BE294"/>
  <c r="BE295"/>
  <c r="BE323"/>
  <c r="BE344"/>
  <c r="BE346"/>
  <c r="BE352"/>
  <c r="E50"/>
  <c r="F58"/>
  <c r="BE128"/>
  <c r="BE190"/>
  <c r="BE202"/>
  <c r="BE262"/>
  <c r="BE265"/>
  <c r="BE274"/>
  <c r="BE307"/>
  <c r="BE334"/>
  <c r="BE340"/>
  <c r="BE350"/>
  <c r="BE371"/>
  <c r="BE374"/>
  <c r="BE377"/>
  <c r="BE381"/>
  <c r="BE385"/>
  <c r="BE391"/>
  <c r="BE395"/>
  <c r="BE403"/>
  <c r="BE407"/>
  <c r="BE414"/>
  <c r="BE423"/>
  <c r="J59"/>
  <c r="BE93"/>
  <c r="BE103"/>
  <c r="BE124"/>
  <c r="BE132"/>
  <c r="BE138"/>
  <c r="BE145"/>
  <c r="BE147"/>
  <c r="BE184"/>
  <c r="BE314"/>
  <c r="BE328"/>
  <c r="BE356"/>
  <c r="BE368"/>
  <c r="BE388"/>
  <c r="BE411"/>
  <c r="BE427"/>
  <c r="BE430"/>
  <c r="BE434"/>
  <c r="BE437"/>
  <c r="BE442"/>
  <c r="BE447"/>
  <c r="BE120"/>
  <c r="BE165"/>
  <c r="BE197"/>
  <c r="BE225"/>
  <c r="BE301"/>
  <c r="BE304"/>
  <c r="BE317"/>
  <c r="BE362"/>
  <c r="BE398"/>
  <c i="3" r="F55"/>
  <c r="J82"/>
  <c r="F54"/>
  <c r="J55"/>
  <c r="J84"/>
  <c r="BE94"/>
  <c r="BE107"/>
  <c r="BE119"/>
  <c r="BE123"/>
  <c r="BE129"/>
  <c r="BE136"/>
  <c r="BE142"/>
  <c r="BE147"/>
  <c r="BE156"/>
  <c r="BE160"/>
  <c r="BE165"/>
  <c r="BE169"/>
  <c r="BE171"/>
  <c r="BE175"/>
  <c r="BE189"/>
  <c r="BE198"/>
  <c r="BE199"/>
  <c r="BE200"/>
  <c r="BE203"/>
  <c r="BE204"/>
  <c r="E48"/>
  <c r="BE90"/>
  <c r="BE97"/>
  <c r="BE103"/>
  <c r="BE110"/>
  <c r="BE114"/>
  <c r="BE151"/>
  <c r="BE170"/>
  <c r="BE179"/>
  <c r="BE182"/>
  <c r="BE186"/>
  <c r="BE187"/>
  <c r="BE188"/>
  <c r="BE193"/>
  <c r="BE197"/>
  <c r="BE207"/>
  <c r="BE211"/>
  <c i="2" r="E86"/>
  <c r="J93"/>
  <c r="BE102"/>
  <c r="BE259"/>
  <c r="BE272"/>
  <c r="BE273"/>
  <c r="BE274"/>
  <c r="BE275"/>
  <c r="BE317"/>
  <c r="BE349"/>
  <c r="BE357"/>
  <c r="J52"/>
  <c r="F93"/>
  <c r="BE106"/>
  <c r="BE121"/>
  <c r="BE145"/>
  <c r="BE155"/>
  <c r="BE159"/>
  <c r="BE189"/>
  <c r="BE190"/>
  <c r="BE194"/>
  <c r="BE213"/>
  <c r="BE223"/>
  <c r="BE236"/>
  <c r="BE245"/>
  <c r="BE248"/>
  <c r="BE252"/>
  <c r="BE267"/>
  <c r="BE268"/>
  <c r="BE269"/>
  <c r="BE304"/>
  <c r="BE307"/>
  <c r="BE310"/>
  <c r="BE338"/>
  <c r="BE340"/>
  <c r="BE342"/>
  <c r="BE353"/>
  <c r="BE365"/>
  <c r="BE373"/>
  <c r="BE388"/>
  <c r="BE389"/>
  <c r="BE393"/>
  <c r="BE397"/>
  <c r="BE411"/>
  <c r="J54"/>
  <c r="F92"/>
  <c r="BE98"/>
  <c r="BE131"/>
  <c r="BE141"/>
  <c r="BE184"/>
  <c r="BE218"/>
  <c r="BE265"/>
  <c r="BE279"/>
  <c r="BE283"/>
  <c r="BE287"/>
  <c r="BE341"/>
  <c r="BE117"/>
  <c r="BE179"/>
  <c r="BE204"/>
  <c r="BE266"/>
  <c r="BE320"/>
  <c r="BE324"/>
  <c r="BE344"/>
  <c r="BE369"/>
  <c r="BE386"/>
  <c r="BE387"/>
  <c r="BE408"/>
  <c r="BE113"/>
  <c r="BE127"/>
  <c r="BE137"/>
  <c r="BE149"/>
  <c r="BE166"/>
  <c r="BE173"/>
  <c r="BE199"/>
  <c r="BE209"/>
  <c r="BE227"/>
  <c r="BE231"/>
  <c r="BE239"/>
  <c r="BE242"/>
  <c r="BE255"/>
  <c r="BE263"/>
  <c r="BE264"/>
  <c r="BE270"/>
  <c r="BE271"/>
  <c r="BE295"/>
  <c r="BE300"/>
  <c r="BE313"/>
  <c r="BE329"/>
  <c r="BE334"/>
  <c r="BE339"/>
  <c r="BE343"/>
  <c r="BE345"/>
  <c r="BE361"/>
  <c r="BE377"/>
  <c r="BE381"/>
  <c r="BE385"/>
  <c r="BE401"/>
  <c r="BE405"/>
  <c r="BE416"/>
  <c r="BE420"/>
  <c r="BE424"/>
  <c r="BE425"/>
  <c r="BE426"/>
  <c r="BE427"/>
  <c r="BE430"/>
  <c r="BE433"/>
  <c r="BE434"/>
  <c r="BE437"/>
  <c r="BE441"/>
  <c i="1" r="BC55"/>
  <c i="3" r="F37"/>
  <c i="1" r="BD56"/>
  <c i="7" r="F34"/>
  <c i="1" r="BA61"/>
  <c r="AS54"/>
  <c i="3" r="F36"/>
  <c i="1" r="BC56"/>
  <c i="3" r="J34"/>
  <c i="1" r="AW56"/>
  <c i="5" r="F39"/>
  <c i="1" r="BD59"/>
  <c i="9" r="F35"/>
  <c i="1" r="BB63"/>
  <c i="6" r="J36"/>
  <c i="1" r="AW60"/>
  <c i="7" r="J34"/>
  <c i="1" r="AW61"/>
  <c i="4" r="F37"/>
  <c i="1" r="BB58"/>
  <c i="3" r="F34"/>
  <c i="1" r="BA56"/>
  <c i="6" r="F37"/>
  <c i="1" r="BB60"/>
  <c i="4" r="J36"/>
  <c i="1" r="AW58"/>
  <c i="5" r="F38"/>
  <c i="1" r="BC59"/>
  <c i="8" r="F34"/>
  <c i="1" r="BA62"/>
  <c i="2" r="J34"/>
  <c i="1" r="AW55"/>
  <c i="4" r="F38"/>
  <c i="1" r="BC58"/>
  <c i="4" r="F39"/>
  <c i="1" r="BD58"/>
  <c i="8" r="J34"/>
  <c i="1" r="AW62"/>
  <c i="9" r="F37"/>
  <c i="1" r="BD63"/>
  <c i="6" r="F36"/>
  <c i="1" r="BA60"/>
  <c i="9" r="J34"/>
  <c i="1" r="AW63"/>
  <c i="5" r="F36"/>
  <c i="1" r="BA59"/>
  <c i="7" r="F37"/>
  <c i="1" r="BD61"/>
  <c i="9" r="F36"/>
  <c i="1" r="BC63"/>
  <c i="8" r="J30"/>
  <c i="4" r="F36"/>
  <c i="1" r="BA58"/>
  <c i="5" r="J36"/>
  <c i="1" r="AW59"/>
  <c i="5" r="F37"/>
  <c i="1" r="BB59"/>
  <c i="6" r="F38"/>
  <c i="1" r="BC60"/>
  <c i="7" r="F36"/>
  <c i="1" r="BC61"/>
  <c i="7" r="F35"/>
  <c i="1" r="BB61"/>
  <c i="8" r="F36"/>
  <c i="1" r="BC62"/>
  <c i="2" r="F34"/>
  <c i="1" r="BA55"/>
  <c i="6" r="F39"/>
  <c i="1" r="BD60"/>
  <c i="9" r="F34"/>
  <c i="1" r="BA63"/>
  <c i="2" r="F37"/>
  <c i="1" r="BD55"/>
  <c i="8" r="F37"/>
  <c i="1" r="BD62"/>
  <c i="2" r="F35"/>
  <c i="1" r="BB55"/>
  <c i="8" r="F35"/>
  <c i="1" r="BB62"/>
  <c i="3" r="F35"/>
  <c i="1" r="BB56"/>
  <c i="5" l="1" r="P91"/>
  <c r="P90"/>
  <c i="1" r="AU59"/>
  <c i="3" r="R88"/>
  <c r="T88"/>
  <c r="P88"/>
  <c i="1" r="AU56"/>
  <c i="4" r="R91"/>
  <c r="R90"/>
  <c i="3" r="BK88"/>
  <c r="J88"/>
  <c r="J59"/>
  <c i="6" r="BK91"/>
  <c r="J91"/>
  <c r="J64"/>
  <c i="4" r="P91"/>
  <c r="P90"/>
  <c i="1" r="AU58"/>
  <c i="2" r="P96"/>
  <c i="1" r="AU55"/>
  <c i="6" r="R91"/>
  <c r="R90"/>
  <c i="5" r="BK91"/>
  <c r="J91"/>
  <c r="J64"/>
  <c i="7" r="R87"/>
  <c r="R86"/>
  <c i="4" r="T91"/>
  <c r="T90"/>
  <c i="2" r="R96"/>
  <c i="7" r="BK87"/>
  <c r="J87"/>
  <c r="J60"/>
  <c r="P87"/>
  <c r="P86"/>
  <c i="1" r="AU61"/>
  <c i="5" r="R91"/>
  <c r="R90"/>
  <c i="4" r="BK91"/>
  <c r="J91"/>
  <c r="J64"/>
  <c i="2" r="T96"/>
  <c r="BK96"/>
  <c r="J96"/>
  <c r="J59"/>
  <c i="9" r="BK82"/>
  <c r="J82"/>
  <c r="J60"/>
  <c i="1" r="AG62"/>
  <c i="8" r="J83"/>
  <c r="J60"/>
  <c r="J59"/>
  <c i="3" r="J33"/>
  <c i="1" r="AV56"/>
  <c r="AT56"/>
  <c i="8" r="J33"/>
  <c i="1" r="AV62"/>
  <c r="AT62"/>
  <c r="AN62"/>
  <c r="BD57"/>
  <c i="9" r="J33"/>
  <c i="1" r="AV63"/>
  <c r="AT63"/>
  <c i="6" r="J35"/>
  <c i="1" r="AV60"/>
  <c r="AT60"/>
  <c i="9" r="F33"/>
  <c i="1" r="AZ63"/>
  <c i="4" r="F35"/>
  <c i="1" r="AZ58"/>
  <c r="BA57"/>
  <c r="AW57"/>
  <c r="BC57"/>
  <c r="AY57"/>
  <c r="BB57"/>
  <c r="AX57"/>
  <c i="7" r="J33"/>
  <c i="1" r="AV61"/>
  <c r="AT61"/>
  <c i="3" r="F33"/>
  <c i="1" r="AZ56"/>
  <c i="2" r="F33"/>
  <c i="1" r="AZ55"/>
  <c i="4" r="J35"/>
  <c i="1" r="AV58"/>
  <c r="AT58"/>
  <c i="5" r="F35"/>
  <c i="1" r="AZ59"/>
  <c i="6" r="F35"/>
  <c i="1" r="AZ60"/>
  <c i="2" r="J33"/>
  <c i="1" r="AV55"/>
  <c r="AT55"/>
  <c i="5" r="J35"/>
  <c i="1" r="AV59"/>
  <c r="AT59"/>
  <c i="8" r="F33"/>
  <c i="1" r="AZ62"/>
  <c i="7" r="F33"/>
  <c i="1" r="AZ61"/>
  <c i="5" l="1" r="BK90"/>
  <c r="J90"/>
  <c r="J63"/>
  <c i="7" r="BK86"/>
  <c r="J86"/>
  <c r="J59"/>
  <c i="4" r="BK90"/>
  <c r="J90"/>
  <c r="J63"/>
  <c i="6" r="BK90"/>
  <c r="J90"/>
  <c i="9" r="BK81"/>
  <c r="J81"/>
  <c r="J59"/>
  <c i="8" r="J39"/>
  <c i="3" r="J30"/>
  <c i="1" r="AG56"/>
  <c r="AZ57"/>
  <c r="AV57"/>
  <c r="AT57"/>
  <c r="BB54"/>
  <c r="W31"/>
  <c i="2" r="J30"/>
  <c i="1" r="AG55"/>
  <c i="6" r="J32"/>
  <c i="1" r="AG60"/>
  <c r="BD54"/>
  <c r="W33"/>
  <c r="BA54"/>
  <c r="W30"/>
  <c r="AU57"/>
  <c r="BC54"/>
  <c r="AY54"/>
  <c i="6" l="1" r="J41"/>
  <c i="3" r="J39"/>
  <c i="2" r="J39"/>
  <c i="6" r="J63"/>
  <c i="1" r="AN56"/>
  <c r="AN55"/>
  <c r="AN60"/>
  <c i="5" r="J32"/>
  <c i="1" r="AG59"/>
  <c r="AN59"/>
  <c i="4" r="J32"/>
  <c i="1" r="AG58"/>
  <c r="AN58"/>
  <c r="W32"/>
  <c r="AX54"/>
  <c i="7" r="J30"/>
  <c i="1" r="AG61"/>
  <c r="AN61"/>
  <c r="AW54"/>
  <c r="AK30"/>
  <c r="AZ54"/>
  <c r="AV54"/>
  <c r="AK29"/>
  <c i="9" r="J30"/>
  <c i="1" r="AG63"/>
  <c r="AU54"/>
  <c i="4" l="1" r="J41"/>
  <c i="9" r="J39"/>
  <c i="7" r="J39"/>
  <c i="5" r="J41"/>
  <c i="1" r="AN63"/>
  <c r="W29"/>
  <c r="AG57"/>
  <c r="AN57"/>
  <c r="AT54"/>
  <c l="1"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<sst xmlns="http://schemas.openxmlformats.org/spreadsheetml/2006/main">
  <si>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</si>
  <si>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</si>
  <si>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</si>
  <si>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</si>
  <si>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</si>
  <si>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{41c232f3-718f-4bd9-80c5-3da0d15480e1}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</si>
  <si>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</si>
  <si>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</si>
  <si>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</si>
  <si>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</si>
  <si>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</si>
  <si>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</si>
  <si>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</si>
  <si>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</si>
  <si>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2023/019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</si>
  <si>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</si>
  <si>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</si>
  <si>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BRNO, LOUČNÁ – VÝSTAVBA DEŠŤOVÉ KANALIZACE</t>
  </si>
  <si>
    <t>KSO:</t>
  </si>
  <si>
    <t/>
  </si>
  <si>
    <t>CC-CZ:</t>
  </si>
  <si>
    <t>Místo:</t>
  </si>
  <si>
    <t>Brno</t>
  </si>
  <si>
    <t>Datum:</t>
  </si>
  <si>
    <t>21. 3. 2023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</si>
  <si>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</si>
  <si>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</si>
  <si>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</si>
  <si>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</si>
  <si>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</si>
  <si>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</si>
  <si>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</si>
  <si>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</si>
  <si>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</si>
  <si>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</si>
  <si>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</si>
  <si>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</si>
  <si>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</si>
  <si>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</si>
  <si>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</si>
  <si>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</si>
  <si>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</si>
  <si>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</si>
  <si>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</si>
  <si>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</si>
  <si>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</si>
  <si>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</si>
  <si>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</si>
  <si>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</si>
  <si>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</si>
  <si>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</si>
  <si>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</si>
  <si>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</si>
  <si>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</si>
  <si>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</si>
  <si>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</si>
  <si>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</si>
  <si>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</si>
  <si>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</si>
  <si>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</si>
  <si>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</si>
  <si>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</si>
  <si>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</si>
  <si>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</si>
  <si>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</si>
  <si>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</si>
  <si>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</si>
  <si>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</si>
  <si>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</si>
  <si>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</si>
  <si>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</si>
  <si>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</si>
  <si>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</si>
  <si>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</si>
  <si>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</si>
  <si>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SO100</t>
  </si>
  <si>
    <t>Komunikace ve správě Brněnských komunikací</t>
  </si>
  <si>
    <t>STA</t>
  </si>
  <si>
    <t>1</t>
  </si>
  <si>
    <t>{d016ca16-5465-4558-86ec-9c8d4a09e03b}</t>
  </si>
  <si>
    <t>2</t>
  </si>
  <si>
    <t>SO100.1</t>
  </si>
  <si>
    <t>Komunikační plochy ostatní</t>
  </si>
  <si>
    <t>{af53f7e0-3185-4813-826e-230ae083b86e}</t>
  </si>
  <si>
    <t>SO310</t>
  </si>
  <si>
    <t>Stavební část kanalizace – stoky</t>
  </si>
  <si>
    <t>{b2bcf6fe-254f-4bcc-b108-b45380ef9158}</t>
  </si>
  <si>
    <t>SO310.001</t>
  </si>
  <si>
    <t>Stoka A</t>
  </si>
  <si>
    <t>Soupis</t>
  </si>
  <si>
    <t>{c7739acb-20e7-4990-acaa-d0ab97092c29}</t>
  </si>
  <si>
    <t>SO310.002</t>
  </si>
  <si>
    <t>Stoka A-1</t>
  </si>
  <si>
    <t>{0a8fd760-38b0-4ac1-9ca9-cfbfbe22acdf}</t>
  </si>
  <si>
    <t>SO310.003</t>
  </si>
  <si>
    <t>Stoka A-2</t>
  </si>
  <si>
    <t>{a2577ffb-3922-45ee-a4a4-8d0097e78a2a}</t>
  </si>
  <si>
    <t>SO320</t>
  </si>
  <si>
    <t>Stavební část – kanalizační přípojky</t>
  </si>
  <si>
    <t>{b5065dd9-5436-4b28-9661-3eadbb35ede4}</t>
  </si>
  <si>
    <t>SO800</t>
  </si>
  <si>
    <t>Náhradní výsadba zeleně</t>
  </si>
  <si>
    <t>{cc414e06-6ec1-490a-8890-26d34160aabb}</t>
  </si>
  <si>
    <t>SO900</t>
  </si>
  <si>
    <t>Vedlejší a ostatní náklady</t>
  </si>
  <si>
    <t>{cf9d0ac1-01b5-4f3f-9f11-50ddfc909f75}</t>
  </si>
  <si>
    <t>KRYCÍ LIST SOUPISU PRACÍ</t>
  </si>
  <si>
    <t>Objekt:</t>
  </si>
  <si>
    <t>SO100 - Komunikace ve správě Brněnských komunikací</t>
  </si>
  <si>
    <t>REKAPITULACE ČLENĚNÍ SOUPISU PRACÍ</t>
  </si>
  <si>
    <t>Kód dílu - Popis</t>
  </si>
  <si>
    <t>Cena celkem [CZK]</t>
  </si>
  <si>
    <t>-1</t>
  </si>
  <si>
    <t>11 - Přípravné a přidružené práce</t>
  </si>
  <si>
    <t>12 - Odkopávky a prokopávky</t>
  </si>
  <si>
    <t>13 - Hloubené vykopávky</t>
  </si>
  <si>
    <t>16 - Přemístění výkopku</t>
  </si>
  <si>
    <t>17 - Konstrukce ze zemin</t>
  </si>
  <si>
    <t>18 - Povrchové úpravy terénu</t>
  </si>
  <si>
    <t>21 - Úprava podloží a základové spáry</t>
  </si>
  <si>
    <t>27 - Základy</t>
  </si>
  <si>
    <t>56 - Podkladní vrstvy komunikací, letišť a ploch</t>
  </si>
  <si>
    <t>57 - Kryty pozemních komunikací, letišť a ploch z kameniva nebo živičné</t>
  </si>
  <si>
    <t>59 - Kryty pozemních komunikací, letišť a ploch dlážděných (předlažby)</t>
  </si>
  <si>
    <t>83 - Potrubí z trub kameninových</t>
  </si>
  <si>
    <t>89 - Ostatní konstrukce a práce na trubním vedení</t>
  </si>
  <si>
    <t>91 - Doplňující konstrukce a práce na pozemních komunikacích a zpevněných plochách</t>
  </si>
  <si>
    <t>96 - Bourání konstrukcí</t>
  </si>
  <si>
    <t>97 - Prorážení otvorů a ostatní bourací práce</t>
  </si>
  <si>
    <t>S - Přesuny sutí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</si>
  <si>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</si>
  <si>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</si>
  <si>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</si>
  <si>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</si>
  <si>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</si>
  <si>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</si>
  <si>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</si>
  <si>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</si>
  <si>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</si>
  <si>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</si>
  <si>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</si>
  <si>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</si>
  <si>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</si>
  <si>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11</t>
  </si>
  <si>
    <t>Přípravné a přidružené práce</t>
  </si>
  <si>
    <t>ROZPOCET</t>
  </si>
  <si>
    <t>K</t>
  </si>
  <si>
    <t>113106121R00</t>
  </si>
  <si>
    <t>Rozebrání dlažeb z betonových dlaždic na sucho</t>
  </si>
  <si>
    <t>m2</t>
  </si>
  <si>
    <t>4</t>
  </si>
  <si>
    <t>7218442</t>
  </si>
  <si>
    <t>VV</t>
  </si>
  <si>
    <t>Položka není určena pro rozebrání dlažeb uložených do betonového lože a pro rozebrání dlažeb z mozaiky uložených do cementové malty. V položce nejso</t>
  </si>
  <si>
    <t>Součet</t>
  </si>
  <si>
    <t>113106231R00</t>
  </si>
  <si>
    <t>Rozebrání dlažeb ze zámkové dlažby v kamenivu</t>
  </si>
  <si>
    <t>-104235391</t>
  </si>
  <si>
    <t>173</t>
  </si>
  <si>
    <t>16</t>
  </si>
  <si>
    <t>113107620R00</t>
  </si>
  <si>
    <t>Odstranění podkladu nad 50 m2,kam.drcené tl.20 cm</t>
  </si>
  <si>
    <t>-1742061986</t>
  </si>
  <si>
    <t>celkem</t>
  </si>
  <si>
    <t>173+16</t>
  </si>
  <si>
    <t>1194</t>
  </si>
  <si>
    <t>1240</t>
  </si>
  <si>
    <t>Položka je určena i pro odstranění podkladů nebo krytů ze zemin stabilizovaných vápnem. Pro volbu položky z hlediska množství se uvažuje každá souvi</t>
  </si>
  <si>
    <t>3</t>
  </si>
  <si>
    <t>113108412R00</t>
  </si>
  <si>
    <t>Odstranění asfaltové vrstvy pl.nad 50 m2, tl.12 cm</t>
  </si>
  <si>
    <t>440869624</t>
  </si>
  <si>
    <t>Položka není určena pro odstranění podkladu nebo krytu frézováním. Pro volbu položky z hlediska množství se uvažuje každá souvisle odstraňovaná ploc</t>
  </si>
  <si>
    <t>5</t>
  </si>
  <si>
    <t>113202111R00</t>
  </si>
  <si>
    <t>Vytrhání obrub obrubníků silničních</t>
  </si>
  <si>
    <t>m</t>
  </si>
  <si>
    <t>2003976567</t>
  </si>
  <si>
    <t>181</t>
  </si>
  <si>
    <t>12</t>
  </si>
  <si>
    <t>Odkopávky a prokopávky</t>
  </si>
  <si>
    <t>6</t>
  </si>
  <si>
    <t>122201103R00</t>
  </si>
  <si>
    <t>Odkopávky nezapažené v hor. 3 do 10000 m3</t>
  </si>
  <si>
    <t>m3</t>
  </si>
  <si>
    <t>550801632</t>
  </si>
  <si>
    <t>650/2</t>
  </si>
  <si>
    <t>(1140+1191+40)/2/2*0,5</t>
  </si>
  <si>
    <t>(1140+1191+40)/2/2*0,4+(380+55+160)/2*0,4</t>
  </si>
  <si>
    <t>7</t>
  </si>
  <si>
    <t>122201109R00</t>
  </si>
  <si>
    <t>Příplatek za lepivost - odkopávky v hor. 3</t>
  </si>
  <si>
    <t>2084540908</t>
  </si>
  <si>
    <t>977,475*0,1</t>
  </si>
  <si>
    <t>Do měrných jednotek se udává poměrné množství zeminy, které ulpí v nářadí a o které je snížen celkový výkon stroje</t>
  </si>
  <si>
    <t>8</t>
  </si>
  <si>
    <t>122301103R00</t>
  </si>
  <si>
    <t>Odkopávky nezapažené v hor. 4 do 10000 m3</t>
  </si>
  <si>
    <t>1334199620</t>
  </si>
  <si>
    <t>(1140+1191+40)/2/2*0,5+(1140+1191+40)/2/2*0,4+(380+55+160)/2*0,4</t>
  </si>
  <si>
    <t>13</t>
  </si>
  <si>
    <t>Hloubené vykopávky</t>
  </si>
  <si>
    <t>131201110R00</t>
  </si>
  <si>
    <t>Hloubení nezapaž. jam hor.3 do 50 m3, STROJNĚ</t>
  </si>
  <si>
    <t>-782557900</t>
  </si>
  <si>
    <t>30/2</t>
  </si>
  <si>
    <t>Položka obsahuje hloubení jámy traktorbagrem, naložení výkopku na dopravní prostředek pro svislé, nebo vodorovné přemístění, popř. přemístění výkopk</t>
  </si>
  <si>
    <t>131201119R00</t>
  </si>
  <si>
    <t>Příplatek za lepivost - hloubení nezap.jam v hor.3</t>
  </si>
  <si>
    <t>-1039717503</t>
  </si>
  <si>
    <t>15*0,1</t>
  </si>
  <si>
    <t>14</t>
  </si>
  <si>
    <t>131301110R00</t>
  </si>
  <si>
    <t>Hloubení nezapaž. jam hor.4 do 50 m3, STROJNĚ</t>
  </si>
  <si>
    <t>322634986</t>
  </si>
  <si>
    <t>9</t>
  </si>
  <si>
    <t>132201111R00</t>
  </si>
  <si>
    <t>Hloubení rýh š.do 60 cm v hor.3 do 100 m3, STROJNĚ</t>
  </si>
  <si>
    <t>126436372</t>
  </si>
  <si>
    <t>63/2</t>
  </si>
  <si>
    <t>6/2</t>
  </si>
  <si>
    <t>Položka obsahuje hloubení rýh traktorbagrem, naložení výkopku na dopravní prostředek pro svislé, nebo vodorovné přemístění, popř. přemístění výkopku</t>
  </si>
  <si>
    <t>10</t>
  </si>
  <si>
    <t>132201119R00</t>
  </si>
  <si>
    <t>Přípl.za lepivost,hloubení rýh 60 cm,hor.3,STROJNĚ</t>
  </si>
  <si>
    <t>-1282570515</t>
  </si>
  <si>
    <t>34,5*0,1</t>
  </si>
  <si>
    <t>132301111R00</t>
  </si>
  <si>
    <t>Hloubení rýh š.do 60 cm v hor.4 do 100 m3,STROJNĚ</t>
  </si>
  <si>
    <t>-1236235744</t>
  </si>
  <si>
    <t>Přemístění výkopku</t>
  </si>
  <si>
    <t>162701105RT3</t>
  </si>
  <si>
    <t>Vodorovné přemístění výkopku z hor.1-4 do 10000 m</t>
  </si>
  <si>
    <t>-297431202</t>
  </si>
  <si>
    <t>nosnost 12 t</t>
  </si>
  <si>
    <t>977,475*2+34,5*2+15*2</t>
  </si>
  <si>
    <t>-29-190</t>
  </si>
  <si>
    <t>pronájem doprav</t>
  </si>
  <si>
    <t>162701109RT3</t>
  </si>
  <si>
    <t>Příplatek k vod. přemístění hor.1-4 za další 1 km</t>
  </si>
  <si>
    <t>-873313281</t>
  </si>
  <si>
    <t>1834,95*4</t>
  </si>
  <si>
    <t xml:space="preserve">Příplatek k ceně se používá za každý další i započatý 1 km nad 10 km.  pronájem doprav</t>
  </si>
  <si>
    <t>17</t>
  </si>
  <si>
    <t>Konstrukce ze zemin</t>
  </si>
  <si>
    <t>174101101R00</t>
  </si>
  <si>
    <t>Zásyp jam, rýh, šachet se zhutněním</t>
  </si>
  <si>
    <t>1599198602</t>
  </si>
  <si>
    <t>23</t>
  </si>
  <si>
    <t>Položka obsahuje strojní přemístění materiálu pro zásyp ze vzdálenosti do 10 m od okraje zásypu.</t>
  </si>
  <si>
    <t>19</t>
  </si>
  <si>
    <t>174101103R00</t>
  </si>
  <si>
    <t>Zásyp zářezů se šikmými stěnami se zhutněním</t>
  </si>
  <si>
    <t>1714603132</t>
  </si>
  <si>
    <t>190</t>
  </si>
  <si>
    <t>(1140+1191+40)/2*0,5+(1140+1191+40)/2*0,4+(380+55+160)*0,4</t>
  </si>
  <si>
    <t>Položka obsahuje i přemístění materiálu pro zásyp ze vzdálenosti do 10 m od okraje zásypu.</t>
  </si>
  <si>
    <t>18</t>
  </si>
  <si>
    <t>583419003</t>
  </si>
  <si>
    <t>Kamenivo drcené frakce 32/63 B Jihomoravský kraj</t>
  </si>
  <si>
    <t>t</t>
  </si>
  <si>
    <t>-644930039</t>
  </si>
  <si>
    <t>20</t>
  </si>
  <si>
    <t>58344155</t>
  </si>
  <si>
    <t>Štěrkodrtě frakce 0-22 B</t>
  </si>
  <si>
    <t>-1632160679</t>
  </si>
  <si>
    <t>1494,95*2</t>
  </si>
  <si>
    <t>Povrchové úpravy terénu</t>
  </si>
  <si>
    <t>181101102R00</t>
  </si>
  <si>
    <t>Úprava pláně v zářezech v hor. 1-4, se zhutněním</t>
  </si>
  <si>
    <t>1753751392</t>
  </si>
  <si>
    <t>1140+1191+40+380+55+160+252</t>
  </si>
  <si>
    <t>Položky jsou shodné i pro úpravu pláně v násypech.</t>
  </si>
  <si>
    <t>Úprava podloží a základové spáry</t>
  </si>
  <si>
    <t>22</t>
  </si>
  <si>
    <t>212810010RA0</t>
  </si>
  <si>
    <t>Trativody z PVC drenážních flexibilních trubek</t>
  </si>
  <si>
    <t>-2045655501</t>
  </si>
  <si>
    <t>DN100, obsyp kamenivem 8/16</t>
  </si>
  <si>
    <t>420</t>
  </si>
  <si>
    <t>27</t>
  </si>
  <si>
    <t>Základy</t>
  </si>
  <si>
    <t>271313511R00</t>
  </si>
  <si>
    <t>Beton podkladní pod základové konstrukce, prostý</t>
  </si>
  <si>
    <t>1773346269</t>
  </si>
  <si>
    <t>Položka je určena pro podkladní beton tl. do 100 mm pod základové patky, desky a pasy. Položka obsahuje náklady na dodávku a uložení betonu do připr</t>
  </si>
  <si>
    <t>56</t>
  </si>
  <si>
    <t>Podkladní vrstvy komunikací, letišť a ploch</t>
  </si>
  <si>
    <t>31</t>
  </si>
  <si>
    <t>564831111RT2</t>
  </si>
  <si>
    <t>Podklad ze štěrkodrti po zhutnění tloušťky 10 cm</t>
  </si>
  <si>
    <t>486812283</t>
  </si>
  <si>
    <t>štěrkodrť frakce 0-32 mm</t>
  </si>
  <si>
    <t>252</t>
  </si>
  <si>
    <t>30</t>
  </si>
  <si>
    <t>564851111RT2</t>
  </si>
  <si>
    <t>Podklad ze štěrkodrti po zhutnění tloušťky 15 cm</t>
  </si>
  <si>
    <t>-126363310</t>
  </si>
  <si>
    <t>160</t>
  </si>
  <si>
    <t>33</t>
  </si>
  <si>
    <t>564851115RT2</t>
  </si>
  <si>
    <t>Podklad ze štěrkodrti po zhutnění tloušťky 19 cm</t>
  </si>
  <si>
    <t>-1863331872</t>
  </si>
  <si>
    <t>350</t>
  </si>
  <si>
    <t>51</t>
  </si>
  <si>
    <t>28</t>
  </si>
  <si>
    <t>564861111RT2</t>
  </si>
  <si>
    <t>Podklad ze štěrkodrti po zhutnění tloušťky 20 cm</t>
  </si>
  <si>
    <t>1904797064</t>
  </si>
  <si>
    <t>40</t>
  </si>
  <si>
    <t>564861113RT2</t>
  </si>
  <si>
    <t>Podklad ze štěrkodrti po zhutnění tloušťky 22 cm</t>
  </si>
  <si>
    <t>2028178913</t>
  </si>
  <si>
    <t>1140+1191</t>
  </si>
  <si>
    <t>34</t>
  </si>
  <si>
    <t>564861115RT2</t>
  </si>
  <si>
    <t>Podklad ze štěrkodrti po zhutnění tloušťky 24 cm</t>
  </si>
  <si>
    <t>860981963</t>
  </si>
  <si>
    <t>380</t>
  </si>
  <si>
    <t>55</t>
  </si>
  <si>
    <t>24</t>
  </si>
  <si>
    <t>565161211R00</t>
  </si>
  <si>
    <t>Podklad z obal kam.ACP 22+,nad 3 m,tl.8 cm</t>
  </si>
  <si>
    <t>-894040196</t>
  </si>
  <si>
    <t>1035</t>
  </si>
  <si>
    <t>32</t>
  </si>
  <si>
    <t>567122114R00</t>
  </si>
  <si>
    <t>Podklad z kameniva zpev.cementem SC C8/10 tl.15 cm</t>
  </si>
  <si>
    <t>619164181</t>
  </si>
  <si>
    <t>25</t>
  </si>
  <si>
    <t>567132113R00</t>
  </si>
  <si>
    <t>Podklad z kameniva zpev.cementem SC C8/10 tl.18 cm</t>
  </si>
  <si>
    <t>-790488043</t>
  </si>
  <si>
    <t>26</t>
  </si>
  <si>
    <t>567132114R00</t>
  </si>
  <si>
    <t>Podklad z kameniva zpev.cementem SC C8/10 tl.19 cm</t>
  </si>
  <si>
    <t>438417986</t>
  </si>
  <si>
    <t>1083</t>
  </si>
  <si>
    <t>29</t>
  </si>
  <si>
    <t>567142113R00</t>
  </si>
  <si>
    <t>Podklad z kameniva zpev.cementem SC C8/10 tl.23 cm</t>
  </si>
  <si>
    <t>551710083</t>
  </si>
  <si>
    <t>57</t>
  </si>
  <si>
    <t>Kryty pozemních komunikací, letišť a ploch z kameniva nebo živičné</t>
  </si>
  <si>
    <t>36</t>
  </si>
  <si>
    <t>573231124R00</t>
  </si>
  <si>
    <t>Postřik spojovací z KAE, množství zbytkového asfaltu 0,4 kg/m2</t>
  </si>
  <si>
    <t>1257940655</t>
  </si>
  <si>
    <t>1035*2</t>
  </si>
  <si>
    <t>35</t>
  </si>
  <si>
    <t>577142112R00</t>
  </si>
  <si>
    <t>Beton asfaltový ACO 11+, ACO 16+, nad 3 m, tl.5 cm</t>
  </si>
  <si>
    <t>-2091276711</t>
  </si>
  <si>
    <t>59</t>
  </si>
  <si>
    <t>Kryty pozemních komunikací, letišť a ploch dlážděných (předlažby)</t>
  </si>
  <si>
    <t>58341005.A</t>
  </si>
  <si>
    <t>Drť hraněná Z fr.4 - 8 tř.B kamenolom Želešice</t>
  </si>
  <si>
    <t>13728614</t>
  </si>
  <si>
    <t>72*0,4*0,08*1,6</t>
  </si>
  <si>
    <t>Frakce označené Z jsou základní úzké frakce vyráběné v lomu</t>
  </si>
  <si>
    <t>43</t>
  </si>
  <si>
    <t>592-01 VD</t>
  </si>
  <si>
    <t>Dlažba betonová bez sražené hrany přírodní 20x20x8</t>
  </si>
  <si>
    <t>-359175032</t>
  </si>
  <si>
    <t>52</t>
  </si>
  <si>
    <t>592-02 VD</t>
  </si>
  <si>
    <t>Dlažba bez sražené hrany přírodní 20 x 20 x 6</t>
  </si>
  <si>
    <t>957188546</t>
  </si>
  <si>
    <t>45</t>
  </si>
  <si>
    <t>59245030</t>
  </si>
  <si>
    <t>Dlažba zámková H-PROFIL 200 x 165 x 80 mm přírodní</t>
  </si>
  <si>
    <t>-1243772370</t>
  </si>
  <si>
    <t>39</t>
  </si>
  <si>
    <t>59245031</t>
  </si>
  <si>
    <t>Dlažba zámková H-PROFIL 20x16,5x8cm červená</t>
  </si>
  <si>
    <t>-782753729</t>
  </si>
  <si>
    <t>44</t>
  </si>
  <si>
    <t>592451171</t>
  </si>
  <si>
    <t>Dlažba betonová 20x10x8 cm červená</t>
  </si>
  <si>
    <t>-1602478052</t>
  </si>
  <si>
    <t>592452630</t>
  </si>
  <si>
    <t>Dlažba betonová přírodní 20x20x6</t>
  </si>
  <si>
    <t>895144083</t>
  </si>
  <si>
    <t>42</t>
  </si>
  <si>
    <t>59245264</t>
  </si>
  <si>
    <t>Dlažba hmatová červená pro nevidomé 20x10x8</t>
  </si>
  <si>
    <t>225466335</t>
  </si>
  <si>
    <t>38</t>
  </si>
  <si>
    <t>592452655</t>
  </si>
  <si>
    <t>Dlažba betonová přírodní 20x10x8</t>
  </si>
  <si>
    <t>870422728</t>
  </si>
  <si>
    <t>50</t>
  </si>
  <si>
    <t>59245267</t>
  </si>
  <si>
    <t>Dlažba červená pro nevidomé 20x10x6</t>
  </si>
  <si>
    <t>1379669155</t>
  </si>
  <si>
    <t>41</t>
  </si>
  <si>
    <t>59248030</t>
  </si>
  <si>
    <t>Dlažba zámková 20/20/8 II přírodní</t>
  </si>
  <si>
    <t>370225031</t>
  </si>
  <si>
    <t>59248122</t>
  </si>
  <si>
    <t>Dlažba vegetační betonová 60/40/8 II nat</t>
  </si>
  <si>
    <t>kus</t>
  </si>
  <si>
    <t>405017221</t>
  </si>
  <si>
    <t>59248130</t>
  </si>
  <si>
    <t>Dlažba vegetační 24/24/8 II nat</t>
  </si>
  <si>
    <t>-957629853</t>
  </si>
  <si>
    <t>49</t>
  </si>
  <si>
    <t>596215021R00</t>
  </si>
  <si>
    <t>Kladení zámkové dlažby tl. 6 cm do drtě tl. 4 cm</t>
  </si>
  <si>
    <t>-1093857645</t>
  </si>
  <si>
    <t>Od CÚ 2015/ II. není v jednotkové ceně započteno řezání dlaždic!!! Rozpočtuje se samostatnou položkou 596 29-1111.R00 Řezání zámkové dlažby tl. 60 m</t>
  </si>
  <si>
    <t>53</t>
  </si>
  <si>
    <t>596215028R00</t>
  </si>
  <si>
    <t>Příplatek za více barev dlažby tl. 6 cm, do drtě</t>
  </si>
  <si>
    <t>-2120055880</t>
  </si>
  <si>
    <t>4,5</t>
  </si>
  <si>
    <t>V případě kladení více barev i více tvarů zámkové dlažby lze příplatky sčítat.</t>
  </si>
  <si>
    <t>54</t>
  </si>
  <si>
    <t>596215029R00</t>
  </si>
  <si>
    <t>Příplatek za více tvarů dlažby tl. 6 cm, do drtě</t>
  </si>
  <si>
    <t>1508862741</t>
  </si>
  <si>
    <t>37</t>
  </si>
  <si>
    <t>596215040R00</t>
  </si>
  <si>
    <t>Kladení zámkové dlažby tl. 8 cm do drtě tl. 4 cm</t>
  </si>
  <si>
    <t>541458745</t>
  </si>
  <si>
    <t>1082</t>
  </si>
  <si>
    <t>Od CÚ 2015/ II. není v jednotkové ceně započteno řezání dlaždic!!! Rozpočtuje se samostatnou položkou 596 29-1113.R00 Řezání zámkové dlažby tl. 80 m</t>
  </si>
  <si>
    <t>46</t>
  </si>
  <si>
    <t>596215048R00</t>
  </si>
  <si>
    <t>Příplatek za více barev dlažby tl. 8 cm, do drtě</t>
  </si>
  <si>
    <t>102642352</t>
  </si>
  <si>
    <t>15+16</t>
  </si>
  <si>
    <t>42*0,1</t>
  </si>
  <si>
    <t>47</t>
  </si>
  <si>
    <t>596215049R00</t>
  </si>
  <si>
    <t>Příplatek za více tvarů dlažby tl. 8 cm, do drtě</t>
  </si>
  <si>
    <t>1304318788</t>
  </si>
  <si>
    <t>596291111R00</t>
  </si>
  <si>
    <t>Řezání zámkové dlažby tl. 60 mm</t>
  </si>
  <si>
    <t>172675431</t>
  </si>
  <si>
    <t>170</t>
  </si>
  <si>
    <t>48</t>
  </si>
  <si>
    <t>596291113R00</t>
  </si>
  <si>
    <t>Řezání zámkové dlažby tl. 80 mm</t>
  </si>
  <si>
    <t>389675869</t>
  </si>
  <si>
    <t>480</t>
  </si>
  <si>
    <t>596921112R00</t>
  </si>
  <si>
    <t>Kladení bet.veget. dlaždic,lože 30 mm,pl.do 100 m2</t>
  </si>
  <si>
    <t>-802348551</t>
  </si>
  <si>
    <t>72</t>
  </si>
  <si>
    <t>58</t>
  </si>
  <si>
    <t>596921191R00</t>
  </si>
  <si>
    <t>Příplatek za výpl.spár veg.bet.dlaždic,bez dodávky</t>
  </si>
  <si>
    <t>1390627381</t>
  </si>
  <si>
    <t>72*0,4*0,08</t>
  </si>
  <si>
    <t>83</t>
  </si>
  <si>
    <t>Potrubí z trub kameninových</t>
  </si>
  <si>
    <t>61</t>
  </si>
  <si>
    <t>59710956</t>
  </si>
  <si>
    <t>Koleno hrdlové kamenina DN 150, FN 34</t>
  </si>
  <si>
    <t>1908184813</t>
  </si>
  <si>
    <t>63</t>
  </si>
  <si>
    <t>59711538</t>
  </si>
  <si>
    <t>Odbočka 45° kamenina hrdlová 150/100 FN 34/34</t>
  </si>
  <si>
    <t>796513444</t>
  </si>
  <si>
    <t xml:space="preserve">odbočky 45° pro normální zatížení.  Specif. 45° Profil DN 150/100 Délka 40 cm Třída pevnosti -  Mezní únosnost FN 34/34 kN/m Hmotnost 16 kg/ks Hrdlo</t>
  </si>
  <si>
    <t>60</t>
  </si>
  <si>
    <t>831260014RAC</t>
  </si>
  <si>
    <t>Kanalizace z trub kameninových DN 150</t>
  </si>
  <si>
    <t>109614993</t>
  </si>
  <si>
    <t>prům. hloubka 2,0 m</t>
  </si>
  <si>
    <t>V položce je zakalkulováno: hloubení rýh, pažení a rozepření rýh včetně přepažování, svislé přemístění výkopku, naložení přebytku po zásypu (0,19 m3</t>
  </si>
  <si>
    <t>62</t>
  </si>
  <si>
    <t>837311221R00</t>
  </si>
  <si>
    <t>Montáž tvar. kamenin. odboč. pryž. krouž. DN 150</t>
  </si>
  <si>
    <t>912699046</t>
  </si>
  <si>
    <t>Položka je určena pro montáž kameninových tvarovek odbočných těsněných pryžovými kroužky na potrubí z trub kameninových v otevřeném výkopu. Pro volb</t>
  </si>
  <si>
    <t>89</t>
  </si>
  <si>
    <t>Ostatní konstrukce a práce na trubním vedení</t>
  </si>
  <si>
    <t>74</t>
  </si>
  <si>
    <t>28661105</t>
  </si>
  <si>
    <t>Mříž vtoková plastová 500/500 mm D 40 t</t>
  </si>
  <si>
    <t>450890815</t>
  </si>
  <si>
    <t xml:space="preserve">nosnost  D 40, včetně litinového rámu</t>
  </si>
  <si>
    <t>66</t>
  </si>
  <si>
    <t>592238740</t>
  </si>
  <si>
    <t>TBV-Q 50/20 CP horní dílec dešťové vpusti DN 500</t>
  </si>
  <si>
    <t>-775966618</t>
  </si>
  <si>
    <t>67</t>
  </si>
  <si>
    <t>592238741</t>
  </si>
  <si>
    <t>TBV-Q 50/29 SN skruž dešťové vpusti DN 500</t>
  </si>
  <si>
    <t>-1290311484</t>
  </si>
  <si>
    <t>68</t>
  </si>
  <si>
    <t>592238742</t>
  </si>
  <si>
    <t>TBV-Q 50/59 SV skruž dešťové vpusti DN 500</t>
  </si>
  <si>
    <t>-1608620888</t>
  </si>
  <si>
    <t>69</t>
  </si>
  <si>
    <t>592238746</t>
  </si>
  <si>
    <t>TBV-Q 50/59 SO BRNO skruž dešťové vpusti DN 500</t>
  </si>
  <si>
    <t>737086585</t>
  </si>
  <si>
    <t>592238747</t>
  </si>
  <si>
    <t>TBV-Q 50/65 SZ 15 PVC skruž dešťové vpusti DN 500</t>
  </si>
  <si>
    <t>-308392886</t>
  </si>
  <si>
    <t>70</t>
  </si>
  <si>
    <t>592238751</t>
  </si>
  <si>
    <t>TBV-Q 50/79 KV BRNO spodní dílec vpusti DN 500</t>
  </si>
  <si>
    <t>791423016</t>
  </si>
  <si>
    <t>71</t>
  </si>
  <si>
    <t>592239030</t>
  </si>
  <si>
    <t>TBV 10a vyrovnávací prstenec 625/390/60</t>
  </si>
  <si>
    <t>-1147460723</t>
  </si>
  <si>
    <t>65</t>
  </si>
  <si>
    <t>895941311R00</t>
  </si>
  <si>
    <t>Zřízení vpusti uliční z dílců typ UVB - 50</t>
  </si>
  <si>
    <t>1654139866</t>
  </si>
  <si>
    <t>Položka je určena pro zřízení vpusti kanalizační uliční z betonových dílců. V položce jsou započteny i náklady na zřízení loiže ze štěrkopísku. V po</t>
  </si>
  <si>
    <t>73</t>
  </si>
  <si>
    <t>899202111R00</t>
  </si>
  <si>
    <t>Osazení mříží s rámem do 100kg</t>
  </si>
  <si>
    <t>1225089699</t>
  </si>
  <si>
    <t>Položka je určena pro osazení mříží litinových včetně rámů a košů na bahno. V položkách nejsou zakalkulovány náklady na dodání mříží, rámů a košů na</t>
  </si>
  <si>
    <t>64</t>
  </si>
  <si>
    <t>899331111R00</t>
  </si>
  <si>
    <t>Výšková úprava vstupu do 20 cm, zvýšení poklopu</t>
  </si>
  <si>
    <t>29383404</t>
  </si>
  <si>
    <t>91</t>
  </si>
  <si>
    <t>Doplňující konstrukce a práce na pozemních komunikacích a zpevněných plochách</t>
  </si>
  <si>
    <t>87</t>
  </si>
  <si>
    <t>40445045.A</t>
  </si>
  <si>
    <t>Značka dopr inf IP 4b-7,10a,b 500/500 fól1,HIG10</t>
  </si>
  <si>
    <t>1258593644</t>
  </si>
  <si>
    <t xml:space="preserve">Typy a provedení dopravního značení jsou v souladu s příslušným zákonem a vyhláškou č. 30/2001 Sb. a jsou schváleny Ministerstvem dopravy a spojů k </t>
  </si>
  <si>
    <t>88</t>
  </si>
  <si>
    <t>40445050.A</t>
  </si>
  <si>
    <t>Značka dopr inf IP 11-13 500/700 fól1, EG7letá</t>
  </si>
  <si>
    <t>2054206615</t>
  </si>
  <si>
    <t>40445055.A</t>
  </si>
  <si>
    <t>Značka dopr inf IP 26a, b, 750/1000 fól1, EG 7letá</t>
  </si>
  <si>
    <t>-838034285</t>
  </si>
  <si>
    <t>40445161.A</t>
  </si>
  <si>
    <t>Značka dopr dodat E 13 500/500 fól 1, EG 7 letá</t>
  </si>
  <si>
    <t>-888789672</t>
  </si>
  <si>
    <t>90</t>
  </si>
  <si>
    <t>40445215</t>
  </si>
  <si>
    <t>Značka dopr.upr.přednost P4 900 mm, pozink.tř.1</t>
  </si>
  <si>
    <t>2036831620</t>
  </si>
  <si>
    <t xml:space="preserve">Dopravní značka upravující přednost - pozink s dvojitým lisovaným ohybem, reflexní tř. 1  Vynikající životnost (záruka 7 let), kvalitní zpracováním.</t>
  </si>
  <si>
    <t>86</t>
  </si>
  <si>
    <t>40445247</t>
  </si>
  <si>
    <t>Značka dopr.infor.IP22-IP29 1000x1400mm poz.tř.1</t>
  </si>
  <si>
    <t>-1020575752</t>
  </si>
  <si>
    <t xml:space="preserve">Dopravní značka informativní provozní - pozink s dvojitým lisovaným ohybem, reflexní tř. 1  Vynikající životnost (záruka 7 let), kvalitní zpracování</t>
  </si>
  <si>
    <t>85</t>
  </si>
  <si>
    <t>40450216</t>
  </si>
  <si>
    <t>Dopravní příslušenství, sloupek Zn 60-350</t>
  </si>
  <si>
    <t>-975244041</t>
  </si>
  <si>
    <t>4+8*2</t>
  </si>
  <si>
    <t xml:space="preserve">Příslušenství dopravních značek  Sloupek Zn 60  pozinkovaná ocel. trubka pr. 60 délky od 200 do 600 mm, tl. 2,5 m</t>
  </si>
  <si>
    <t>79</t>
  </si>
  <si>
    <t>59217420</t>
  </si>
  <si>
    <t>Obrubník chodníkový ABO 13-10 1000/100/200</t>
  </si>
  <si>
    <t>378437259</t>
  </si>
  <si>
    <t>80</t>
  </si>
  <si>
    <t>59217480</t>
  </si>
  <si>
    <t>Obrubník silniční přechodový 1000/150/150-250</t>
  </si>
  <si>
    <t>-1719474697</t>
  </si>
  <si>
    <t>77</t>
  </si>
  <si>
    <t>59217488</t>
  </si>
  <si>
    <t>Obrubník silniční ABO 2-15 1000/150/250</t>
  </si>
  <si>
    <t>1719427420</t>
  </si>
  <si>
    <t>78</t>
  </si>
  <si>
    <t>59217490</t>
  </si>
  <si>
    <t>Obrubník silniční nájezdový ABO 2-15 N</t>
  </si>
  <si>
    <t>1016874156</t>
  </si>
  <si>
    <t>84</t>
  </si>
  <si>
    <t>914001121R00</t>
  </si>
  <si>
    <t>Osaz.svislé dopr.značky a sloupku,Al patka, základ</t>
  </si>
  <si>
    <t>-1699805110</t>
  </si>
  <si>
    <t>Výkop jamky s odhozem výkopku na vzdálenost do 3 m, betonový základ (s dodávkou betonu), dodávka a osazení kotevní hliníkové patky, osazení sloupku,</t>
  </si>
  <si>
    <t>914001122R00</t>
  </si>
  <si>
    <t>Osaz.2 sloupků dopr.značky vč. bet.zákl.+Al patka</t>
  </si>
  <si>
    <t>1965069683</t>
  </si>
  <si>
    <t>V položce započteno: výkop jamek s odhozem výkopku na vzdálenost do 3 m, monolitický betonový základ s dodávkou a osazením dvou kotevních hliníkovýc</t>
  </si>
  <si>
    <t>92</t>
  </si>
  <si>
    <t>914001125R00</t>
  </si>
  <si>
    <t>Osazení svislé dopr.značky na sloupek nebo konzolu</t>
  </si>
  <si>
    <t>-2060802988</t>
  </si>
  <si>
    <t>Včetně dodávky upevňovadel</t>
  </si>
  <si>
    <t>76</t>
  </si>
  <si>
    <t>917862111R00</t>
  </si>
  <si>
    <t>Osazení stojat. obrub.bet. s opěrou,lože z C 16/20</t>
  </si>
  <si>
    <t>-120989768</t>
  </si>
  <si>
    <t>642+171+95+490</t>
  </si>
  <si>
    <t>Osazení betonového silničního nebo chodníkového obrubníku</t>
  </si>
  <si>
    <t>81</t>
  </si>
  <si>
    <t>918101111R00</t>
  </si>
  <si>
    <t>Lože pod obrubníky nebo obruby dlažeb z C 16/20</t>
  </si>
  <si>
    <t>-670390371</t>
  </si>
  <si>
    <t>82</t>
  </si>
  <si>
    <t>919723212R00</t>
  </si>
  <si>
    <t>spáry - zalití za tepla</t>
  </si>
  <si>
    <t>257323449</t>
  </si>
  <si>
    <t>75</t>
  </si>
  <si>
    <t>919735113R00</t>
  </si>
  <si>
    <t>Řezání stávajícího živičného krytu tl. 10 - 15 cm</t>
  </si>
  <si>
    <t>-161083648</t>
  </si>
  <si>
    <t>V položce jsou zakalkulovány i náklady na spotřebu vody</t>
  </si>
  <si>
    <t>96</t>
  </si>
  <si>
    <t>Bourání konstrukcí</t>
  </si>
  <si>
    <t>93</t>
  </si>
  <si>
    <t>966006132R00</t>
  </si>
  <si>
    <t>Odstranění doprav.značek se sloupky, s bet.patkami</t>
  </si>
  <si>
    <t>97411439</t>
  </si>
  <si>
    <t>97</t>
  </si>
  <si>
    <t>Prorážení otvorů a ostatní bourací práce</t>
  </si>
  <si>
    <t>94</t>
  </si>
  <si>
    <t>979054441R00</t>
  </si>
  <si>
    <t>Očištění vybour. dlaždic s výplní kamen. těženým</t>
  </si>
  <si>
    <t>1320135998</t>
  </si>
  <si>
    <t>174*0,4</t>
  </si>
  <si>
    <t>S</t>
  </si>
  <si>
    <t>Přesuny sutí</t>
  </si>
  <si>
    <t>101</t>
  </si>
  <si>
    <t>979-01 VD</t>
  </si>
  <si>
    <t>Poplatek za uložení suti - obal. kamenivo, asfalt, skupina odpadu 170302</t>
  </si>
  <si>
    <t>7552298</t>
  </si>
  <si>
    <t>102</t>
  </si>
  <si>
    <t>979-02 VD</t>
  </si>
  <si>
    <t>Poplatek za uložení suti - beton, skupina odpadu 170101</t>
  </si>
  <si>
    <t>-1971298257</t>
  </si>
  <si>
    <t>98</t>
  </si>
  <si>
    <t>979083117R00</t>
  </si>
  <si>
    <t>Vodorovné přemístění suti na skládku do 6000 m</t>
  </si>
  <si>
    <t>11819010</t>
  </si>
  <si>
    <t>99</t>
  </si>
  <si>
    <t>979083191R00</t>
  </si>
  <si>
    <t>Příplatek za dalších započatých 1000 m nad 6000 m</t>
  </si>
  <si>
    <t>739096420</t>
  </si>
  <si>
    <t>1524,557*8</t>
  </si>
  <si>
    <t>95</t>
  </si>
  <si>
    <t>979084212R00</t>
  </si>
  <si>
    <t>Vodorovná doprava vybour. hmot po suchu do 50 m</t>
  </si>
  <si>
    <t>-1274384943</t>
  </si>
  <si>
    <t>174*0,225*0,4*2</t>
  </si>
  <si>
    <t>979084216R00</t>
  </si>
  <si>
    <t>Vodorovná doprava vybour. hmot po suchu do 5 km</t>
  </si>
  <si>
    <t>-982186420</t>
  </si>
  <si>
    <t>979084219R00</t>
  </si>
  <si>
    <t>Příplatek k dopravě vybour.hmot za dalších 5 km</t>
  </si>
  <si>
    <t>-1959772549</t>
  </si>
  <si>
    <t>48,87*2</t>
  </si>
  <si>
    <t>100</t>
  </si>
  <si>
    <t>979999973R00</t>
  </si>
  <si>
    <t>Poplatek za uložení, zemina a kamení, (skup.170504)</t>
  </si>
  <si>
    <t>281575968</t>
  </si>
  <si>
    <t>1154,12</t>
  </si>
  <si>
    <t>1834,95*1,6</t>
  </si>
  <si>
    <t>103</t>
  </si>
  <si>
    <t>998225111R00</t>
  </si>
  <si>
    <t>Přesun hmot, pozemní komunikace, kryt živičný</t>
  </si>
  <si>
    <t>-1669617403</t>
  </si>
  <si>
    <t>SO100.1 - Komunikační plochy ostatní</t>
  </si>
  <si>
    <t>981767178</t>
  </si>
  <si>
    <t>-926639180</t>
  </si>
  <si>
    <t>1680059607</t>
  </si>
  <si>
    <t>29+32</t>
  </si>
  <si>
    <t>277</t>
  </si>
  <si>
    <t>782776916</t>
  </si>
  <si>
    <t>113109315R00</t>
  </si>
  <si>
    <t>Odstranění podkladu pl.50 m2, bet.prostý tl.15 cm</t>
  </si>
  <si>
    <t>-1933623860</t>
  </si>
  <si>
    <t>377021934</t>
  </si>
  <si>
    <t>764779392</t>
  </si>
  <si>
    <t>50/2</t>
  </si>
  <si>
    <t>172*0,4/2</t>
  </si>
  <si>
    <t>-1659770609</t>
  </si>
  <si>
    <t>59,4*0,1</t>
  </si>
  <si>
    <t>836880976</t>
  </si>
  <si>
    <t>172/2*0,4</t>
  </si>
  <si>
    <t>-801804344</t>
  </si>
  <si>
    <t>59,4*2</t>
  </si>
  <si>
    <t>-60</t>
  </si>
  <si>
    <t>1656803868</t>
  </si>
  <si>
    <t>58,8*4</t>
  </si>
  <si>
    <t>358455487</t>
  </si>
  <si>
    <t>172*0,4</t>
  </si>
  <si>
    <t>-151308525</t>
  </si>
  <si>
    <t>68,8*2</t>
  </si>
  <si>
    <t>-193190076</t>
  </si>
  <si>
    <t>172+22</t>
  </si>
  <si>
    <t>1511359548</t>
  </si>
  <si>
    <t>-1882949349</t>
  </si>
  <si>
    <t>172</t>
  </si>
  <si>
    <t>2109966060</t>
  </si>
  <si>
    <t>-1758756577</t>
  </si>
  <si>
    <t>-1137479114</t>
  </si>
  <si>
    <t>-1751129138</t>
  </si>
  <si>
    <t>-1409877990</t>
  </si>
  <si>
    <t>-1341825618</t>
  </si>
  <si>
    <t>1873619473</t>
  </si>
  <si>
    <t>-173932010</t>
  </si>
  <si>
    <t>-1825698008</t>
  </si>
  <si>
    <t>132910491</t>
  </si>
  <si>
    <t>-694844794</t>
  </si>
  <si>
    <t>15+3+178</t>
  </si>
  <si>
    <t>465394214</t>
  </si>
  <si>
    <t>1107877388</t>
  </si>
  <si>
    <t>-477239529</t>
  </si>
  <si>
    <t>-1706388483</t>
  </si>
  <si>
    <t>-396728009</t>
  </si>
  <si>
    <t>165,739*8</t>
  </si>
  <si>
    <t>1292570337</t>
  </si>
  <si>
    <t>-1502052097</t>
  </si>
  <si>
    <t>9,18*2</t>
  </si>
  <si>
    <t>-70085551</t>
  </si>
  <si>
    <t>148,72</t>
  </si>
  <si>
    <t>58,8*1,6</t>
  </si>
  <si>
    <t>998223011R00</t>
  </si>
  <si>
    <t>Přesun hmot, pozemní komunikace, kryt dlážděný</t>
  </si>
  <si>
    <t>-503303620</t>
  </si>
  <si>
    <t>SO310 - Stavební část kanalizace – stoky</t>
  </si>
  <si>
    <t>Soupis:</t>
  </si>
  <si>
    <t>SO310.001 - Stoka A</t>
  </si>
  <si>
    <t xml:space="preserve">HSV -  Práce a dodávky HSV</t>
  </si>
  <si>
    <t xml:space="preserve">    1 - Zemní práce</t>
  </si>
  <si>
    <t xml:space="preserve">    4 - Vodorovné konstrukce</t>
  </si>
  <si>
    <t xml:space="preserve">    8 - Trubní vedení</t>
  </si>
  <si>
    <t xml:space="preserve">    998 - Přesun hmot</t>
  </si>
  <si>
    <t>HSV</t>
  </si>
  <si>
    <t xml:space="preserve"> Práce a dodávky HSV</t>
  </si>
  <si>
    <t>Zemní práce</t>
  </si>
  <si>
    <t>119001405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</si>
  <si>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plastového, jmenovité světlosti DN do 200 mm</t>
  </si>
  <si>
    <t>CS ÚRS 2023 01</t>
  </si>
  <si>
    <t>551439317</t>
  </si>
  <si>
    <t>Online PSC</t>
  </si>
  <si>
    <t>https://podminky.urs.cz/item/CS_URS_2023_01/119001405</t>
  </si>
  <si>
    <t>"Křížení inženýrských sítí dle D1.3"</t>
  </si>
  <si>
    <t>"Přípojky vodovod, plynovod, kanalizace:" 25*(1+1,5+1)</t>
  </si>
  <si>
    <t>119001406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</si>
  <si>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plastového, jmenovité světlosti DN přes 200 do 500 mm</t>
  </si>
  <si>
    <t>588501843</t>
  </si>
  <si>
    <t>https://podminky.urs.cz/item/CS_URS_2023_01/119001406</t>
  </si>
  <si>
    <t>"Kanalizace:" 2*(1+1,5+1)</t>
  </si>
  <si>
    <t>132254206</t>
  </si>
  <si>
    <t>Hloubení zapažených rýh šířky přes 800 do 2 000 mm strojně s urovnáním dna do předepsaného profilu a spádu v hornině třídy těžitelnosti I skupiny 3 přes 1 000 do 5 000 m3</t>
  </si>
  <si>
    <t>1672507270</t>
  </si>
  <si>
    <t>https://podminky.urs.cz/item/CS_URS_2023_01/132254206</t>
  </si>
  <si>
    <t>"Stoka A dle D1.3, ŽB DN400 (Š1-Š4):" 127,76*1,5*((2,68+3,23)/2)</t>
  </si>
  <si>
    <t>"Stoka A dle D1.3, ŽB DN300 (Š4-Š5):" 33,44*1,3*((3,23+2,29)/2)</t>
  </si>
  <si>
    <t>"Stoka A dle D1.3, ŽB DN300 (Š5-Š6):" 44,91*1,1*((2,29+1,64)/2)</t>
  </si>
  <si>
    <t>"Rozšíření pro šachty:" 5*2*0,5*2*3</t>
  </si>
  <si>
    <t>Mezisoučet</t>
  </si>
  <si>
    <t>"Odečet povrchů nad rýhou"</t>
  </si>
  <si>
    <t xml:space="preserve">"Asfaltobeton, betonová dlažba (předpokládaná tloušťka vrstev dle IGP):" </t>
  </si>
  <si>
    <t>"Stoka A dle D1.3, ŽB DN400 (Š1-Š4):" -127,76*1,5*0,4</t>
  </si>
  <si>
    <t>"Stoka A dle D1.3, ŽB DN300 (Š4-Š5):" -33,44*1,3*0,4</t>
  </si>
  <si>
    <t>"Stoka A dle D1.3, ŽB DN300 (Š5-Š6):" -44,91*1,1*0,4</t>
  </si>
  <si>
    <t>"Rozšíření pro šachty:" -5*2*0,5*2*0,4</t>
  </si>
  <si>
    <t>"Zastoupení zeminy dle IGP 30%:" 695,547*0,3</t>
  </si>
  <si>
    <t>132354206</t>
  </si>
  <si>
    <t>Hloubení zapažených rýh šířky přes 800 do 2 000 mm strojně s urovnáním dna do předepsaného profilu a spádu v hornině třídy těžitelnosti II skupiny 4 přes 1 000 do 5 000 m3</t>
  </si>
  <si>
    <t>-459209528</t>
  </si>
  <si>
    <t>https://podminky.urs.cz/item/CS_URS_2023_01/132354206</t>
  </si>
  <si>
    <t>"Zastoupení zeminy dle IGP 20%:" 695,547*0,2</t>
  </si>
  <si>
    <t>132454206</t>
  </si>
  <si>
    <t>Hloubení zapažených rýh šířky přes 800 do 2 000 mm strojně s urovnáním dna do předepsaného profilu a spádu v hornině třídy těžitelnosti II skupiny 5 přes 1 000 do 5 000 m3</t>
  </si>
  <si>
    <t>1674432830</t>
  </si>
  <si>
    <t>https://podminky.urs.cz/item/CS_URS_2023_01/132454206</t>
  </si>
  <si>
    <t>132554206</t>
  </si>
  <si>
    <t>Hloubení zapažených rýh šířky přes 800 do 2 000 mm strojně s urovnáním dna do předepsaného profilu a spádu v hornině třídy těžitelnosti III skupiny 6 přes 1 000 do 5 000 m3</t>
  </si>
  <si>
    <t>1536706751</t>
  </si>
  <si>
    <t>https://podminky.urs.cz/item/CS_URS_2023_01/132554206</t>
  </si>
  <si>
    <t>139001101</t>
  </si>
  <si>
    <t>Příplatek k cenám hloubených vykopávek za ztížení vykopávky v blízkosti podzemního vedení nebo výbušnin pro jakoukoliv třídu horniny</t>
  </si>
  <si>
    <t>866374141</t>
  </si>
  <si>
    <t>https://podminky.urs.cz/item/CS_URS_2023_01/139001101</t>
  </si>
  <si>
    <t>"Přípojky vodovod, plynovod, kanalizace:" 25*(1*1*1,5)</t>
  </si>
  <si>
    <t>"Kanalizace:" 2*(1*1*1,5)</t>
  </si>
  <si>
    <t>151811131</t>
  </si>
  <si>
    <t>Zřízení pažicích boxů pro pažení a rozepření stěn rýh podzemního vedení hloubka výkopu do 4 m, šířka do 1,2 m</t>
  </si>
  <si>
    <t>-1038896954</t>
  </si>
  <si>
    <t>https://podminky.urs.cz/item/CS_URS_2023_01/151811131</t>
  </si>
  <si>
    <t>"Stoka A dle D1.3, ŽB DN400 (Š1-Š4):" 127,76*2*((2,68+3,23)/2)</t>
  </si>
  <si>
    <t>"Stoka A dle D1.3, ŽB DN300 (Š4-Š5):" 33,44*2*((3,23+2,29)/2)</t>
  </si>
  <si>
    <t>"Stoka A dle D1.3, ŽB DN300 (Š5-Š6):" 44,91*2*((2,29+1,64)/2)</t>
  </si>
  <si>
    <t>151811231</t>
  </si>
  <si>
    <t>Odstranění pažicích boxů pro pažení a rozepření stěn rýh podzemního vedení hloubka výkopu do 4 m, šířka do 1,2 m</t>
  </si>
  <si>
    <t>-1879566810</t>
  </si>
  <si>
    <t>https://podminky.urs.cz/item/CS_URS_2023_01/151811231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</si>
  <si>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</si>
  <si>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</si>
  <si>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-140819398</t>
  </si>
  <si>
    <t>https://podminky.urs.cz/item/CS_URS_2023_01/162751117</t>
  </si>
  <si>
    <t>"Odvoz přebytečné zeminy na skládku 15 km dle B:"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</si>
  <si>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</si>
  <si>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</si>
  <si>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237531697</t>
  </si>
  <si>
    <t>https://podminky.urs.cz/item/CS_URS_2023_01/162751119</t>
  </si>
  <si>
    <t>208,664*4 'Přepočtené koeficientem množství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</si>
  <si>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</si>
  <si>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</si>
  <si>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-453421035</t>
  </si>
  <si>
    <t>https://podminky.urs.cz/item/CS_URS_2023_01/162751137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</si>
  <si>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</si>
  <si>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</si>
  <si>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-921941022</t>
  </si>
  <si>
    <t>https://podminky.urs.cz/item/CS_URS_2023_01/162751139</t>
  </si>
  <si>
    <t>347,773*4 'Přepočtené koeficientem množství</t>
  </si>
  <si>
    <t>162751157</t>
  </si>
  <si>
    <t>Vodorovné přemístění výkopku nebo sypaniny po suchu na obvyklém dopravním prostředku, bez naložení výkopku, avšak se složením bez rozhrnutí z horniny třídy těžitelnosti III skupiny 6 a 7 na vzdálenost přes 9 000 do 10 000 m</t>
  </si>
  <si>
    <t>1471635981</t>
  </si>
  <si>
    <t>https://podminky.urs.cz/item/CS_URS_2023_01/162751157</t>
  </si>
  <si>
    <t>162751159</t>
  </si>
  <si>
    <t>Vodorovné přemístění výkopku nebo sypaniny po suchu na obvyklém dopravním prostředku, bez naložení výkopku, avšak se složením bez rozhrnutí z horniny třídy těžitelnosti III skupiny 6 a 7 na vzdálenost Příplatek k ceně za každých dalších i započatých 1 000 m</t>
  </si>
  <si>
    <t>499208761</t>
  </si>
  <si>
    <t>https://podminky.urs.cz/item/CS_URS_2023_01/162751159</t>
  </si>
  <si>
    <t>139,109*4 'Přepočtené koeficientem množství</t>
  </si>
  <si>
    <t>171201231</t>
  </si>
  <si>
    <t>Poplatek za uložení stavebního odpadu na recyklační skládce (skládkovné) zeminy a kamení zatříděného do Katalogu odpadů pod kódem 17 05 04</t>
  </si>
  <si>
    <t>-198675534</t>
  </si>
  <si>
    <t>https://podminky.urs.cz/item/CS_URS_2023_01/171201231</t>
  </si>
  <si>
    <t>695,547*2 'Přepočtené koeficientem množství</t>
  </si>
  <si>
    <t>174101101</t>
  </si>
  <si>
    <t>Zásyp sypaninou z jakékoliv horniny strojně s uložením výkopku ve vrstvách se zhutněním jam, šachet, rýh nebo kolem objektů v těchto vykopávkách</t>
  </si>
  <si>
    <t>648953972</t>
  </si>
  <si>
    <t>https://podminky.urs.cz/item/CS_URS_2023_01/174101101</t>
  </si>
  <si>
    <t>"Zásypy kamenivem budoucích zpevněných ploch - zarovnání s plání"</t>
  </si>
  <si>
    <t>"Odečet vytlačené kubatury"</t>
  </si>
  <si>
    <t>"Lože"</t>
  </si>
  <si>
    <t>"Stoka A dle D1.3, ŽB DN400 (Š1-Š4):" -127,76*1,5*0,2</t>
  </si>
  <si>
    <t>"Stoka A dle D1.3, ŽB DN300 (Š4-Š5):" -33,44*1,3*0,2</t>
  </si>
  <si>
    <t>"Stoka A dle D1.3, ŽB DN300 (Š5-Š6):" -44,91*1,1*0,2</t>
  </si>
  <si>
    <t>"Podkladní beton"</t>
  </si>
  <si>
    <t>"Stoka A dle D1.3, ŽB DN400 (Š1-Š4):" -127,76*1,5*0,1</t>
  </si>
  <si>
    <t>"Stoka A dle D1.3, ŽB DN300 (Š4-Š5):" -33,44*1,3*0,1</t>
  </si>
  <si>
    <t>"Stoka A dle D1.3, ŽB DN300 (Š5-Š6):" -44,91*1,1*0,1</t>
  </si>
  <si>
    <t>"Lože šachet typických DN 1000 dle výpisu šachet (vzorové výkresy) D1.6:" -4*1,5*1,5*0,1</t>
  </si>
  <si>
    <t>"Lože šachet typických DN 1200 dle výpisu šachet (vzorové výkresy) D1.7:" -1*1,7*1,7*0,1</t>
  </si>
  <si>
    <t>"Sedlové lože"</t>
  </si>
  <si>
    <t>"Obsyp"</t>
  </si>
  <si>
    <t>"Stoka A dle D1.3, ŽB DN400 (Š1-Š4):" -127,76*1,5*(0,08+0,4+0,08+0,3)</t>
  </si>
  <si>
    <t>"Stoka A dle D1.3, ŽB DN300 (Š4-Š5):" -33,44*1,3*(0,07+0,3+0,07+0,3)</t>
  </si>
  <si>
    <t>"Stoka A dle D1.3, ŽB DN300 (Š5-Š6):" -44,91*1,1*(0,07+0,3+0,07+0,3)</t>
  </si>
  <si>
    <t>"Šachty:" -(4*2,5*PI*0,6*0,6)-(1*2,5*PI*0,7+0,7)</t>
  </si>
  <si>
    <t>M</t>
  </si>
  <si>
    <t>58344197</t>
  </si>
  <si>
    <t>štěrkodrť frakce 0/63</t>
  </si>
  <si>
    <t>-2035597302</t>
  </si>
  <si>
    <t>"Zásypy kamenivem budoucích zpevněných ploch - zarovnání s plání:" 301,059*1,8*1,2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</si>
  <si>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</si>
  <si>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</si>
  <si>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-2055892081</t>
  </si>
  <si>
    <t>https://podminky.urs.cz/item/CS_URS_2023_01/175151101</t>
  </si>
  <si>
    <t>"Stoka A dle D1.3, ŽB DN400 (Š1-Š4):" 127,76*1,5*(0,08+0,4+0,08+0,3)</t>
  </si>
  <si>
    <t>"Odečet kubatury vytlačené potrubím:" -127,76*PI*((0,08+0,4+0,08)/2)*((0,08+0,4+0,08)/2)</t>
  </si>
  <si>
    <t>"Stoka A dle D1.3, ŽB DN300 (Š4-Š5):" 33,44*1,3*(0,07+0,3+0,07+0,3)</t>
  </si>
  <si>
    <t>"Odečet kubatury vytlačené potrubím:" -33,44*PI*((0,07+0,3+0,07)/2)*((0,07+0,3+0,07)/2)</t>
  </si>
  <si>
    <t>"Stoka A dle D1.3, ŽB DN300 (Š5-Š6):" 44,91*1,1*(0,07+0,3+0,07+0,3)</t>
  </si>
  <si>
    <t>"Odečet kubatury vytlačené potrubím:" -44,91*PI*((0,07+0,3+0,07)/2)*((0,07+0,3+0,07)/2)</t>
  </si>
  <si>
    <t>58337331</t>
  </si>
  <si>
    <t>štěrkopísek frakce 0/22</t>
  </si>
  <si>
    <t>CS ÚRS 2020 01</t>
  </si>
  <si>
    <t>-1444969324</t>
  </si>
  <si>
    <t>"Stoka A dle D1.3, ŽB DN400 (Š1-Š4):" 127,76*1,5*(0,08+0,4+0,08+0,3)*1,8*1,2</t>
  </si>
  <si>
    <t>"Odečet kubatury vytlačené potrubím:" -127,76*PI*((0,08+0,4+0,08)/2)*((0,08+0,4+0,08)/2)*1,8*1,2</t>
  </si>
  <si>
    <t>"Stoka A dle D1.3, ŽB DN300 (Š4-Š5):" 33,44*1,3*(0,07+0,3+0,07+0,3)*1,8*1,2</t>
  </si>
  <si>
    <t>"Odečet kubatury vytlačené potrubím:" -33,44*PI*((0,07+0,3+0,07)/2)*((0,07+0,3+0,07)/2)*1,8*1,2</t>
  </si>
  <si>
    <t>"Stoka A dle D1.3, ŽB DN300 (Š5-Š6):" 44,91*1,1*(0,07+0,3+0,07+0,3)*1,8*1,2</t>
  </si>
  <si>
    <t>"Odečet kubatury vytlačené potrubím:" -44,91*PI*((0,07+0,3+0,07)/2)*((0,07+0,3+0,07)/2)*1,8*1,2</t>
  </si>
  <si>
    <t>Vodorovné konstrukce</t>
  </si>
  <si>
    <t>451541111</t>
  </si>
  <si>
    <t>Lože pod potrubí, stoky a drobné objekty v otevřeném výkopu ze štěrkodrtě 0-63 mm</t>
  </si>
  <si>
    <t>-987925740</t>
  </si>
  <si>
    <t>https://podminky.urs.cz/item/CS_URS_2023_01/451541111</t>
  </si>
  <si>
    <t>"Stoka A dle D1.3, ŽB DN400 (Š1-Š4):" 127,76*1,5*0,2</t>
  </si>
  <si>
    <t>"Stoka A dle D1.3, ŽB DN300 (Š4-Š5):" 33,44*1,3*0,2</t>
  </si>
  <si>
    <t>"Stoka A dle D1.3, ŽB DN300 (Š5-Š6):" 44,91*1,1*0,2</t>
  </si>
  <si>
    <t>452111121</t>
  </si>
  <si>
    <t>Osazení betonových dílců pražců pod potrubí v otevřeném výkopu, průřezové plochy přes 25000 do 50000 mm2</t>
  </si>
  <si>
    <t>-2071198809</t>
  </si>
  <si>
    <t>https://podminky.urs.cz/item/CS_URS_2023_01/452111121</t>
  </si>
  <si>
    <t>"Stoka A dle D1.1, D1.3, ŽB DN300 (Š4-Š6):" 78,5/2</t>
  </si>
  <si>
    <t>"Stoka A dle D1.1, D1.3, ŽB DN400 (Š4-Š4):" 128/2</t>
  </si>
  <si>
    <t>59223733</t>
  </si>
  <si>
    <t>podkladek pod trouby betonové/ŽB DN 300-500</t>
  </si>
  <si>
    <t>-1182483048</t>
  </si>
  <si>
    <t>452112111</t>
  </si>
  <si>
    <t>Osazení betonových dílců prstenců nebo rámů pod poklopy a mříže, výšky do 100 mm</t>
  </si>
  <si>
    <t>426510876</t>
  </si>
  <si>
    <t>https://podminky.urs.cz/item/CS_URS_2023_01/452112111</t>
  </si>
  <si>
    <t>"Dle výpisu šachet D1.10 TBW.Q1 63/4:" 1</t>
  </si>
  <si>
    <t>"Dle výpisu šachet D1.10 TBW.Q1 63/6:" 2</t>
  </si>
  <si>
    <t>"Dle výpisu šachet D1.10TBW.Q1 63/10:" 3</t>
  </si>
  <si>
    <t>59224010</t>
  </si>
  <si>
    <t>prstenec šachtový vyrovnávací betonový 625x100x40mm</t>
  </si>
  <si>
    <t>-1353332895</t>
  </si>
  <si>
    <t>59224011</t>
  </si>
  <si>
    <t>prstenec šachtový vyrovnávací betonový 625x100x60mm</t>
  </si>
  <si>
    <t>-1253125245</t>
  </si>
  <si>
    <t>59224013</t>
  </si>
  <si>
    <t>prstenec šachtový vyrovnávací betonový 625x100x100mm</t>
  </si>
  <si>
    <t>1384126657</t>
  </si>
  <si>
    <t>"Dle výpisu šachet D1.10 TBW.Q1 63/10:" 3</t>
  </si>
  <si>
    <t>452112122</t>
  </si>
  <si>
    <t>Osazení betonových dílců prstenců nebo rámů pod poklopy a mříže, výšky přes 100 do 200 mm</t>
  </si>
  <si>
    <t>73716397</t>
  </si>
  <si>
    <t>https://podminky.urs.cz/item/CS_URS_2023_01/452112122</t>
  </si>
  <si>
    <t>"Dle výpisu šachet D1.11 TBW.Q1 63/12:" 1</t>
  </si>
  <si>
    <t>59224188</t>
  </si>
  <si>
    <t>prstenec šachtový vyrovnávací betonový 625x120x120mm</t>
  </si>
  <si>
    <t>1519792801</t>
  </si>
  <si>
    <t>452311121</t>
  </si>
  <si>
    <t>Podkladní a zajišťovací konstrukce z betonu prostého v otevřeném výkopu bez zvýšených nároků na prostředí desky pod potrubí, stoky a drobné objekty z betonu tř. C 8/10</t>
  </si>
  <si>
    <t>1587313630</t>
  </si>
  <si>
    <t>https://podminky.urs.cz/item/CS_URS_2023_01/452311121</t>
  </si>
  <si>
    <t>"Stoka A dle D1.3, ŽB DN400 (Š1-Š4):" 127,76*1,5*0,1</t>
  </si>
  <si>
    <t>"Stoka A dle D1.3, ŽB DN300 (Š4-Š5):" 33,44*1,3*0,1</t>
  </si>
  <si>
    <t>"Stoka A dle D1.3, ŽB DN300 (Š5-Š6):" 44,91*1,1*0,1</t>
  </si>
  <si>
    <t>452311131</t>
  </si>
  <si>
    <t>Podkladní a zajišťovací konstrukce z betonu prostého v otevřeném výkopu bez zvýšených nároků na prostředí desky pod potrubí, stoky a drobné objekty z betonu tř. C 12/15</t>
  </si>
  <si>
    <t>-211830346</t>
  </si>
  <si>
    <t>https://podminky.urs.cz/item/CS_URS_2023_01/452311131</t>
  </si>
  <si>
    <t>"Lože šachet typických DN 1000 dle výpisu šachet (vzorové výkresy) D1.6:" 4*1,5*1,5*0,1</t>
  </si>
  <si>
    <t>"Lože šachet typických DN 1200 dle výpisu šachet (vzorové výkresy) D1.7:" 1*1,7*1,7*0,1</t>
  </si>
  <si>
    <t>452312141</t>
  </si>
  <si>
    <t>Podkladní a zajišťovací konstrukce z betonu prostého v otevřeném výkopu bez zvýšených nároků na prostředí sedlové lože pod potrubí z betonu tř. C 16/20</t>
  </si>
  <si>
    <t>1699778150</t>
  </si>
  <si>
    <t>https://podminky.urs.cz/item/CS_URS_2023_01/452312141</t>
  </si>
  <si>
    <t>452351101</t>
  </si>
  <si>
    <t>Bednění podkladních a zajišťovacích konstrukcí v otevřeném výkopu desek nebo sedlových loží pod potrubí, stoky a drobné objekty</t>
  </si>
  <si>
    <t>676570560</t>
  </si>
  <si>
    <t>https://podminky.urs.cz/item/CS_URS_2023_01/452351101</t>
  </si>
  <si>
    <t>"Lože šachet typických DN 1000 dle výpisu šachet (vzorové výkresy) D1.6:" 4*1,5*4*0,1*1,1</t>
  </si>
  <si>
    <t>"Lože šachet typických DN 1200 dle výpisu šachet (vzorové výkresy) D1.7:" 1*1,7*4*0,1*1,1</t>
  </si>
  <si>
    <t>Trubní vedení</t>
  </si>
  <si>
    <t>822372112</t>
  </si>
  <si>
    <t>Montáž potrubí z trub železobetonových hrdlových v otevřeném výkopu ve sklonu do 20 % s integrovaným pryžovým těsněním DN 300</t>
  </si>
  <si>
    <t>-250781993</t>
  </si>
  <si>
    <t>https://podminky.urs.cz/item/CS_URS_2023_01/822372112</t>
  </si>
  <si>
    <t>"Stoka A dle D1.1, D1.3, ŽB DN300 (Š4-Š6):" 78,5</t>
  </si>
  <si>
    <t>59222020</t>
  </si>
  <si>
    <t>trouba ŽB hrdlová DN 300</t>
  </si>
  <si>
    <t>-776842784</t>
  </si>
  <si>
    <t>78,5*1,01 'Přepočtené koeficientem množství</t>
  </si>
  <si>
    <t>822392112</t>
  </si>
  <si>
    <t>Montáž potrubí z trub železobetonových hrdlových v otevřeném výkopu ve sklonu do 20 % s integrovaným pryžovým těsněním DN 400</t>
  </si>
  <si>
    <t>-1598664993</t>
  </si>
  <si>
    <t>https://podminky.urs.cz/item/CS_URS_2023_01/822392112</t>
  </si>
  <si>
    <t>"Stoka A dle D1.1, D1.3, ŽB DN400 (Š4-Š4):" 128</t>
  </si>
  <si>
    <t>59222022</t>
  </si>
  <si>
    <t>trouba ŽB hrdlová DN 400</t>
  </si>
  <si>
    <t>-1324264344</t>
  </si>
  <si>
    <t>128*1,01 'Přepočtené koeficientem množství</t>
  </si>
  <si>
    <t>892381111</t>
  </si>
  <si>
    <t>Tlakové zkoušky vodou na potrubí DN 250, 300 nebo 350</t>
  </si>
  <si>
    <t>1372258964</t>
  </si>
  <si>
    <t>https://podminky.urs.cz/item/CS_URS_2023_01/892381111</t>
  </si>
  <si>
    <t>892421111</t>
  </si>
  <si>
    <t>Tlakové zkoušky vodou na potrubí DN 400 nebo 500</t>
  </si>
  <si>
    <t>-670833456</t>
  </si>
  <si>
    <t>https://podminky.urs.cz/item/CS_URS_2023_01/892421111</t>
  </si>
  <si>
    <t>892442111</t>
  </si>
  <si>
    <t>Tlakové zkoušky vodou zabezpečení konců potrubí při tlakových zkouškách DN přes 300 do 600</t>
  </si>
  <si>
    <t>-1911545283</t>
  </si>
  <si>
    <t>https://podminky.urs.cz/item/CS_URS_2023_01/892442111</t>
  </si>
  <si>
    <t>894410102</t>
  </si>
  <si>
    <t>Osazení betonových dílců šachet kanalizačních dno DN 1000, výšky 800 mm</t>
  </si>
  <si>
    <t>1995576880</t>
  </si>
  <si>
    <t>https://podminky.urs.cz/item/CS_URS_2023_01/894410102</t>
  </si>
  <si>
    <t>"Dle výpisu šachet specifikace dle D1.10: TBZ.Q1 100/60:" 2</t>
  </si>
  <si>
    <t>"Dle výpisu šachet specifikace dle D1.10: TBZ.Q1 100/80:" 1</t>
  </si>
  <si>
    <t>"Dle výpisu šachet specifikace dle D1.10: TBZ.Q1 100/100:" 1</t>
  </si>
  <si>
    <t>59224337</t>
  </si>
  <si>
    <t>dno betonové šachty kanalizační přímé 100x60x40cm</t>
  </si>
  <si>
    <t>-1306950064</t>
  </si>
  <si>
    <t>"Dle výpisu šachet specifikace dle D1.6, D1.10: TBZ.Q1 100/60:" 2</t>
  </si>
  <si>
    <t>59224338</t>
  </si>
  <si>
    <t>dno betonové šachty kanalizační přímé 100x80x50cm</t>
  </si>
  <si>
    <t>1386731224</t>
  </si>
  <si>
    <t>"Dle výpisu šachet specifikace dle D1.6, D1.10: TBZ.Q1 100/80:" 1</t>
  </si>
  <si>
    <t>59224339</t>
  </si>
  <si>
    <t>dno betonové šachty kanalizační přímé 100x100x60cm</t>
  </si>
  <si>
    <t>-1070532793</t>
  </si>
  <si>
    <t>"Dle výpisu šachet specifikace dle D1.6, D1.10: TBZ.Q1 100/100:" 1</t>
  </si>
  <si>
    <t>59224348</t>
  </si>
  <si>
    <t>těsnění elastomerové pro spojení šachetních dílů DN 1000</t>
  </si>
  <si>
    <t>361218339</t>
  </si>
  <si>
    <t>"Dle výpisu šachet dle D1.10:" 9</t>
  </si>
  <si>
    <t>"Dle výpisu šachet dle D1.11:" 2</t>
  </si>
  <si>
    <t>894410114</t>
  </si>
  <si>
    <t>Osazení betonových dílců šachet kanalizačních dno DN 1200, výšky 1200 mm</t>
  </si>
  <si>
    <t>-857373389</t>
  </si>
  <si>
    <t>https://podminky.urs.cz/item/CS_URS_2023_01/894410114</t>
  </si>
  <si>
    <t>"Dle výpisu šachet specifikace dle D1.10: TBZ.Q1 120/120:" 1</t>
  </si>
  <si>
    <t>59224427</t>
  </si>
  <si>
    <t>dno betonové šachty DN 1200 kanalizační výšky 120cm přímé 120x120 max. zaústění potrubí V80</t>
  </si>
  <si>
    <t>-724093550</t>
  </si>
  <si>
    <t>59224341</t>
  </si>
  <si>
    <t>těsnění elastomerové pro spojení šachetních dílů DN 1200</t>
  </si>
  <si>
    <t>-1581630207</t>
  </si>
  <si>
    <t>"Dle výpisu šachet dle D1.11:" 1</t>
  </si>
  <si>
    <t>894410211</t>
  </si>
  <si>
    <t>Osazení betonových dílců šachet kanalizačních skruž rovná DN 1000, výšky 250 mm</t>
  </si>
  <si>
    <t>549037742</t>
  </si>
  <si>
    <t>https://podminky.urs.cz/item/CS_URS_2023_01/894410211</t>
  </si>
  <si>
    <t>"Dle výpisu šachet specifikace dle D1.10: TBS-Q.1 100/25 (se stupadly):" 2</t>
  </si>
  <si>
    <t>59224066</t>
  </si>
  <si>
    <t>skruž betonová DN 1000x250 PS, 100x25x12cm</t>
  </si>
  <si>
    <t>2070708699</t>
  </si>
  <si>
    <t>894410212</t>
  </si>
  <si>
    <t>Osazení betonových dílců šachet kanalizačních skruž rovná DN 1000, výšky 500 mm</t>
  </si>
  <si>
    <t>-768785724</t>
  </si>
  <si>
    <t>https://podminky.urs.cz/item/CS_URS_2023_01/894410212</t>
  </si>
  <si>
    <t>"Dle výpisu šachet specifikace dle D1.10: TBS-Q.1 100/50 (se stupadly):" 2</t>
  </si>
  <si>
    <t>"Dle výpisu šachet specifikace dle D1.11: TBS-Q.1 100/50 (se stupadly):" 1</t>
  </si>
  <si>
    <t>59224068</t>
  </si>
  <si>
    <t>skruž betonová DN 1000x500 PS, 100x50x12cm</t>
  </si>
  <si>
    <t>212989459</t>
  </si>
  <si>
    <t>894410213</t>
  </si>
  <si>
    <t>Osazení betonových dílců šachet kanalizačních skruž rovná DN 1000, výšky 1000 mm</t>
  </si>
  <si>
    <t>-1956297647</t>
  </si>
  <si>
    <t>https://podminky.urs.cz/item/CS_URS_2023_01/894410213</t>
  </si>
  <si>
    <t>"Dle výpisu šachet specifikace dle D1.10: TBS-Q.1 100/100 (se stupadly):" 1</t>
  </si>
  <si>
    <t>59224070</t>
  </si>
  <si>
    <t>skruž betonová DN 1000x1000 PS, 100x100x12cm</t>
  </si>
  <si>
    <t>-513088598</t>
  </si>
  <si>
    <t>894410232</t>
  </si>
  <si>
    <t>Osazení betonových dílců šachet kanalizačních skruž přechodová (konus) DN 1000</t>
  </si>
  <si>
    <t>1458956378</t>
  </si>
  <si>
    <t>https://podminky.urs.cz/item/CS_URS_2023_01/894410232</t>
  </si>
  <si>
    <t>"Dle výpisu šachet specifikace dle D1.10: TBR-Q.1 100-63/58:" 3</t>
  </si>
  <si>
    <t>"Dle výpisu šachet specifikace dle D1.11: TBR-Q.1 100-63/58:" 1</t>
  </si>
  <si>
    <t>59224312</t>
  </si>
  <si>
    <t>kónus šachetní betonový kapsové plastové stupadlo 100x62,5x58cm</t>
  </si>
  <si>
    <t>-1676494324</t>
  </si>
  <si>
    <t>894410302</t>
  </si>
  <si>
    <t>Osazení betonových dílců šachet kanalizačních deska zákrytová DN 1000</t>
  </si>
  <si>
    <t>775370240</t>
  </si>
  <si>
    <t>https://podminky.urs.cz/item/CS_URS_2023_01/894410302</t>
  </si>
  <si>
    <t>"Dle výpisu šachet specifikace dle D1.10 TBZ-Q.1 100-63/17:" 1</t>
  </si>
  <si>
    <t>59224315</t>
  </si>
  <si>
    <t>deska betonová zákrytová pro kruhové šachty 100/62,5x16,5cm</t>
  </si>
  <si>
    <t>-324461344</t>
  </si>
  <si>
    <t>894410311</t>
  </si>
  <si>
    <t>Osazení betonových dílců šachet kanalizačních deska přechodová DN 1200</t>
  </si>
  <si>
    <t>75847486</t>
  </si>
  <si>
    <t>https://podminky.urs.cz/item/CS_URS_2023_01/894410311</t>
  </si>
  <si>
    <t>"Dle výpisu šachet specifikace dle D1.11 TZK-Q.1 120-100/25:" 1</t>
  </si>
  <si>
    <t>59224421</t>
  </si>
  <si>
    <t>deska betonová přechodová šachty DN 1200 kanalizační 147/100x25cm</t>
  </si>
  <si>
    <t>-979261088</t>
  </si>
  <si>
    <t>899104112</t>
  </si>
  <si>
    <t>Osazení poklopů litinových a ocelových včetně rámů pro třídu zatížení D400, E600</t>
  </si>
  <si>
    <t>182352418</t>
  </si>
  <si>
    <t>https://podminky.urs.cz/item/CS_URS_2023_01/899104112</t>
  </si>
  <si>
    <t>"Dle výpisu šachet specifikace dle D1.10: D 400 vzor BRNO, bez odvětrání, rám vzor BRNO, poklop vzor BRNO:" 4</t>
  </si>
  <si>
    <t>"Dle výpisu šachet specifikace dle D1.11: D 400 vzor BRNO, bez odvětrání, rám vzor BRNO, poklop vzor BRNO:" 1</t>
  </si>
  <si>
    <t>55241402</t>
  </si>
  <si>
    <t>poklop šachtový s rámem DN 600 třída D400 bez odvětrání</t>
  </si>
  <si>
    <t>1623549273</t>
  </si>
  <si>
    <t>998</t>
  </si>
  <si>
    <t>Přesun hmot</t>
  </si>
  <si>
    <t>998274101</t>
  </si>
  <si>
    <t>Přesun hmot pro trubní vedení hloubené z trub betonových nebo železobetonových pro vodovody nebo kanalizace v otevřeném výkopu dopravní vzdálenost do 15 m</t>
  </si>
  <si>
    <t>1572291282</t>
  </si>
  <si>
    <t>https://podminky.urs.cz/item/CS_URS_2023_01/998274101</t>
  </si>
  <si>
    <t>SO310.002 - Stoka A-1</t>
  </si>
  <si>
    <t>-553242047</t>
  </si>
  <si>
    <t>"Křížení inženýrských sítí dle D1.4"</t>
  </si>
  <si>
    <t>"Přípojky vodovod, plynovod, kanalizace:" 21*(1+1,5+1)</t>
  </si>
  <si>
    <t>119001421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</si>
  <si>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</si>
  <si>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-679268258</t>
  </si>
  <si>
    <t>https://podminky.urs.cz/item/CS_URS_2023_01/119001421</t>
  </si>
  <si>
    <t>"Podzemní vedení:" 1*(1+1,5+1)</t>
  </si>
  <si>
    <t>-1980858159</t>
  </si>
  <si>
    <t>"Stoka A-1 dle D1.4, ŽB DN300 (Š4-Š8):" (8,42+24,24)*1,3*((3,21+2,14)/2)</t>
  </si>
  <si>
    <t>"Stoka A-1 dle D1.4, ŽB DN300 (Š8-Š10):" (23,21+46,47)*1,1*((2,14+2,25)/2)</t>
  </si>
  <si>
    <t>"Stoka A-1 dle D1.4, ŽB DN300 (Š10-Š11):" 30,02*1,1*((2,17+1,31)/2)</t>
  </si>
  <si>
    <t>"Rozšíření pro šachty:" 5*2*0,5*2*2</t>
  </si>
  <si>
    <t>"Stoka A-1 dle D1.4, ŽB DN300 (Š4-Š8):" -(8,42+24,24)*1,3*0,4</t>
  </si>
  <si>
    <t>"Stoka A-1 dle D1.4, ŽB DN300 (Š8-Š10):" -(23,21+46,47)*1,1*0,4</t>
  </si>
  <si>
    <t>"Stoka A-1 dle D1.4, ŽB DN300 (Š10-Š11):" -30,02*1,1*0,4</t>
  </si>
  <si>
    <t>"Zastoupení zeminy dle IGP 30%:" 294,424*0,3</t>
  </si>
  <si>
    <t>1774474713</t>
  </si>
  <si>
    <t>"Zastoupení zeminy dle IGP 20%:" 294,424*0,2</t>
  </si>
  <si>
    <t>1149301459</t>
  </si>
  <si>
    <t>-916912608</t>
  </si>
  <si>
    <t>2066782040</t>
  </si>
  <si>
    <t>"Přípojky vodovod, plynovod, kanalizace:" 21*(1*1*1,5)</t>
  </si>
  <si>
    <t>"Podzemní kabelové vedení:" 1*(1*1*1,5)</t>
  </si>
  <si>
    <t>-923197351</t>
  </si>
  <si>
    <t>"Stoka A-1 dle D1.4, ŽB DN300 (Š4-Š8):" (8,42+24,24)*2*((3,21+2,14)/2)</t>
  </si>
  <si>
    <t>"Stoka A-1 dle D1.4, ŽB DN300 (Š8-Š10):" (23,21+46,47)*2*((2,14+2,25)/2)</t>
  </si>
  <si>
    <t>"Stoka A-1 dle D1.4, ŽB DN300 (Š10-Š11):" 30,02*2*((2,17+1,31)/2)</t>
  </si>
  <si>
    <t>-1103371559</t>
  </si>
  <si>
    <t>1668985934</t>
  </si>
  <si>
    <t>2093806152</t>
  </si>
  <si>
    <t>88,327*4 'Přepočtené koeficientem množství</t>
  </si>
  <si>
    <t>-1616974375</t>
  </si>
  <si>
    <t>218705928</t>
  </si>
  <si>
    <t>147,212*4 'Přepočtené koeficientem množství</t>
  </si>
  <si>
    <t>412656396</t>
  </si>
  <si>
    <t>1030438402</t>
  </si>
  <si>
    <t>58,885*4 'Přepočtené koeficientem množství</t>
  </si>
  <si>
    <t>-1059838152</t>
  </si>
  <si>
    <t>294,424*2 'Přepočtené koeficientem množství</t>
  </si>
  <si>
    <t>-1566851626</t>
  </si>
  <si>
    <t>"Stoka A-1 dle D1.4, ŽB DN300 (Š4-Š8):" -(8,42+24,24)*1,3*0,2</t>
  </si>
  <si>
    <t>"Stoka A-1 dle D1.4, ŽB DN300 (Š8-Š11):" -(132,36-8,42-24,24)*1,1*0,2</t>
  </si>
  <si>
    <t>"Stoka A-1 dle D1.4, ŽB DN300 (Š4-Š8):" -(8,42+24,24)*1,3*0,1</t>
  </si>
  <si>
    <t>"Stoka A-1 dle D1.4, ŽB DN300 (Š8-Š11):" -(132,36-8,42-24,24)*1,1*0,1</t>
  </si>
  <si>
    <t>"Lože šachet typických DN 1000 dle výpisu šachet (vzorové výkresy) D1.6:" -5*1,5*1,5*0,1</t>
  </si>
  <si>
    <t>"Stoka A-1 dle D1.4, ŽB DN300 (Š4-Š8):" -(8,42+24,24)*1,3*(0,07+0,3+0,07+0,3)</t>
  </si>
  <si>
    <t>"Stoka A-1 dle D1.4, ŽB DN300 (Š8-Š11):" -(132,36-8,42-24,24)*1,1*(0,07+0,3+0,07+0,3)</t>
  </si>
  <si>
    <t>"Šachty:" -(5*2*PI*0,6*0,6)</t>
  </si>
  <si>
    <t>"Stoka A-1 dle D1.4, ŽB DN300 (Š10-Š11):" -(30,02)*1,1*(0,07+0,3+0,07+0,1)</t>
  </si>
  <si>
    <t>-493867566</t>
  </si>
  <si>
    <t>"Zásypy kamenivem budoucích zpevněných ploch - zarovnání s plání:" 75,517*1,8*1,2</t>
  </si>
  <si>
    <t>1334637740</t>
  </si>
  <si>
    <t>"Stoka A-1 dle D1.4, ŽB DN300 (Š4-Š8):" (8,42+24,24)*1,3*(0,07+0,3+0,07+0,3)</t>
  </si>
  <si>
    <t>"Odečet kubatury vytlačené potrubím:" -(8,42+24,24)*PI*((0,07+0,3+0,07)/2)*((0,07+0,3+0,07)/2)</t>
  </si>
  <si>
    <t>"Stoka A-1 dle D1.4, ŽB DN300 (Š8-Š11):" (132,36-8,42-24,24)*1,1*(0,07+0,3+0,07+0,3)</t>
  </si>
  <si>
    <t>"Odečet kubatury vytlačené potrubím:" -(132,36-8,42-24,24)*PI*((0,07+0,3+0,07)/2)*((0,07+0,3+0,07)/2)</t>
  </si>
  <si>
    <t>850525445</t>
  </si>
  <si>
    <t>"Stoka A-1 dle D1.4, ŽB DN300 (Š4-Š8):" (8,42+24,24)*1,3*(0,07+0,3+0,07+0,3)*1,8*1,2</t>
  </si>
  <si>
    <t>"Odečet kubatury vytlačené potrubím:" -(8,42+24,24)*PI*((0,07+0,3+0,07)/2)*((0,07+0,3+0,07)/2)*1,8*1,2</t>
  </si>
  <si>
    <t>"Stoka A-1 dle D1.4, ŽB DN300 (Š8-Š11):" (132,36-8,42-24,24)*1,1*(0,07+0,3+0,07+0,3)*1,8*1,2</t>
  </si>
  <si>
    <t>"Odečet kubatury vytlačené potrubím:" -(132,36-8,42-24,24)*PI*((0,07+0,3+0,07)/2)*((0,07+0,3+0,07)/2)*1,8*1,2</t>
  </si>
  <si>
    <t>-1372028360</t>
  </si>
  <si>
    <t>"Stoka A-1 dle D1.4, ŽB DN300 (Š4-Š8):" (8,42+24,24)*1,3*0,2</t>
  </si>
  <si>
    <t>"Stoka A-1 dle D1.4, ŽB DN300 (Š8-Š11):" (132,36-8,42-24,24)*1,1*0,2</t>
  </si>
  <si>
    <t>-1771106566</t>
  </si>
  <si>
    <t>"Stoka A-1 dle D1.1, D1.4, ŽB DN300 (Š4-Š11):" 132,5/2</t>
  </si>
  <si>
    <t>1380567357</t>
  </si>
  <si>
    <t>923509556</t>
  </si>
  <si>
    <t>"Dle výpisu šachet D1.10 TBW.Q1 63/8:" 3</t>
  </si>
  <si>
    <t>"Dle výpisu šachet D1.10TBW.Q1 63/10:" 2</t>
  </si>
  <si>
    <t>-1281839140</t>
  </si>
  <si>
    <t>59224012</t>
  </si>
  <si>
    <t>prstenec šachtový vyrovnávací betonový 625x100x80mm</t>
  </si>
  <si>
    <t>1963566243</t>
  </si>
  <si>
    <t>528713962</t>
  </si>
  <si>
    <t>"Dle výpisu šachet D1.10 TBW.Q1 63/10:" 2</t>
  </si>
  <si>
    <t>933975851</t>
  </si>
  <si>
    <t>"Dle výpisu šachet D1.10 TBW.Q1 63/12:" 1</t>
  </si>
  <si>
    <t>-1261413363</t>
  </si>
  <si>
    <t>1616775785</t>
  </si>
  <si>
    <t>"Stoka A-1 dle D1.4, ŽB DN300 (Š4-Š8):" (8,42+24,24)*1,3*0,1</t>
  </si>
  <si>
    <t>"Stoka A-1 dle D1.4, ŽB DN300 (Š8-Š11):" (132,36-8,42-24,24)*1,1*0,1</t>
  </si>
  <si>
    <t>-1213584696</t>
  </si>
  <si>
    <t>"Lože šachet typických DN 1000 dle výpisu šachet (vzorové výkresy) D1.6:" 5*1,5*1,5*0,1</t>
  </si>
  <si>
    <t>-708891028</t>
  </si>
  <si>
    <t>1217505170</t>
  </si>
  <si>
    <t>"Lože šachet typických DN 1000 dle výpisu šachet (vzorové výkresy) D1.6:" 5*1,5*4*0,1*1,1</t>
  </si>
  <si>
    <t>1895504317</t>
  </si>
  <si>
    <t>"Stoka A-1 dle D1.1, D1.4, ŽB DN300 (Š4-Š11):" 132,5</t>
  </si>
  <si>
    <t>-1814466517</t>
  </si>
  <si>
    <t>132,5*1,01 'Přepočtené koeficientem množství</t>
  </si>
  <si>
    <t>-2141504529</t>
  </si>
  <si>
    <t>2044333507</t>
  </si>
  <si>
    <t>1200698003</t>
  </si>
  <si>
    <t>"Dle výpisu šachet specifikace dle D1.10: TBZ.Q1 100/60:" 5</t>
  </si>
  <si>
    <t>-1394978048</t>
  </si>
  <si>
    <t>"Dle výpisu šachet specifikace dle D1.6, D1.10: TBZ.Q1 100/60:" 5</t>
  </si>
  <si>
    <t>505690183</t>
  </si>
  <si>
    <t>994586833</t>
  </si>
  <si>
    <t>"Dle výpisu šachet specifikace dle D1.10: TBS-Q.1 100/25 (se stupadly):" 3</t>
  </si>
  <si>
    <t>-333835775</t>
  </si>
  <si>
    <t>2065708434</t>
  </si>
  <si>
    <t>-908112851</t>
  </si>
  <si>
    <t>-1174380237</t>
  </si>
  <si>
    <t>"Dle výpisu šachet specifikace dle D1.10: TBR-Q.1 100-63/58:" 4</t>
  </si>
  <si>
    <t>-1933027503</t>
  </si>
  <si>
    <t>1283142100</t>
  </si>
  <si>
    <t>1626661794</t>
  </si>
  <si>
    <t>-1838486437</t>
  </si>
  <si>
    <t>"Dle výpisu šachet specifikace dle D1.10: D 400 vzor BRNO, bez odvětrání, rám vzor BRNO, poklop vzor BRNO:" 5</t>
  </si>
  <si>
    <t>-1903671390</t>
  </si>
  <si>
    <t>899633131</t>
  </si>
  <si>
    <t>Obetonování potrubí nebo zdiva stok betonem železovým v otevřeném výkopu bez zvláštních nároků na prostředí tř. C 12/15</t>
  </si>
  <si>
    <t>-1230966177</t>
  </si>
  <si>
    <t>https://podminky.urs.cz/item/CS_URS_2023_01/899633131</t>
  </si>
  <si>
    <t>"Stoka A-1 dle D1.4, ŽB DN300 (Š10-Š11):" (30,02)*1,1*(0,07+0,3+0,07+0,1)</t>
  </si>
  <si>
    <t>"Odečet kubatury vytlačené potrubím:" -30,2*PI*((0,07+0,3+0,07)/2)*((0,07+0,3+0,07)/2)</t>
  </si>
  <si>
    <t>899658211</t>
  </si>
  <si>
    <t>Výztuž pro obetonování potrubí ze svařovaných sítí typu Kari</t>
  </si>
  <si>
    <t>1412285522</t>
  </si>
  <si>
    <t>https://podminky.urs.cz/item/CS_URS_2023_01/899658211</t>
  </si>
  <si>
    <t>"Stoka A-1 dle D1.4, ŽB DN300 (Š10-Š11), KAREI 150/150/6:" (30,02)*1,5*(3,033/1000)*1,2</t>
  </si>
  <si>
    <t>-1018946136</t>
  </si>
  <si>
    <t>SO310.003 - Stoka A-2</t>
  </si>
  <si>
    <t>1503003396</t>
  </si>
  <si>
    <t>"Křížení inženýrských sítí dle D1.5"</t>
  </si>
  <si>
    <t>"Přípojky vodovod, plynovod, kanalizace:" 7*(1+1,5+1)</t>
  </si>
  <si>
    <t>753441367</t>
  </si>
  <si>
    <t>"Kanalizace:" 1*(1+1,5+1)</t>
  </si>
  <si>
    <t>-974908099</t>
  </si>
  <si>
    <t>"Podzemní kabelové vedení:" 2*(1+1,5+1)</t>
  </si>
  <si>
    <t>567845544</t>
  </si>
  <si>
    <t>"Stoka A-2 dle D1.5, ŽB DN300 (Š4-Š13):" (8,69+19,51)*1,3*((3,21+2,24)/2)</t>
  </si>
  <si>
    <t>"Stoka A-2 dle D1.5, ŽB DN300 (Š13-Š14):" (59,15-8,69-19,51)*1,1*((2,4+2,02)/2)</t>
  </si>
  <si>
    <t>"Rozšíření pro šachty:" 3*2*0,5*2*2,5</t>
  </si>
  <si>
    <t>"Stoka A-2 dle D1.5, ŽB DN300 (Š4-Š13):" (8,69+19,51)*1,3*0,4</t>
  </si>
  <si>
    <t>"Stoka A-2 dle D1.5, ŽB DN300 (Š13-Š14):" (59,15-8,69-19,51)*1,1*0,4</t>
  </si>
  <si>
    <t>"Rozšíření pro šachty:" 3*2*0,5*2*0,4</t>
  </si>
  <si>
    <t>"Zastoupení zeminy dle IGP 30%:" 220,820*0,3</t>
  </si>
  <si>
    <t>1515658449</t>
  </si>
  <si>
    <t>"Zastoupení zeminy dle IGP 20%:" 220,820*0,2</t>
  </si>
  <si>
    <t>1263047409</t>
  </si>
  <si>
    <t>-1749147167</t>
  </si>
  <si>
    <t>1282536750</t>
  </si>
  <si>
    <t>"Přípojky vodovod, plynovod, kanalizace:" 7*(1*1*1,5)</t>
  </si>
  <si>
    <t>"Kanalizace:" 1*(1*1*1,5)</t>
  </si>
  <si>
    <t>"Podzemní kabelové vedení:" 2*(1*1*1,5)</t>
  </si>
  <si>
    <t>1883142237</t>
  </si>
  <si>
    <t>"Stoka A-2 dle D1.5, ŽB DN300 (Š4-Š13):" (8,69+19,51)*2*((3,21+2,24)/2)</t>
  </si>
  <si>
    <t>"Stoka A-2 dle D1.5, ŽB DN300 (Š13-Š14):" (59,15-8,69-19,51)*2*((2,4+2,02)/2)</t>
  </si>
  <si>
    <t>-1685140025</t>
  </si>
  <si>
    <t>742600017</t>
  </si>
  <si>
    <t>242320397</t>
  </si>
  <si>
    <t>66,246*4 'Přepočtené koeficientem množství</t>
  </si>
  <si>
    <t>1175816088</t>
  </si>
  <si>
    <t>"Zastoupení zeminy dle IGP 20%:" 220,82*0,2</t>
  </si>
  <si>
    <t>"Zastoupení zeminy dle IGP 30%:" 220,82*0,3</t>
  </si>
  <si>
    <t>-2016431694</t>
  </si>
  <si>
    <t>110,41*4 'Přepočtené koeficientem množství</t>
  </si>
  <si>
    <t>1640803283</t>
  </si>
  <si>
    <t>618258006</t>
  </si>
  <si>
    <t>44,164*4 'Přepočtené koeficientem množství</t>
  </si>
  <si>
    <t>26924789</t>
  </si>
  <si>
    <t>220,82*2 'Přepočtené koeficientem množství</t>
  </si>
  <si>
    <t>372058914</t>
  </si>
  <si>
    <t>"Stoka A-2 dle D1.5, ŽB DN300 (Š4-Š13):" -(8,69+19,51)*1,3*0,2</t>
  </si>
  <si>
    <t>"Stoka A-2 dle D1.5, ŽB DN300 (Š13-Š14):" -(59,15-8,69-19,51)*1,1*0,2</t>
  </si>
  <si>
    <t>"Stoka A-2 dle D1.5, ŽB DN300 (Š4-Š13):" -(8,69+19,51)*1,3*0,1</t>
  </si>
  <si>
    <t>"Stoka A-2 dle D1.5, ŽB DN300 (Š13-Š14):" -(59,15-8,69-19,51)*1,1*0,1</t>
  </si>
  <si>
    <t>"Lože šachet typických DN 1000 dle výpisu šachet (vzorové výkresy) D1.6:" -3*1,5*1,5*0,1</t>
  </si>
  <si>
    <t>"Stoka A-2 dle D1.5, ŽB DN300 (Š4-Š13):" -(8,69+19,51)*(0,07+0,3+0,07+0,3)</t>
  </si>
  <si>
    <t>"Stoka A-2 dle D1.5, ŽB DN300 (Š13-Š14):" -(59,15-8,69-19,51)*(0,07+0,3+0,07+0,3)</t>
  </si>
  <si>
    <t>"Šachty:" -(3*2*PI*0,6*0,6)</t>
  </si>
  <si>
    <t>358987575</t>
  </si>
  <si>
    <t>"Zásypy kamenivem budoucích zpevněných ploch - zarovnání s plání:" 134,235*1,8*1,2</t>
  </si>
  <si>
    <t>338537646</t>
  </si>
  <si>
    <t>"Stoka A-2 dle D1.5, ŽB DN300 (Š4-Š13):" (8,69+19,51)*(0,07+0,3+0,07+0,3)</t>
  </si>
  <si>
    <t>"Odečet kubatury vytlačené potrubím:" -(8,69+19,51)*((0,07+0,3+0,07)/2)*((0,07+0,3+0,07)/2)</t>
  </si>
  <si>
    <t>"Stoka A-2 dle D1.5, ŽB DN300 (Š13-Š14):" (59,15-8,69-19,51)*(0,07+0,3+0,07+0,3)</t>
  </si>
  <si>
    <t>"Odečet kubatury vytlačené potrubím:" -(59,15-8,69-19,51)*((0,07+0,3+0,07)/2)*((0,07+0,3+0,07)/2)</t>
  </si>
  <si>
    <t>-1948760842</t>
  </si>
  <si>
    <t>"Stoka A-2 dle D1.5, ŽB DN300 (Š4-Š13):" (8,69+19,51)*(0,07+0,3+0,07+0,3)*1,8*1,2</t>
  </si>
  <si>
    <t>"Odečet kubatury vytlačené potrubím:" -(8,69+19,51)*((0,07+0,3+0,07)/2)*((0,07+0,3+0,07)/2)*1,8*1,2</t>
  </si>
  <si>
    <t>"Stoka A-2 dle D1.5, ŽB DN300 (Š13-Š14):" (59,15-8,69-19,51)*(0,07+0,3+0,07+0,3)*1,8*1,2</t>
  </si>
  <si>
    <t>"Odečet kubatury vytlačené potrubím:" -(59,15-8,69-19,51)*((0,07+0,3+0,07)/2)*((0,07+0,3+0,07)/2)*1,8*1,2</t>
  </si>
  <si>
    <t>830330599</t>
  </si>
  <si>
    <t>"Stoka A-2 dle D1.5, ŽB DN300 (Š4-Š13):" (8,69+19,51)*1,3*0,2</t>
  </si>
  <si>
    <t>"Stoka A-2 dle D1.5, ŽB DN300 (Š13-Š14):" (59,15-8,69-19,51)*1,1*0,2</t>
  </si>
  <si>
    <t>528126490</t>
  </si>
  <si>
    <t>"Stoka A-2 dle D1.1, D1.5, ŽB DN300 (Š4-Š14):" 59,15/2</t>
  </si>
  <si>
    <t>1721078138</t>
  </si>
  <si>
    <t>90037722</t>
  </si>
  <si>
    <t>"Dle výpisu šachet D1.10 TBW.Q1 63/6:" 1</t>
  </si>
  <si>
    <t>-193394087</t>
  </si>
  <si>
    <t>-230386244</t>
  </si>
  <si>
    <t>-2037009874</t>
  </si>
  <si>
    <t>1073778053</t>
  </si>
  <si>
    <t>"Stoka A-2 dle D1.5, ŽB DN300 (Š4-Š13):" (8,69+19,51)*1,3*0,1</t>
  </si>
  <si>
    <t>"Stoka A-2 dle D1.5, ŽB DN300 (Š13-Š14):" (59,15-8,69-19,51)*1,1*0,1</t>
  </si>
  <si>
    <t>1253377161</t>
  </si>
  <si>
    <t>"Lože šachet typických DN 1000 dle výpisu šachet (vzorové výkresy) D1.6:" 3*1,5*1,5*0,1</t>
  </si>
  <si>
    <t>255731047</t>
  </si>
  <si>
    <t>1113733586</t>
  </si>
  <si>
    <t>"Lože šachet typických DN 1000 dle výpisu šachet (vzorové výkresy) D1.6:" 3*1,5*4*0,1*1,1</t>
  </si>
  <si>
    <t>1811716691</t>
  </si>
  <si>
    <t>"Stoka A-2 dle D1.1, D1.5, ŽB DN300 (Š4-Š11):" 59,5</t>
  </si>
  <si>
    <t>1221935916</t>
  </si>
  <si>
    <t>59,5*1,01 'Přepočtené koeficientem množství</t>
  </si>
  <si>
    <t>-1328591287</t>
  </si>
  <si>
    <t>107572935</t>
  </si>
  <si>
    <t>-408027177</t>
  </si>
  <si>
    <t>"Dle výpisu šachet specifikace dle D1.10: TBZ.Q1 100/60:" 3</t>
  </si>
  <si>
    <t>-1039084476</t>
  </si>
  <si>
    <t>"Dle výpisu šachet specifikace dle D1.6, D1.10: TBZ.Q1 100/60:" 3</t>
  </si>
  <si>
    <t>1800840270</t>
  </si>
  <si>
    <t>"Dle výpisu šachet dle D1.10:" 6</t>
  </si>
  <si>
    <t>149984155</t>
  </si>
  <si>
    <t>"Dle výpisu šachet specifikace dle D1.10: TBS-Q.1 100/25 (se stupadly):" 1</t>
  </si>
  <si>
    <t>-1578960572</t>
  </si>
  <si>
    <t>1928800776</t>
  </si>
  <si>
    <t>"Dle výpisu šachet specifikace dle D1.10: TBS-Q.1 100/50 (se stupadly):" 1</t>
  </si>
  <si>
    <t>-1368351079</t>
  </si>
  <si>
    <t>1819092130</t>
  </si>
  <si>
    <t>-2135804844</t>
  </si>
  <si>
    <t>-1014477051</t>
  </si>
  <si>
    <t>-41482222</t>
  </si>
  <si>
    <t>-97672660</t>
  </si>
  <si>
    <t>"Dle výpisu šachet specifikace dle D1.10: D 400 vzor BRNO, bez odvětrání, rám vzor BRNO, poklop vzor BRNO:" 3</t>
  </si>
  <si>
    <t>-643648862</t>
  </si>
  <si>
    <t>1976083210</t>
  </si>
  <si>
    <t>SO320 - Stavební část – kanalizační přípojky</t>
  </si>
  <si>
    <t xml:space="preserve">    9 - Ostatní konstrukce a práce, bourání</t>
  </si>
  <si>
    <t xml:space="preserve">    997 - Přesun sutě</t>
  </si>
  <si>
    <t>188183884</t>
  </si>
  <si>
    <t>"Křížení inženýrských sítí dle D2.6"</t>
  </si>
  <si>
    <t>"Přípojky vodovod, plynovod, kanalizace:" 34*(1+1,1+1)</t>
  </si>
  <si>
    <t>-1634602933</t>
  </si>
  <si>
    <t>"Podzemní kabelové vedení:" 40*(1+1,1+1)</t>
  </si>
  <si>
    <t>-967651963</t>
  </si>
  <si>
    <t>"Hloubení rýh pro přípojky dle D2.4, D2.6"</t>
  </si>
  <si>
    <t>"Loučná 170/2:" 6,6*1,1*1,8</t>
  </si>
  <si>
    <t>"Loučná 583/4:" 5,5*1,1*1,8</t>
  </si>
  <si>
    <t>"Loučná 392/3:" 5,6*1,1*2</t>
  </si>
  <si>
    <t>"Loučná 306/4a:" 6,5*1,1*2</t>
  </si>
  <si>
    <t>"Loučná 306/4b:" 6,5*1,1*2</t>
  </si>
  <si>
    <t>"Loučná 255/5:" 5,6*1,1*2,1</t>
  </si>
  <si>
    <t>"Loučná 216/6:" 6,3*1,1*2,1</t>
  </si>
  <si>
    <t>"Loučná 411/7:" 5,3*1,1*2,5</t>
  </si>
  <si>
    <t>"Loučná 188/8a:" 6,4*1,1*2,1</t>
  </si>
  <si>
    <t>"Loučná 188/8b:" 6,2*1,1*2,1</t>
  </si>
  <si>
    <t>"Loučná 213/9:" 5,8*1,1*2,2</t>
  </si>
  <si>
    <t>"Loučná 198/10a:" 6,2*1,1*2,15</t>
  </si>
  <si>
    <t>"Loučná 198/10b:" 6,2*1,1*2,15</t>
  </si>
  <si>
    <t>"Loučná 28/11:" 5,9*1,1*2,3</t>
  </si>
  <si>
    <t>"Loučná 199/12a:" 6,2*1,1*2,15</t>
  </si>
  <si>
    <t>"Loučná 199/12b:" 6,2*1,1*2,2</t>
  </si>
  <si>
    <t>"Loučná 401/13:" 5,6*1,1*2,25</t>
  </si>
  <si>
    <t>"Loučná 214/1a:" 6,2*1,1*2,2</t>
  </si>
  <si>
    <t>"Loučná 214/1b:" 6,3*1,1*2,1</t>
  </si>
  <si>
    <t>"Loučná 579/15:" 5,6*1,1*0,9</t>
  </si>
  <si>
    <t>"Loučná 727/16:" 6,5*1,1*0,9</t>
  </si>
  <si>
    <t>"Loučná 714/17:" 4,8*1,1*0,9</t>
  </si>
  <si>
    <t>"Loučná 672/18:" 3,7*1,1*0,9</t>
  </si>
  <si>
    <t>"MK živice, asfaltobeton:" -0,4*1,1*(3,6+2+2+3,5+3,4+2+3,4+1,7+3,5+3,3+2,2+3,3+3,3+2,2+3,3+3,3+3,3+3,3+3,34)</t>
  </si>
  <si>
    <t>"MK dlažba:" -0,4*1,1*(2+2+3,6+2+2,7+2,6+5,4+1,3+3,7)</t>
  </si>
  <si>
    <t>"Chodník, zámková dlažba:" -0,4*1,1*(1,5+1,5+1,5+1,5+1,5+1,5+1,5+1,5+2+1,5+1,5+1,5+1,5)</t>
  </si>
  <si>
    <t>"Volný terén:" -0,2*1,1*(1,5+1,5+1,6+1,5+1,4+3,6+1,4+1,4+1,4+1,6+1,4+1,4+1,6+1,4+1,4+2,9+1,4+1,5+3+1,1+3,5)</t>
  </si>
  <si>
    <t>"Na klínku 590/26:" 3,2*1,1*1,1</t>
  </si>
  <si>
    <t>"Na klínku 590/26:" 3,2*1,1*1,3</t>
  </si>
  <si>
    <t>"Na klínku 656/24:" 3*1,1*1,35</t>
  </si>
  <si>
    <t>"Na klínku 566/22:" 2,9*1,1*1,35</t>
  </si>
  <si>
    <t>"Na klínku 716/22a:" 2,8*1,1*1,5</t>
  </si>
  <si>
    <t>"Na klínku 747/22b:" 2,7*1,1*1,35</t>
  </si>
  <si>
    <t>"Na klínku 743/7:" 6*1,1*0,85</t>
  </si>
  <si>
    <t>"Na klínku 645/9:" 6,4*1,1*1,5</t>
  </si>
  <si>
    <t>"Na klínku 645/9:" 6,4*1,1*1,55</t>
  </si>
  <si>
    <t>"Na klínku 642/13:" 6,4*1,1*1,3</t>
  </si>
  <si>
    <t>"Na klínku 584/15:" 6,1*1,1*1,35</t>
  </si>
  <si>
    <t>"Na klínku 809/7b:" 6,1*1,1*1,35</t>
  </si>
  <si>
    <t>"Pod kaplí 270/1:" 6,6*1,1*1,75</t>
  </si>
  <si>
    <t>"Pod kaplí 261/2a:" 6,3*1,1*2,1</t>
  </si>
  <si>
    <t>"Pod kaplí 261/2b:" 5,3*1,1*1,6</t>
  </si>
  <si>
    <t>"Pod kaplí 305/4:" 5,3*1,1*1,75</t>
  </si>
  <si>
    <t>"Pod kaplí 302/7:" 7,1*1,1*1,3</t>
  </si>
  <si>
    <t>"MK živice, asfaltobeton:" -0,4*1,1*(3,3+1,6+1,5+3,8)</t>
  </si>
  <si>
    <t>"MK dlažba:" -0,4*1,1*(1,3+1,1+3+2,9+0,8+0,9+4,5+4,9+4,5+4,5+4,6+2,8+2+2+0,8)</t>
  </si>
  <si>
    <t>"Chodník, zámková dlažba:" -0,4*1,1*(1,9+1,5+1,5)</t>
  </si>
  <si>
    <t>"Volný terén:" -0,2*1,1*(1,9+2,1+1,8+1,5+1,2+1,9+1,9+1,5+3,8+1,5+1,7+1,7+1)</t>
  </si>
  <si>
    <t>"Zastoupení zeminy dle IGP 30%:" 342,475*0,3</t>
  </si>
  <si>
    <t>1545246547</t>
  </si>
  <si>
    <t>"Zastoupení zeminy dle IGP 20%:" 342,475*0,2</t>
  </si>
  <si>
    <t>-1338353149</t>
  </si>
  <si>
    <t>366247680</t>
  </si>
  <si>
    <t>1172470591</t>
  </si>
  <si>
    <t>"Přípojky vodovod, plynovod, kanalizace:" 34*(1*1*1,1)</t>
  </si>
  <si>
    <t>"Podzemní kabelové vedení:" 40*(1*1*1,1)</t>
  </si>
  <si>
    <t>151101101</t>
  </si>
  <si>
    <t>Zřízení pažení a rozepření stěn rýh pro podzemní vedení příložné pro jakoukoliv mezerovitost, hloubky do 2 m</t>
  </si>
  <si>
    <t>513454001</t>
  </si>
  <si>
    <t>https://podminky.urs.cz/item/CS_URS_2023_01/151101101</t>
  </si>
  <si>
    <t>"Loučná 170/2:" 6,6*2*1,8</t>
  </si>
  <si>
    <t>"Loučná 583/4:" 5,5*2*1,8</t>
  </si>
  <si>
    <t>"Loučná 392/3:" 5,6*2*2</t>
  </si>
  <si>
    <t>"Loučná 306/4a:" 6,5*2*2</t>
  </si>
  <si>
    <t>"Loučná 306/4b:" 6,5*2*2</t>
  </si>
  <si>
    <t>"Loučná 255/5:" 5,6*2*2,1</t>
  </si>
  <si>
    <t>"Loučná 216/6:" 6,3*2*2,1</t>
  </si>
  <si>
    <t>"Loučná 411/7:" 5,3*2*2,5</t>
  </si>
  <si>
    <t>"Loučná 188/8a:" 6,4*2*2,1</t>
  </si>
  <si>
    <t>"Loučná 188/8b:" 6,2*2*2,1</t>
  </si>
  <si>
    <t>"Loučná 213/9:" 5,8*2*2,2</t>
  </si>
  <si>
    <t>"Loučná 198/10a:" 6,2*2*2,15</t>
  </si>
  <si>
    <t>"Loučná 198/10b:" 6,2*2*2,15</t>
  </si>
  <si>
    <t>"Loučná 28/11:" 5,9*2*2,3</t>
  </si>
  <si>
    <t>"Loučná 199/12a:" 6,2*2*2,15</t>
  </si>
  <si>
    <t>"Loučná 199/12b:" 6,2*2*2,2</t>
  </si>
  <si>
    <t>"Loučná 401/13:" 5,6*2*2,25</t>
  </si>
  <si>
    <t>"Loučná 214/1a:" 6,2*2*2,2</t>
  </si>
  <si>
    <t>"Loučná 214/1b:" 6,3*2*2,1</t>
  </si>
  <si>
    <t>"Loučná 579/15:" 5,6*2*0,9</t>
  </si>
  <si>
    <t>"Loučná 727/16:" 6,5*2*0,9</t>
  </si>
  <si>
    <t>"Loučná 714/17:" 4,8*2*0,9</t>
  </si>
  <si>
    <t>"Loučná 672/18:" 3,7*2*0,9</t>
  </si>
  <si>
    <t>"Na klínku 590/26:" 3,2*2*1,1</t>
  </si>
  <si>
    <t>"Na klínku 590/26:" 3,2*2*1,3</t>
  </si>
  <si>
    <t>"Na klínku 656/24:" 3*2*1,35</t>
  </si>
  <si>
    <t>"Na klínku 566/22:" 2,9*2*1,35</t>
  </si>
  <si>
    <t>"Na klínku 716/22a:" 2,8*2*1,5</t>
  </si>
  <si>
    <t>"Na klínku 747/22b:" 2,7*2*1,35</t>
  </si>
  <si>
    <t>"Na klínku 743/7:" 6*2*0,85</t>
  </si>
  <si>
    <t>"Na klínku 645/9:" 6,4*2*1,5</t>
  </si>
  <si>
    <t>"Na klínku 645/9:" 6,4*2*1,55</t>
  </si>
  <si>
    <t>"Na klínku 642/13:" 6,4*2*1,3</t>
  </si>
  <si>
    <t>"Na klínku 584/15:" 6,1*2*1,35</t>
  </si>
  <si>
    <t>"Na klínku 809/7b:" 6,1*2*1,35</t>
  </si>
  <si>
    <t>"Pod kaplí 270/1:" 6,6*2*1,75</t>
  </si>
  <si>
    <t>"Pod kaplí 261/2a:" 6,3*2*2,1</t>
  </si>
  <si>
    <t>"Pod kaplí 261/2b:" 5,3*2*1,6</t>
  </si>
  <si>
    <t>"Pod kaplí 305/4:" 5,3*2*1,75</t>
  </si>
  <si>
    <t>"Pod kaplí 302/7:" 7,1*2*1,3</t>
  </si>
  <si>
    <t>151101111</t>
  </si>
  <si>
    <t>Odstranění pažení a rozepření stěn rýh pro podzemní vedení s uložením materiálu na vzdálenost do 3 m od kraje výkopu příložné, hloubky do 2 m</t>
  </si>
  <si>
    <t>304916581</t>
  </si>
  <si>
    <t>https://podminky.urs.cz/item/CS_URS_2023_01/151101111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</si>
  <si>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</si>
  <si>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</si>
  <si>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-1229126678</t>
  </si>
  <si>
    <t>https://podminky.urs.cz/item/CS_URS_2023_01/162251102</t>
  </si>
  <si>
    <t>"Zásypy vhodnou vykopanou zeminou ve volném terénu - přesun na mezideponii:" 83,138</t>
  </si>
  <si>
    <t>"Zásypy vhodnou vykopanou zeminou ve volném terénu - přesun z mezideponie:" 83,138</t>
  </si>
  <si>
    <t>-2075754545</t>
  </si>
  <si>
    <t>"Zásypy vhodnou vykopanou zeminou ve volném terénu:" -83,138</t>
  </si>
  <si>
    <t>1216022999</t>
  </si>
  <si>
    <t>"Zásypy vhodnou vykopanou zeminou ve volném terénu:" -77,77</t>
  </si>
  <si>
    <t>24,973*4 'Přepočtené koeficientem množství</t>
  </si>
  <si>
    <t>1418391251</t>
  </si>
  <si>
    <t>-2098244324</t>
  </si>
  <si>
    <t>171,238*4 'Přepočtené koeficientem množství</t>
  </si>
  <si>
    <t>472690547</t>
  </si>
  <si>
    <t>-1335922973</t>
  </si>
  <si>
    <t>68,495*4 'Přepočtené koeficientem množství</t>
  </si>
  <si>
    <t>167151101</t>
  </si>
  <si>
    <t>Nakládání, skládání a překládání neulehlého výkopku nebo sypaniny strojně nakládání, množství do 100 m3, z horniny třídy těžitelnosti I, skupiny 1 až 3</t>
  </si>
  <si>
    <t>952495380</t>
  </si>
  <si>
    <t>https://podminky.urs.cz/item/CS_URS_2023_01/167151101</t>
  </si>
  <si>
    <t>"Zásypy vhodnou vykopanou zeminou ve volném terénu - nakládání na mezideponii:" 83,138</t>
  </si>
  <si>
    <t>-1544128431</t>
  </si>
  <si>
    <t>259,338*2 'Přepočtené koeficientem množství</t>
  </si>
  <si>
    <t>171251201</t>
  </si>
  <si>
    <t>Uložení sypaniny na skládky nebo meziskládky bez hutnění s upravením uložené sypaniny do předepsaného tvaru</t>
  </si>
  <si>
    <t>-1994789875</t>
  </si>
  <si>
    <t>https://podminky.urs.cz/item/CS_URS_2023_01/171251201</t>
  </si>
  <si>
    <t>"Zásypy vhodnou vykopanou zeminou ve volném terénu - uložení na mezideponii:" 83,138</t>
  </si>
  <si>
    <t>258381172</t>
  </si>
  <si>
    <t>"Zásypy vhodnou vykopanou zeminou ve volném terénu"</t>
  </si>
  <si>
    <t>"Loučná 170/2:" 1,5*1,1*(1,8-0,1-0,1-0,15-0,2)</t>
  </si>
  <si>
    <t>"Loučná 583/4:" 1,5*1,1*(1,8-0,1-0,1-0,15-0,2)</t>
  </si>
  <si>
    <t>"Loučná 392/3:" 1,6*1,1*(2-0,1-0,1-0,15-0,2)</t>
  </si>
  <si>
    <t>"Loučná 306/4a:" 1,5*1,1*(2-0,1-0,1-0,15-0,2)</t>
  </si>
  <si>
    <t>"Loučná 306/4b:" 1,4*1,1*(2-0,1-0,1-0,15-0,2)</t>
  </si>
  <si>
    <t>"Loučná 255/5:" 3,6*1,1*(2,1-0,1-0,1-0,15-0,2)</t>
  </si>
  <si>
    <t>"Loučná 216/6:" 1,4*1,1*(2,1-0,1-0,1-0,15-0,2)</t>
  </si>
  <si>
    <t>"Loučná 411/7:" 0</t>
  </si>
  <si>
    <t>"Loučná 188/8a:" 1,4*1,1*(2,1-0,1-0,1-0,15-0,2)</t>
  </si>
  <si>
    <t>"Loučná 188/8b:" 1,4*1,1*(2,1-0,1-0,1-0,15-0,2)</t>
  </si>
  <si>
    <t>"Loučná 213/9:" 1,6*1,1*(2,2-0,1-0,1-0,15-0,2)</t>
  </si>
  <si>
    <t>"Loučná 198/10a:" 1,4*1,1*(2,15-0,1-0,1-0,15-0,2)</t>
  </si>
  <si>
    <t>"Loučná 198/10b:" 1,4*1,1*(2,15-0,1-0,1-0,15-0,2)</t>
  </si>
  <si>
    <t>"Loučná 28/11:" 1,6*1,1*(2,3-0,1-0,1-0,15-0,2)</t>
  </si>
  <si>
    <t>"Loučná 199/12a:" 1,4*1,1*(2,15-0,1-0,1-0,15-0,2)</t>
  </si>
  <si>
    <t>"Loučná 199/12b:" 1,4*1,1*(2,2-0,1-0,1-0,15-0,2)</t>
  </si>
  <si>
    <t>"Loučná 401/13:" 2,9*1,1*(2,25-0,1-0,1-0,15-0,2)</t>
  </si>
  <si>
    <t>"Loučná 214/1a:" 1,4*1,1*(2,2-0,1-0,1-0,15-0,2)</t>
  </si>
  <si>
    <t>"Loučná 214/1b:" 1,5*1,1*(2,1-0,1-0,1-0,15-0,2)</t>
  </si>
  <si>
    <t>"Loučná 579/15:" 3*1,1*(0,9-0,1-0,1-0,15-0,2)</t>
  </si>
  <si>
    <t>"Loučná 728/16:" 1,1*1,1*(0,9-0,1-0,1-0,15-0,2)</t>
  </si>
  <si>
    <t>"Loučná 714/17:" 3,5*1,1*(0,9-0,1-0,1-0,15-0,2)</t>
  </si>
  <si>
    <t>"Loučná 672/18:" 0</t>
  </si>
  <si>
    <t>"Na klínku 590/26:" 1,9*1,1*(1,1-0,1-0,1-0,15-0,2)</t>
  </si>
  <si>
    <t>"Na klínku 590/26:" 2,1*1,1*(1,3-0,1-0,1-0,15-0,2)</t>
  </si>
  <si>
    <t>"Na klínku 656/24:" 0</t>
  </si>
  <si>
    <t>"Na klínku 566/22:" 0</t>
  </si>
  <si>
    <t>"Na klínku 716/22a:" 0</t>
  </si>
  <si>
    <t>"Na klínku 747/22b:" 1,8*1,1*(1,35-0,1-0,1-0,15-0,2)</t>
  </si>
  <si>
    <t>"Na klínku 743/7:" 1,5*1,1*(0,85-0,1-0,1-0,15-0,2)</t>
  </si>
  <si>
    <t>"Na klínku 645/9:" 1,2*1,1*(1,5-0,1-0,1-0,15-0,2)</t>
  </si>
  <si>
    <t>"Na klínku 645/9:" 1,9*1,1*(1,55-0,1-0,1-0,15-0,2)</t>
  </si>
  <si>
    <t>"Na klínku 642/13:" 1,9*1,1*(1,3-0,1-0,1-0,15-0,2)</t>
  </si>
  <si>
    <t>"Na klínku 584/15:" 1,5*1,1*(1,35-0,1-0,1-0,15-0,2)</t>
  </si>
  <si>
    <t>"Na klínku 809/7b:" 6,1*1,1*(1,35-0,1-0,1-0,15-0,2)</t>
  </si>
  <si>
    <t>"Pod kaplí 270/1:" 3,8*1,1*(1,75-0,1-0,1-0,15-0,2)</t>
  </si>
  <si>
    <t>"Pod kaplí 261/2a:" 1,5*1,1*(2,1-0,1-0,1-0,15-0,2)</t>
  </si>
  <si>
    <t>"Pod kaplí 261/2b:" 1,7*1,1*(1,6-0,1-0,1-0,15-0,2)</t>
  </si>
  <si>
    <t>"Pod kaplí 305/4:" 1,7*1,1*(1,75-0,1-0,1-0,15-0,2)</t>
  </si>
  <si>
    <t>"Pod kaplí 302/7:" 1*1,1*(1,3-0,1-0,1-0,15-0,2)</t>
  </si>
  <si>
    <t>261496402</t>
  </si>
  <si>
    <t>"Hloubení rýh pro přípojky dle D2.4, D2.6 - lože:" -23,694</t>
  </si>
  <si>
    <t>"Hloubení rýh pro přípojky dle D2.4, D2.6 - obetonování:" -59,243</t>
  </si>
  <si>
    <t>"Zásypy vhodnou vykopanou zeminou ve volném terénu" -77,77</t>
  </si>
  <si>
    <t>"Potrubí:" -214,8*PI*0,1*0,1</t>
  </si>
  <si>
    <t>58344171</t>
  </si>
  <si>
    <t>štěrkodrť frakce 0/32</t>
  </si>
  <si>
    <t>446407412</t>
  </si>
  <si>
    <t>"Zásypy kamenivem budoucích zpevněných ploch - zarovnání s plání:" 165,961*1,8*1,2</t>
  </si>
  <si>
    <t>451573111</t>
  </si>
  <si>
    <t>Lože pod potrubí, stoky a drobné objekty v otevřeném výkopu z písku a štěrkopísku do 63 mm</t>
  </si>
  <si>
    <t>-1510582607</t>
  </si>
  <si>
    <t>https://podminky.urs.cz/item/CS_URS_2023_01/451573111</t>
  </si>
  <si>
    <t>"Hloubení rýh pro přípojky dle D2.4, D2.6 - lože"</t>
  </si>
  <si>
    <t>"Loučná 170/2:" 6,6*1,1*0,1</t>
  </si>
  <si>
    <t>"Loučná 583/4:" 5,5*1,1*0,1</t>
  </si>
  <si>
    <t>"Loučná 392/3:" 5,6*1,1*0,1</t>
  </si>
  <si>
    <t>"Loučná 306/4a:" 6,5*1,1*0,1</t>
  </si>
  <si>
    <t>"Loučná 306/4b:" 6,5*1,1*0,1</t>
  </si>
  <si>
    <t>"Loučná 255/5:" 5,6*1,1*0,1</t>
  </si>
  <si>
    <t>"Loučná 216/6:" 6,3*1,1*0,1</t>
  </si>
  <si>
    <t>"Loučná 411/7:" 5,3*1,1*0,1</t>
  </si>
  <si>
    <t>"Loučná 188/8a:" 6,4*1,1*0,1</t>
  </si>
  <si>
    <t>"Loučná 188/8b:" 6,2*1,1*0,1</t>
  </si>
  <si>
    <t>"Loučná 213/9:" 5,8*1,1*0,1</t>
  </si>
  <si>
    <t>"Loučná 198/10a:" 6,2*1,1*0,1</t>
  </si>
  <si>
    <t>"Loučná 198/10b:" 6,2*1,1*0,1</t>
  </si>
  <si>
    <t>"Loučná 28/11:" 5,9*1,1*0,1</t>
  </si>
  <si>
    <t>"Loučná 199/12a:" 6,2*1,1*0,1</t>
  </si>
  <si>
    <t>"Loučná 199/12b:" 6,2*1,1*0,1</t>
  </si>
  <si>
    <t>"Loučná 401/13:" 5,6*1,1*0,1</t>
  </si>
  <si>
    <t>"Loučná 214/1a:" 6,2*1,1*0,1</t>
  </si>
  <si>
    <t>"Loučná 214/1b:" 6,3*1,1*0,1</t>
  </si>
  <si>
    <t>"Loučná 579/15:" 5,6*1,1*0,1</t>
  </si>
  <si>
    <t>"Loučná 727/16:" 6,5*1,1*0,1</t>
  </si>
  <si>
    <t>"Loučná 714/17:" 4,8*1,1*0,1</t>
  </si>
  <si>
    <t>"Loučná 672/18:" 3,7*1,1*0,1</t>
  </si>
  <si>
    <t>"Na klínku 590/26:" 3,2*1,1*0,1</t>
  </si>
  <si>
    <t>"Na klínku 656/24:" 3*1,1*0,1</t>
  </si>
  <si>
    <t>"Na klínku 566/22:" 2,9*1,1*0,1</t>
  </si>
  <si>
    <t>"Na klínku 716/22a:" 2,8*1,1*0,1</t>
  </si>
  <si>
    <t>"Na klínku 747/22b:" 2,7*1,1*0,1</t>
  </si>
  <si>
    <t>"Na klínku 743/7:" 6*1,1*0,1</t>
  </si>
  <si>
    <t>"Na klínku 645/9:" 6,4*1,1*0,1</t>
  </si>
  <si>
    <t>"Na klínku 642/13:" 6,4*1,1*0,1</t>
  </si>
  <si>
    <t>"Na klínku 584/15:" 6,1*1,1*0,1</t>
  </si>
  <si>
    <t>"Pod kaplí 270/1:" 6,6*1,1*0,1</t>
  </si>
  <si>
    <t>"Pod kaplí 261/2a:" 6,3*1,1*0,1</t>
  </si>
  <si>
    <t>"Pod kaplí 261/2b:" 5,3*1,1*0,1</t>
  </si>
  <si>
    <t>"Pod kaplí 305/4:" 5,3*1,1*0,1</t>
  </si>
  <si>
    <t>"Pod kaplí 302/7:" 7,1*1,1*0,1</t>
  </si>
  <si>
    <t>"Na klínku 809/7b:" 6,1*1,1*0,1</t>
  </si>
  <si>
    <t>452111111</t>
  </si>
  <si>
    <t>Osazení betonových dílců pražců pod potrubí v otevřeném výkopu, průřezové plochy do 25000 mm2</t>
  </si>
  <si>
    <t>-619890112</t>
  </si>
  <si>
    <t>https://podminky.urs.cz/item/CS_URS_2023_01/452111111</t>
  </si>
  <si>
    <t>"Dešťové přípojky dle D2.5:" 2*(6,6+5,5+5,6+6,5+6,3+5,6+6,3+5,3+6,4+6,2+5,8+6,2+6,2+5,9+6,2+6,2+5,6)</t>
  </si>
  <si>
    <t>"Dešťové přípojky dle D2.5:" 2*(6,2+6,3+5,6+6,5+4,8+3,7+3,2+3,2+3+2,9+2,7+2,7+6+6,1+6,4+6,4)</t>
  </si>
  <si>
    <t>"Dešťové přípojky dle D2.5:" 2*(6,1+6,6+6,3+5,3+5,3+7,1+6,1)</t>
  </si>
  <si>
    <t>59217019</t>
  </si>
  <si>
    <t>obrubník betonový chodníkový 1000x100x200mm</t>
  </si>
  <si>
    <t>-792516223</t>
  </si>
  <si>
    <t>"Dešťové přípojky dle D2.5:" (2*(6,6+5,5+5,6+6,5+6,3+5,6+6,3+5,3+6,4+6,2+5,8+6,2+6,2+5,9+6,2+6,2+5,6))/4</t>
  </si>
  <si>
    <t>"Dešťové přípojky dle D2.5:" (2*(6,2+6,3+5,6+6,5+4,8+3,7+3,2+3,2+3+2,9+2,7+2,7+6+6,1+6,4+6,4))/4</t>
  </si>
  <si>
    <t>"Dešťové přípojky dle D2.5:" (2*(6,1+6,6+6,3+5,3+5,3+7,1+6,1))/4</t>
  </si>
  <si>
    <t>110,45*1,02 'Přepočtené koeficientem množství</t>
  </si>
  <si>
    <t>831263195</t>
  </si>
  <si>
    <t>Montáž potrubí z trub kameninových hrdlových s integrovaným těsněním Příplatek k cenám za zřízení kanalizační přípojky DN od 100 do 300</t>
  </si>
  <si>
    <t>-578662488</t>
  </si>
  <si>
    <t>https://podminky.urs.cz/item/CS_URS_2023_01/831263195</t>
  </si>
  <si>
    <t>831312121</t>
  </si>
  <si>
    <t>Montáž potrubí z trub kameninových hrdlových s integrovaným těsněním v otevřeném výkopu ve sklonu do 20 % DN 150</t>
  </si>
  <si>
    <t>-245127453</t>
  </si>
  <si>
    <t>https://podminky.urs.cz/item/CS_URS_2023_01/831312121</t>
  </si>
  <si>
    <t>"Dešťové přípojky dle D2.5:" 221,5</t>
  </si>
  <si>
    <t>59710632</t>
  </si>
  <si>
    <t>trouba kameninová glazovaná DN 150 dl 1,00m spojovací systém F</t>
  </si>
  <si>
    <t>2063113485</t>
  </si>
  <si>
    <t>221,5*1,015 'Přepočtené koeficientem množství</t>
  </si>
  <si>
    <t>837312221</t>
  </si>
  <si>
    <t>Montáž kameninových tvarovek na potrubí z trub kameninových v otevřeném výkopu s integrovaným těsněním jednoosých DN 150</t>
  </si>
  <si>
    <t>1846301003</t>
  </si>
  <si>
    <t>https://podminky.urs.cz/item/CS_URS_2023_01/837312221</t>
  </si>
  <si>
    <t>"Dešťové přípojky dle D2.5, předpokládané použití tvarovky dle D2.3:" 40</t>
  </si>
  <si>
    <t>59710944</t>
  </si>
  <si>
    <t>koleno kameninové glazované DN 150 15° spojovací systém F</t>
  </si>
  <si>
    <t>-1447931514</t>
  </si>
  <si>
    <t>19,7044334975369*1,015 'Přepočtené koeficientem množství</t>
  </si>
  <si>
    <t>59710964</t>
  </si>
  <si>
    <t>koleno kameninové glazované DN 150 30° spojovací systém F</t>
  </si>
  <si>
    <t>889688980</t>
  </si>
  <si>
    <t>899623141</t>
  </si>
  <si>
    <t>Obetonování potrubí nebo zdiva stok betonem prostým v otevřeném výkopu, betonem tř. C 12/15</t>
  </si>
  <si>
    <t>1204109736</t>
  </si>
  <si>
    <t>https://podminky.urs.cz/item/CS_URS_2023_01/899623141</t>
  </si>
  <si>
    <t>"Hloubení rýh pro přípojky dle D2.4, D2.6 - obetonování"</t>
  </si>
  <si>
    <t>"Loučná 170/2:" 6,6*1,1*(0,1+0,15)</t>
  </si>
  <si>
    <t>"Loučná 583/4:" 5,5*1,1*(0,1+0,15)</t>
  </si>
  <si>
    <t>"Loučná 392/3:" 5,6*1,1*(0,1+0,15)</t>
  </si>
  <si>
    <t>"Loučná 306/4a:" 6,5*1,1*(0,1+0,15)</t>
  </si>
  <si>
    <t>"Loučná 306/4b:" 6,5*1,1*(0,1+0,15)</t>
  </si>
  <si>
    <t>"Loučná 255/5:" 5,6*1,1*(0,1+0,15)</t>
  </si>
  <si>
    <t>"Loučná 216/6:" 6,3*1,1*(0,1+0,15)</t>
  </si>
  <si>
    <t>"Loučná 411/7:" 5,3*1,1*(0,1+0,15)</t>
  </si>
  <si>
    <t>"Loučná 188/8a:" 6,4*1,1*(0,1+0,15)</t>
  </si>
  <si>
    <t>"Loučná 188/8b:" 6,2*1,1*(0,1+0,15)</t>
  </si>
  <si>
    <t>"Loučná 213/9:" 5,8*1,1*(0,1+0,15)</t>
  </si>
  <si>
    <t>"Loučná 198/10a:" 6,2*1,1*(0,1+0,15)</t>
  </si>
  <si>
    <t>"Loučná 198/10b:" 6,2*1,1*(0,1+0,15)</t>
  </si>
  <si>
    <t>"Loučná 28/11:" 5,9*1,1*(0,1+0,15)</t>
  </si>
  <si>
    <t>"Loučná 199/12a:" 6,2*1,1*(0,1+0,15)</t>
  </si>
  <si>
    <t>"Loučná 199/12b:" 6,2*1,1*(0,1+0,15)</t>
  </si>
  <si>
    <t>"Loučná 401/13:" 5,6*1,1*(0,1+0,15)</t>
  </si>
  <si>
    <t>"Loučná 214/1a:" 6,2*1,1*(0,1+0,15)</t>
  </si>
  <si>
    <t>"Loučná 214/1b:" 6,3*1,1*(0,1+0,15)</t>
  </si>
  <si>
    <t>"Loučná 579/15:" 5,6*1,1*(0,1+0,15)</t>
  </si>
  <si>
    <t>"Loučná 728/16:" 6,5*1,1*(0,1+0,15)</t>
  </si>
  <si>
    <t>"Loučná 714/17:" 4,8*1,1*(0,1+0,15)</t>
  </si>
  <si>
    <t>"Loučná 672/18:" 3,7*1,1*(0,1+0,15)</t>
  </si>
  <si>
    <t>"Na klínku 590/26:" 3,2*1,1*(0,1+0,15)</t>
  </si>
  <si>
    <t>"Na klínku 656/24:" 3*1,1*(0,1+0,15)</t>
  </si>
  <si>
    <t>"Na klínku 566/22:" 2,9*1,1*(0,1+0,15)</t>
  </si>
  <si>
    <t>"Na klínku 716/22a:" 2,8*1,1*(0,1+0,15)</t>
  </si>
  <si>
    <t>"Na klínku 747/22b:" 2,7*1,1*(0,1+0,15)</t>
  </si>
  <si>
    <t>"Na klínku 743/7:" 6*1,1*(0,1+0,15)</t>
  </si>
  <si>
    <t>"Na klínku 809/7b:" 6,1*1,1*(0,1+0,15)</t>
  </si>
  <si>
    <t>"Na klínku 645/9:" 6,4*1,1*(0,1+0,15)</t>
  </si>
  <si>
    <t>"Na klínku 642/13:" 6,4*1,1*(0,1+0,15)</t>
  </si>
  <si>
    <t>"Na klínku 584/15:" 6,1*1,1*(0,1+0,15)</t>
  </si>
  <si>
    <t>"Pod kaplí 270/1:" 6,6*1,1*(0,1+0,15)</t>
  </si>
  <si>
    <t>"Pod kaplí 261/2a:" 6,3*1,1*(0,1+0,15)</t>
  </si>
  <si>
    <t>"Pod kaplí 261/2b:" 5,3*1,1*(0,1+0,15)</t>
  </si>
  <si>
    <t>"Pod kaplí 305/4:" 5,3*1,1*(0,1+0,15)</t>
  </si>
  <si>
    <t>"Pod kaplí 302/7:" 7,1*1,1*(0,1+0,15)</t>
  </si>
  <si>
    <t>Ostatní konstrukce a práce, bourání</t>
  </si>
  <si>
    <t>977151125</t>
  </si>
  <si>
    <t>Jádrové vrty diamantovými korunkami do stavebních materiálů (železobetonu, betonu, cihel, obkladů, dlažeb, kamene) průměru přes 180 do 200 mm</t>
  </si>
  <si>
    <t>-1296689284</t>
  </si>
  <si>
    <t>https://podminky.urs.cz/item/CS_URS_2023_01/977151125</t>
  </si>
  <si>
    <t xml:space="preserve">"Dešťové přípojky dle D2.5 - napojení na řad" </t>
  </si>
  <si>
    <t>"ŽB DN300:" 18*0,07</t>
  </si>
  <si>
    <t>"ŽB DN400:" 21*0,08</t>
  </si>
  <si>
    <t>977151911</t>
  </si>
  <si>
    <t>Jádrové vrty diamantovými korunkami do stavebních materiálů (železobetonu, betonu, cihel, obkladů, dlažeb, kamene) Příplatek k cenám za práci ve stísněném prostoru</t>
  </si>
  <si>
    <t>973619413</t>
  </si>
  <si>
    <t>https://podminky.urs.cz/item/CS_URS_2023_01/977151911</t>
  </si>
  <si>
    <t>R990001</t>
  </si>
  <si>
    <t>Dodávka a montáž napojovacího sedla pro propojení potrubí řadu ŽB DN300 a potrubí přípojky KAM DN150 včetně všech souvisejících konstrucí a prací</t>
  </si>
  <si>
    <t>823717949</t>
  </si>
  <si>
    <t>"ŽB DN300:" 18</t>
  </si>
  <si>
    <t>R990002</t>
  </si>
  <si>
    <t>Dodávka a montáž napojovacího sedla pro propojení potrubí řadu ŽB DN400 a potrubí přípojky KAM DN150 včetně všech souvisejících konstrucí a prací</t>
  </si>
  <si>
    <t>-199171588</t>
  </si>
  <si>
    <t>"ŽB DN400:" 21</t>
  </si>
  <si>
    <t>R990003</t>
  </si>
  <si>
    <t>Dodávka a montáž napojovací manžety pro propojení stávajícího potrubí a nového potrubí přípojky KAM DN150 včetně všech souvisejících konstrucí a prací</t>
  </si>
  <si>
    <t>-1627880124</t>
  </si>
  <si>
    <t xml:space="preserve">"Dešťové přípojky dle D2.5 - napojení na stávající potrubí (dle dimenze a materiálu stávajícího potrubí):" 39 </t>
  </si>
  <si>
    <t>R990004</t>
  </si>
  <si>
    <t>Provedení demontáže, odřezání, vybourání a zaslepení stávajícího potrubí přípojek v trase nově navržených přípojek včetně odvozu, likvidace a poplatku na skládce ze vzniklé suti včetně všech souvisejících konstrucí a prací</t>
  </si>
  <si>
    <t>1265730984</t>
  </si>
  <si>
    <t xml:space="preserve">"Dešťové přípojky dle D2.5 - napojení na stávající potrubí:" 39 </t>
  </si>
  <si>
    <t>997</t>
  </si>
  <si>
    <t>Přesun sutě</t>
  </si>
  <si>
    <t>997013151</t>
  </si>
  <si>
    <t>Vnitrostaveništní doprava suti a vybouraných hmot vodorovně do 50 m svisle s omezením mechanizace pro budovy a haly výšky do 6 m</t>
  </si>
  <si>
    <t>-866782925</t>
  </si>
  <si>
    <t>https://podminky.urs.cz/item/CS_URS_2023_01/997013151</t>
  </si>
  <si>
    <t xml:space="preserve">"Dešťové přípojky dle D2.5 - napojení na řad (jádrové vrtání):" 0,203 </t>
  </si>
  <si>
    <t>997013501</t>
  </si>
  <si>
    <t>Odvoz suti a vybouraných hmot na skládku nebo meziskládku se složením, na vzdálenost do 1 km</t>
  </si>
  <si>
    <t>1449082657</t>
  </si>
  <si>
    <t>https://podminky.urs.cz/item/CS_URS_2023_01/997013501</t>
  </si>
  <si>
    <t>997013509</t>
  </si>
  <si>
    <t>Odvoz suti a vybouraných hmot na skládku nebo meziskládku se složením, na vzdálenost Příplatek k ceně za každý další i započatý 1 km přes 1 km</t>
  </si>
  <si>
    <t>1931453120</t>
  </si>
  <si>
    <t>https://podminky.urs.cz/item/CS_URS_2023_01/997013509</t>
  </si>
  <si>
    <t>0,203*14 'Přepočtené koeficientem množství</t>
  </si>
  <si>
    <t>997013862</t>
  </si>
  <si>
    <t>Poplatek za uložení stavebního odpadu na recyklační skládce (skládkovné) z armovaného betonu zatříděného do Katalogu odpadů pod kódem 17 01 01</t>
  </si>
  <si>
    <t>212765527</t>
  </si>
  <si>
    <t>https://podminky.urs.cz/item/CS_URS_2023_01/997013862</t>
  </si>
  <si>
    <t>998275101</t>
  </si>
  <si>
    <t>Přesun hmot pro trubní vedení hloubené z trub kameninových pro kanalizace v otevřeném výkopu dopravní vzdálenost do 15 m</t>
  </si>
  <si>
    <t>157593599</t>
  </si>
  <si>
    <t>https://podminky.urs.cz/item/CS_URS_2023_01/998275101</t>
  </si>
  <si>
    <t>SO800 - Náhradní výsadba zeleně</t>
  </si>
  <si>
    <t>HSV - Práce a dodávky HSV</t>
  </si>
  <si>
    <t>Práce a dodávky HSV</t>
  </si>
  <si>
    <t>111251101</t>
  </si>
  <si>
    <t>Odstranění křovin a stromů s odstraněním kořenů strojně průměru kmene do 100 mm v rovině nebo ve svahu sklonu terénu do 1:5, při celkové ploše do 100 m2</t>
  </si>
  <si>
    <t>887649655</t>
  </si>
  <si>
    <t>https://podminky.urs.cz/item/CS_URS_2023_01/111251101</t>
  </si>
  <si>
    <t>"Odstranění křovin dle D4.1:" 95</t>
  </si>
  <si>
    <t>112151111</t>
  </si>
  <si>
    <t>Pokácení stromu směrové v celku s odřezáním kmene a s odvětvením průměru kmene přes 100 do 200 mm</t>
  </si>
  <si>
    <t>-1645443310</t>
  </si>
  <si>
    <t>https://podminky.urs.cz/item/CS_URS_2023_01/112151111</t>
  </si>
  <si>
    <t>"Kácení dle D4.1:" 8</t>
  </si>
  <si>
    <t>112151112</t>
  </si>
  <si>
    <t>Pokácení stromu směrové v celku s odřezáním kmene a s odvětvením průměru kmene přes 200 do 300 mm</t>
  </si>
  <si>
    <t>-278442919</t>
  </si>
  <si>
    <t>https://podminky.urs.cz/item/CS_URS_2023_01/112151112</t>
  </si>
  <si>
    <t>112151113</t>
  </si>
  <si>
    <t>Pokácení stromu směrové v celku s odřezáním kmene a s odvětvením průměru kmene přes 300 do 400 mm</t>
  </si>
  <si>
    <t>-371820275</t>
  </si>
  <si>
    <t>https://podminky.urs.cz/item/CS_URS_2023_01/112151113</t>
  </si>
  <si>
    <t>"Kácení dle D4.1:" 3</t>
  </si>
  <si>
    <t>112155315</t>
  </si>
  <si>
    <t>Štěpkování s naložením na dopravní prostředek a odvozem do 20 km keřového porostu hustého</t>
  </si>
  <si>
    <t>1647374001</t>
  </si>
  <si>
    <t>https://podminky.urs.cz/item/CS_URS_2023_01/112155315</t>
  </si>
  <si>
    <t>112201111</t>
  </si>
  <si>
    <t>Odstranění pařezu v rovině nebo na svahu do 1:5 o průměru pařezu na řezné ploše do 200 mm</t>
  </si>
  <si>
    <t>2019679810</t>
  </si>
  <si>
    <t>https://podminky.urs.cz/item/CS_URS_2023_01/112201111</t>
  </si>
  <si>
    <t>112201112</t>
  </si>
  <si>
    <t>Odstranění pařezu v rovině nebo na svahu do 1:5 o průměru pařezu na řezné ploše přes 200 do 300 mm</t>
  </si>
  <si>
    <t>-1894392900</t>
  </si>
  <si>
    <t>https://podminky.urs.cz/item/CS_URS_2023_01/112201112</t>
  </si>
  <si>
    <t>112201113</t>
  </si>
  <si>
    <t>Odstranění pařezu v rovině nebo na svahu do 1:5 o průměru pařezu na řezné ploše přes 300 do 400 mm</t>
  </si>
  <si>
    <t>929639503</t>
  </si>
  <si>
    <t>https://podminky.urs.cz/item/CS_URS_2023_01/112201113</t>
  </si>
  <si>
    <t>119005153</t>
  </si>
  <si>
    <t>Vytyčení výsadeb s rozmístěním rostlin dle projektové dokumentace solitérních přes 10 do 50 kusů</t>
  </si>
  <si>
    <t>-406495530</t>
  </si>
  <si>
    <t>https://podminky.urs.cz/item/CS_URS_2023_01/119005153</t>
  </si>
  <si>
    <t>122251103</t>
  </si>
  <si>
    <t>Odkopávky a prokopávky nezapažené strojně v hornině třídy těžitelnosti I skupiny 3 přes 50 do 100 m3</t>
  </si>
  <si>
    <t>1511985368</t>
  </si>
  <si>
    <t>https://podminky.urs.cz/item/CS_URS_2023_01/122251103</t>
  </si>
  <si>
    <t>"sejmutí stávající povrchové vrstvy zeminy:" 700*0,2</t>
  </si>
  <si>
    <t>162201401</t>
  </si>
  <si>
    <t>Vodorovné přemístění větví, kmenů nebo pařezů s naložením, složením a dopravou do 1000 m větví stromů listnatých, průměru kmene přes 100 do 300 mm</t>
  </si>
  <si>
    <t>-1866244856</t>
  </si>
  <si>
    <t>https://podminky.urs.cz/item/CS_URS_2023_01/162201401</t>
  </si>
  <si>
    <t>162201402</t>
  </si>
  <si>
    <t>Vodorovné přemístění větví, kmenů nebo pařezů s naložením, složením a dopravou do 1000 m větví stromů listnatých, průměru kmene přes 300 do 500 mm</t>
  </si>
  <si>
    <t>316081964</t>
  </si>
  <si>
    <t>https://podminky.urs.cz/item/CS_URS_2023_01/162201402</t>
  </si>
  <si>
    <t>162201411</t>
  </si>
  <si>
    <t>Vodorovné přemístění větví, kmenů nebo pařezů s naložením, složením a dopravou do 1000 m kmenů stromů listnatých, průměru přes 100 do 300 mm</t>
  </si>
  <si>
    <t>863039292</t>
  </si>
  <si>
    <t>https://podminky.urs.cz/item/CS_URS_2023_01/162201411</t>
  </si>
  <si>
    <t>162201412</t>
  </si>
  <si>
    <t>Vodorovné přemístění větví, kmenů nebo pařezů s naložením, složením a dopravou do 1000 m kmenů stromů listnatých, průměru přes 300 do 500 mm</t>
  </si>
  <si>
    <t>438340648</t>
  </si>
  <si>
    <t>https://podminky.urs.cz/item/CS_URS_2023_01/162201412</t>
  </si>
  <si>
    <t>162201421</t>
  </si>
  <si>
    <t>Vodorovné přemístění větví, kmenů nebo pařezů s naložením, složením a dopravou do 1000 m pařezů kmenů, průměru přes 100 do 300 mm</t>
  </si>
  <si>
    <t>-2028925178</t>
  </si>
  <si>
    <t>https://podminky.urs.cz/item/CS_URS_2023_01/162201421</t>
  </si>
  <si>
    <t>162201422</t>
  </si>
  <si>
    <t>Vodorovné přemístění větví, kmenů nebo pařezů s naložením, složením a dopravou do 1000 m pařezů kmenů, průměru přes 300 do 500 mm</t>
  </si>
  <si>
    <t>-1210977310</t>
  </si>
  <si>
    <t>https://podminky.urs.cz/item/CS_URS_2023_01/162201422</t>
  </si>
  <si>
    <t>162301931</t>
  </si>
  <si>
    <t>Vodorovné přemístění větví, kmenů nebo pařezů s naložením, složením a dopravou Příplatek k cenám za každých dalších i započatých 1000 m přes 1000 m větví stromů listnatých, průměru kmene přes 100 do 300 mm</t>
  </si>
  <si>
    <t>1545609064</t>
  </si>
  <si>
    <t>https://podminky.urs.cz/item/CS_URS_2023_01/162301931</t>
  </si>
  <si>
    <t>16*14 'Přepočtené koeficientem množství</t>
  </si>
  <si>
    <t>162301932</t>
  </si>
  <si>
    <t>Vodorovné přemístění větví, kmenů nebo pařezů s naložením, složením a dopravou Příplatek k cenám za každých dalších i započatých 1000 m přes 1000 m větví stromů listnatých, průměru kmene přes 300 do 500 mm</t>
  </si>
  <si>
    <t>-1354538203</t>
  </si>
  <si>
    <t>https://podminky.urs.cz/item/CS_URS_2023_01/162301932</t>
  </si>
  <si>
    <t>3*14 'Přepočtené koeficientem množství</t>
  </si>
  <si>
    <t>162301951</t>
  </si>
  <si>
    <t>Vodorovné přemístění větví, kmenů nebo pařezů s naložením, složením a dopravou Příplatek k cenám za každých dalších i započatých 1000 m přes 1000 m kmenů stromů listnatých, o průměru přes 100 do 300 mm</t>
  </si>
  <si>
    <t>1795267921</t>
  </si>
  <si>
    <t>https://podminky.urs.cz/item/CS_URS_2023_01/162301951</t>
  </si>
  <si>
    <t>162301952</t>
  </si>
  <si>
    <t>Vodorovné přemístění větví, kmenů nebo pařezů s naložením, složením a dopravou Příplatek k cenám za každých dalších i započatých 1000 m přes 1000 m kmenů stromů listnatých, o průměru přes 300 do 500 mm</t>
  </si>
  <si>
    <t>-587941673</t>
  </si>
  <si>
    <t>https://podminky.urs.cz/item/CS_URS_2023_01/162301952</t>
  </si>
  <si>
    <t>162301971</t>
  </si>
  <si>
    <t>Vodorovné přemístění větví, kmenů nebo pařezů s naložením, složením a dopravou Příplatek k cenám za každých dalších i započatých 1000 m přes 1000 m pařezů kmenů, průměru přes 100 do 300 mm</t>
  </si>
  <si>
    <t>2129536520</t>
  </si>
  <si>
    <t>https://podminky.urs.cz/item/CS_URS_2023_01/162301971</t>
  </si>
  <si>
    <t>162301972</t>
  </si>
  <si>
    <t>Vodorovné přemístění větví, kmenů nebo pařezů s naložením, složením a dopravou Příplatek k cenám za každých dalších i započatých 1000 m přes 1000 m pařezů kmenů, průměru přes 300 do 500 mm</t>
  </si>
  <si>
    <t>601575363</t>
  </si>
  <si>
    <t>https://podminky.urs.cz/item/CS_URS_2023_01/162301972</t>
  </si>
  <si>
    <t>-271635037</t>
  </si>
  <si>
    <t>"Rozsah zatravnění dle D4.1 - dovoz vhodné zeminy, předpokládáno 15 km:" 700*0,2</t>
  </si>
  <si>
    <t>"Sejmutí stávající povrchové vrstvy zeminy, odvoz na skládku, předpokládáno 15 km:" 700*0,2</t>
  </si>
  <si>
    <t>-1478076404</t>
  </si>
  <si>
    <t>280*5 'Přepočtené koeficientem množství</t>
  </si>
  <si>
    <t>10364101</t>
  </si>
  <si>
    <t>zemina pro terénní úpravy - ornice</t>
  </si>
  <si>
    <t>-685556131</t>
  </si>
  <si>
    <t>140*2 'Přepočtené koeficientem množství</t>
  </si>
  <si>
    <t>464773939</t>
  </si>
  <si>
    <t>181111111</t>
  </si>
  <si>
    <t>Plošná úprava terénu v zemině skupiny 1 až 4 s urovnáním povrchu bez doplnění ornice souvislé plochy do 500 m2 při nerovnostech terénu přes 50 do 100 mm v rovině nebo na svahu do 1:5</t>
  </si>
  <si>
    <t>1162493696</t>
  </si>
  <si>
    <t>https://podminky.urs.cz/item/CS_URS_2023_01/181111111</t>
  </si>
  <si>
    <t>"Rozsah zatravnění dle D4.1 - Rozrušení zhutněné plochy:" 700</t>
  </si>
  <si>
    <t>181351103</t>
  </si>
  <si>
    <t>Rozprostření a urovnání ornice v rovině nebo ve svahu sklonu do 1:5 strojně při souvislé ploše přes 100 do 500 m2, tl. vrstvy do 200 mm</t>
  </si>
  <si>
    <t>-746722465</t>
  </si>
  <si>
    <t>https://podminky.urs.cz/item/CS_URS_2023_01/181351103</t>
  </si>
  <si>
    <t>"rozsah zatravnění dle D4.1:" 700</t>
  </si>
  <si>
    <t>181411131</t>
  </si>
  <si>
    <t>Založení trávníku na půdě předem připravené plochy do 1000 m2 výsevem včetně utažení parkového v rovině nebo na svahu do 1:5</t>
  </si>
  <si>
    <t>1361159752</t>
  </si>
  <si>
    <t>https://podminky.urs.cz/item/CS_URS_2023_01/181411131</t>
  </si>
  <si>
    <t>00572410</t>
  </si>
  <si>
    <t>osivo směs travní parková</t>
  </si>
  <si>
    <t>kg</t>
  </si>
  <si>
    <t>150898811</t>
  </si>
  <si>
    <t>700*0,025 'Přepočtené koeficientem množství</t>
  </si>
  <si>
    <t>183101315</t>
  </si>
  <si>
    <t>Hloubení jamek pro vysazování rostlin v zemině skupiny 1 až 4 s výměnou půdy z 100% v rovině nebo na svahu do 1:5, objemu přes 0,125 do 0,40 m3</t>
  </si>
  <si>
    <t>1340678516</t>
  </si>
  <si>
    <t>https://podminky.urs.cz/item/CS_URS_2023_01/183101315</t>
  </si>
  <si>
    <t>"Výsadba dřevin dle D4.1:" 23</t>
  </si>
  <si>
    <t>10321100</t>
  </si>
  <si>
    <t>zahradní substrát pro výsadbu VL</t>
  </si>
  <si>
    <t>1464268795</t>
  </si>
  <si>
    <t>"Výsadba dřevin dle D4.1:" 23*0,2</t>
  </si>
  <si>
    <t>4,6*0,4 'Přepočtené koeficientem množství</t>
  </si>
  <si>
    <t>184102114</t>
  </si>
  <si>
    <t>Výsadba dřeviny s balem do předem vyhloubené jamky se zalitím v rovině nebo na svahu do 1:5, při průměru balu přes 400 do 500 mm</t>
  </si>
  <si>
    <t>1881175062</t>
  </si>
  <si>
    <t>https://podminky.urs.cz/item/CS_URS_2023_01/184102114</t>
  </si>
  <si>
    <t>R0264001</t>
  </si>
  <si>
    <t>Prunus serrulata ´Amanogawa´ - okrasná třešeň</t>
  </si>
  <si>
    <t>1555650024</t>
  </si>
  <si>
    <t>184853511</t>
  </si>
  <si>
    <t>Chemické odplevelení půdy před založením kultury, trávníku nebo zpevněných ploch strojně o výměře jednotlivě přes 20 m2 postřikem na široko v rovině nebo na svahu do 1:5</t>
  </si>
  <si>
    <t>-1148675228</t>
  </si>
  <si>
    <t>https://podminky.urs.cz/item/CS_URS_2023_01/184853511</t>
  </si>
  <si>
    <t>184911314</t>
  </si>
  <si>
    <t>Položení mulčovací textilie proti prorůstání plevelů kolem vysázených rostlin na svahu přes 1:1</t>
  </si>
  <si>
    <t>-811241149</t>
  </si>
  <si>
    <t>https://podminky.urs.cz/item/CS_URS_2023_01/184911314</t>
  </si>
  <si>
    <t>"Výsadba dřevin dle D4.1:" 7*3</t>
  </si>
  <si>
    <t>69311191</t>
  </si>
  <si>
    <t>textilie mulčovací netkaná PP 80g/m2</t>
  </si>
  <si>
    <t>1753300674</t>
  </si>
  <si>
    <t>21*1,1 'Přepočtené koeficientem množství</t>
  </si>
  <si>
    <t>184911421</t>
  </si>
  <si>
    <t>Mulčování vysazených rostlin mulčovací kůrou, tl. do 100 mm v rovině nebo na svahu do 1:5</t>
  </si>
  <si>
    <t>-216652677</t>
  </si>
  <si>
    <t>https://podminky.urs.cz/item/CS_URS_2023_01/184911421</t>
  </si>
  <si>
    <t>10391100</t>
  </si>
  <si>
    <t>kůra mulčovací VL</t>
  </si>
  <si>
    <t>317044187</t>
  </si>
  <si>
    <t>23*0,103 'Přepočtené koeficientem množství</t>
  </si>
  <si>
    <t>998231311</t>
  </si>
  <si>
    <t>Přesun hmot pro sadovnické a krajinářské úpravy - strojně dopravní vzdálenost do 5000 m</t>
  </si>
  <si>
    <t>1914986496</t>
  </si>
  <si>
    <t>https://podminky.urs.cz/item/CS_URS_2023_01/998231311</t>
  </si>
  <si>
    <t>SO900 - Vedlejší a ostatní náklady</t>
  </si>
  <si>
    <t xml:space="preserve">HSV - Práce a dodávky HSV   </t>
  </si>
  <si>
    <t xml:space="preserve">    9 - Ostatní konstrukce a práce-bourání   </t>
  </si>
  <si>
    <t xml:space="preserve">Práce a dodávky HSV   </t>
  </si>
  <si>
    <t xml:space="preserve">Ostatní konstrukce a práce-bourání   </t>
  </si>
  <si>
    <t>1150012VL</t>
  </si>
  <si>
    <t>Provedení kráceného rozboru vody z čerpání, včetně všech souvisejících výkonů</t>
  </si>
  <si>
    <t>1858484165</t>
  </si>
  <si>
    <t>115101201</t>
  </si>
  <si>
    <t>Čerpání vody na dopravní výšku do 10 m průměrný přítok do 500 l/min</t>
  </si>
  <si>
    <t>hod</t>
  </si>
  <si>
    <t>324722079</t>
  </si>
  <si>
    <t>"Čerpání přípojky dle D2.1:" 30*30</t>
  </si>
  <si>
    <t>115101302</t>
  </si>
  <si>
    <t>Pohotovost čerpací soupravy pro dopravní výšku do 10 m přítok přes 500 do 1 000 l/min</t>
  </si>
  <si>
    <t>den</t>
  </si>
  <si>
    <t>-406915075</t>
  </si>
  <si>
    <t>115102011R</t>
  </si>
  <si>
    <t>Zřízení, odstranění - čerpácích jímky - betonová skruž pr. 500 mm, hl. 500 mm VČETNĚ všech souvisejícíh úkonů a poplatků</t>
  </si>
  <si>
    <t>kpl</t>
  </si>
  <si>
    <t>-1333556559</t>
  </si>
  <si>
    <t>900600001</t>
  </si>
  <si>
    <t>Zpracování PD pro realizaci staveb</t>
  </si>
  <si>
    <t>-698522202</t>
  </si>
  <si>
    <t xml:space="preserve">Dokumentace pro provádění stavby a potřebných   </t>
  </si>
  <si>
    <t xml:space="preserve">jednání - včetně vyhotovení posudků, výpočtů   </t>
  </si>
  <si>
    <t xml:space="preserve">či vyhotovení dílenské dokumentace   </t>
  </si>
  <si>
    <t xml:space="preserve">1   </t>
  </si>
  <si>
    <t>900600002</t>
  </si>
  <si>
    <t>Poplatky a náklady na zařízení, provoz a likvidaci staveniště</t>
  </si>
  <si>
    <t>-1704028805</t>
  </si>
  <si>
    <t>900600003</t>
  </si>
  <si>
    <t>Úhrada místních poplatků za užívaní pozemků stavbou</t>
  </si>
  <si>
    <t>-191150207</t>
  </si>
  <si>
    <t>900600004</t>
  </si>
  <si>
    <t>Zřízení a údržba dopr. značení po dobu výstavby, vrácení do pův. stavu</t>
  </si>
  <si>
    <t>1807394377</t>
  </si>
  <si>
    <t>900600010</t>
  </si>
  <si>
    <t>Provedení vyvolaných přeložek sítí (pokud není sam. objektu)</t>
  </si>
  <si>
    <t>1911667565</t>
  </si>
  <si>
    <t>"Podmíněné přepojení 10ti splaškových přípojek prům. délky 4,5 m DN 150 KAM a 4 vodovodních přípojek prům. délky 6,5 m PE d32 (může být vyvoláno):" 14</t>
  </si>
  <si>
    <t>900600013</t>
  </si>
  <si>
    <t>Provedení revize kanalizace TV kamerou 2x</t>
  </si>
  <si>
    <t>-1585918885</t>
  </si>
  <si>
    <t xml:space="preserve">"STOKA:" 2*(206,5+132,5+59,5)   </t>
  </si>
  <si>
    <t>"KANALIZAČNÍ PŘÍPOJKY:" 2*(221,5)</t>
  </si>
  <si>
    <t>900600014</t>
  </si>
  <si>
    <t>Provedení veškerých zkoušek prokazujícíh kvalitu díla např. zkouška zhutnění</t>
  </si>
  <si>
    <t>-755516397</t>
  </si>
  <si>
    <t>900600016</t>
  </si>
  <si>
    <t>Zpracování dokumentace skutečného provedení stavby</t>
  </si>
  <si>
    <t>-725257151</t>
  </si>
  <si>
    <t xml:space="preserve">Včetně všech protokolu, certifikátů o kvalitě díla   </t>
  </si>
  <si>
    <t xml:space="preserve">a zápisů o zprovoznění ovládní a vizualizaci klapek   </t>
  </si>
  <si>
    <t xml:space="preserve">na dispečintku TS Brno   </t>
  </si>
  <si>
    <t>900600019</t>
  </si>
  <si>
    <t>Zpracování geodet. zaměření DSPS pro GIS a MMB OTS</t>
  </si>
  <si>
    <t>-984993990</t>
  </si>
  <si>
    <t>900600022</t>
  </si>
  <si>
    <t>Zalévání a pokos trávníku a porostů, hnojení trávníku a porostů 1 rok pro přejímce dle podmínek</t>
  </si>
  <si>
    <t>-913177664</t>
  </si>
  <si>
    <t>900600023</t>
  </si>
  <si>
    <t>Uvedení do původního stavu dotčených ploch stavbou</t>
  </si>
  <si>
    <t>739850612</t>
  </si>
  <si>
    <t>900600026</t>
  </si>
  <si>
    <t>Provedení komlex. zkoušek např. Markery</t>
  </si>
  <si>
    <t>985101384</t>
  </si>
  <si>
    <t>900600027</t>
  </si>
  <si>
    <t>Provozní vlivy</t>
  </si>
  <si>
    <t>-1624799933</t>
  </si>
  <si>
    <t>900600029</t>
  </si>
  <si>
    <t>Zajištění vytýčení podzemních sítí dotčených stavbou</t>
  </si>
  <si>
    <t>515780393</t>
  </si>
  <si>
    <t>900600032</t>
  </si>
  <si>
    <t>Vícetisky projektové dokumentace po potřeby dodavatele stavby</t>
  </si>
  <si>
    <t>1775211587</t>
  </si>
  <si>
    <t>900600035</t>
  </si>
  <si>
    <t>Zřízení, odstranění těžkého přemostění včeně všech souvisejích prací</t>
  </si>
  <si>
    <t>780697858</t>
  </si>
  <si>
    <t>900600111</t>
  </si>
  <si>
    <t>Ošetření kořenového systému</t>
  </si>
  <si>
    <t>-1421567264</t>
  </si>
  <si>
    <t xml:space="preserve">"a) Práce v kořenovém prostoru stromu budou prováděny ručně."   </t>
  </si>
  <si>
    <t xml:space="preserve">"b) Kořeny do průměru 30 mm lze přerušit hladkým řezem, u kořenů"   </t>
  </si>
  <si>
    <t xml:space="preserve">"do průměru 50 mm bude provedeno individuální posouzení "   </t>
  </si>
  <si>
    <t xml:space="preserve">"odborným pracovníkem. Kořeny o průměru větším jak 50 mm budou"   </t>
  </si>
  <si>
    <t xml:space="preserve">"zachovány ."   </t>
  </si>
  <si>
    <t xml:space="preserve">"c) Zachované kořeny je nutné chránit proti vysycháním a účinkům mrazu."   </t>
  </si>
  <si>
    <t xml:space="preserve">"Ochrana  může být provedena např. zakrytím pravidelně vlhčenou textilií."   </t>
  </si>
  <si>
    <t>900600112</t>
  </si>
  <si>
    <t>Ochrana stromů bednění - zřízení, odstranění</t>
  </si>
  <si>
    <t>991227256</t>
  </si>
  <si>
    <t>900600144</t>
  </si>
  <si>
    <t>Provedení veškerých zkoušek prokazujicí kvalitu díla SO320 - ZKOUŠKA TĚSNOTI KANALIZAČNÍ PŘÍPOJKY</t>
  </si>
  <si>
    <t>1473380699</t>
  </si>
  <si>
    <t>39+15</t>
  </si>
  <si>
    <t>900600203</t>
  </si>
  <si>
    <t>Provedení pasportizace objektů dotčených stavbou</t>
  </si>
  <si>
    <t>1885532257</t>
  </si>
  <si>
    <t xml:space="preserve">"před zahájením stavby provedené soudním znalcem z oboru"   </t>
  </si>
  <si>
    <t xml:space="preserve">"Předání"   </t>
  </si>
  <si>
    <t xml:space="preserve">"2x....v tištěné podobě"   </t>
  </si>
  <si>
    <t xml:space="preserve">"2x....v digitální podobě"   </t>
  </si>
  <si>
    <t>900600301</t>
  </si>
  <si>
    <t>Základní archeologický průzkum</t>
  </si>
  <si>
    <t>-1622783512</t>
  </si>
  <si>
    <t>9045303000</t>
  </si>
  <si>
    <t>Koordinační činnost</t>
  </si>
  <si>
    <t>820544294</t>
  </si>
  <si>
    <t xml:space="preserve">Jednání a šetření na místě stavby s   </t>
  </si>
  <si>
    <t xml:space="preserve">- Teplárny Brno, a.s   </t>
  </si>
  <si>
    <t xml:space="preserve">- EG.D, a.s.   </t>
  </si>
  <si>
    <t xml:space="preserve">- a všemi příslnými firmami   </t>
  </si>
  <si>
    <t xml:space="preserve">včetně vyhotovení potřebných pokladů   </t>
  </si>
  <si>
    <t xml:space="preserve">pro tato jednání a následného zápisu   </t>
  </si>
  <si>
    <t xml:space="preserve">Všechny práce, která vyplynou z těchto   </t>
  </si>
  <si>
    <t xml:space="preserve">jednaní jsou započteny v této položce.   </t>
  </si>
  <si>
    <t>Aktualizace návrhu definit. dopraveního značení. Zajištění včetně projednání "stanovení místní úpravy dopravního značení".</t>
  </si>
  <si>
    <t>1426917283</t>
  </si>
  <si>
    <t xml:space="preserve">"Dává"   </t>
  </si>
  <si>
    <t xml:space="preserve">"se do objektu komunikace"   </t>
  </si>
  <si>
    <t xml:space="preserve">"lze"   </t>
  </si>
  <si>
    <t xml:space="preserve">"ji nechat v objektu ostatní rozpočtové náklady"   </t>
  </si>
  <si>
    <t>Kopané sondy 10 ks v kolizních místech dešťové kanalizace a stávajících přípojek</t>
  </si>
  <si>
    <t>-153862775</t>
  </si>
  <si>
    <t>Provedení vodorovného značení komunikací (značení oddělovacích pruhů parkovacích stání a podobně)</t>
  </si>
  <si>
    <t>762463630</t>
  </si>
  <si>
    <t>Vytýčení stavby akreditovaným geodetem, geodetické práce před výstavbou</t>
  </si>
  <si>
    <t>652614827</t>
  </si>
  <si>
    <t>Zaměření rozsahu zásahu do komunikace v programu EZA</t>
  </si>
  <si>
    <t>-1166048906</t>
  </si>
  <si>
    <t>Aktualizace v PD návrhu DZ po dobu výstavby včetně projednání</t>
  </si>
  <si>
    <t>-8153758</t>
  </si>
  <si>
    <t>Zajištění ZUK a uzavírky včetně projednání</t>
  </si>
  <si>
    <t>1778942731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</si>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</sst>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10"/>
      <color rgb="FF003366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8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0" xfId="0" applyNumberFormat="1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11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5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6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6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horizontal="left" vertical="center"/>
    </xf>
    <xf numFmtId="0" fontId="11" fillId="0" borderId="21" xfId="0" applyFont="1" applyBorder="1" applyAlignment="1" applyProtection="1">
      <alignment vertical="center"/>
    </xf>
    <xf numFmtId="4" fontId="11" fillId="0" borderId="21" xfId="0" applyNumberFormat="1" applyFont="1" applyBorder="1" applyAlignment="1" applyProtection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 applyProtection="1">
      <alignment horizontal="left"/>
    </xf>
    <xf numFmtId="4" fontId="11" fillId="0" borderId="0" xfId="0" applyNumberFormat="1" applyFont="1" applyAlignment="1" applyProtection="1"/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styles" Target="styles.xml" /><Relationship Id="rId12" Type="http://schemas.openxmlformats.org/officeDocument/2006/relationships/theme" Target="theme/theme1.xml" /><Relationship Id="rId13" Type="http://schemas.openxmlformats.org/officeDocument/2006/relationships/calcChain" Target="calcChain.xml" /><Relationship Id="rId1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9001405" TargetMode="External" /><Relationship Id="rId2" Type="http://schemas.openxmlformats.org/officeDocument/2006/relationships/hyperlink" Target="https://podminky.urs.cz/item/CS_URS_2023_01/119001406" TargetMode="External" /><Relationship Id="rId3" Type="http://schemas.openxmlformats.org/officeDocument/2006/relationships/hyperlink" Target="https://podminky.urs.cz/item/CS_URS_2023_01/132254206" TargetMode="External" /><Relationship Id="rId4" Type="http://schemas.openxmlformats.org/officeDocument/2006/relationships/hyperlink" Target="https://podminky.urs.cz/item/CS_URS_2023_01/132354206" TargetMode="External" /><Relationship Id="rId5" Type="http://schemas.openxmlformats.org/officeDocument/2006/relationships/hyperlink" Target="https://podminky.urs.cz/item/CS_URS_2023_01/132454206" TargetMode="External" /><Relationship Id="rId6" Type="http://schemas.openxmlformats.org/officeDocument/2006/relationships/hyperlink" Target="https://podminky.urs.cz/item/CS_URS_2023_01/132554206" TargetMode="External" /><Relationship Id="rId7" Type="http://schemas.openxmlformats.org/officeDocument/2006/relationships/hyperlink" Target="https://podminky.urs.cz/item/CS_URS_2023_01/139001101" TargetMode="External" /><Relationship Id="rId8" Type="http://schemas.openxmlformats.org/officeDocument/2006/relationships/hyperlink" Target="https://podminky.urs.cz/item/CS_URS_2023_01/151811131" TargetMode="External" /><Relationship Id="rId9" Type="http://schemas.openxmlformats.org/officeDocument/2006/relationships/hyperlink" Target="https://podminky.urs.cz/item/CS_URS_2023_01/151811231" TargetMode="External" /><Relationship Id="rId10" Type="http://schemas.openxmlformats.org/officeDocument/2006/relationships/hyperlink" Target="https://podminky.urs.cz/item/CS_URS_2023_01/162751117" TargetMode="External" /><Relationship Id="rId11" Type="http://schemas.openxmlformats.org/officeDocument/2006/relationships/hyperlink" Target="https://podminky.urs.cz/item/CS_URS_2023_01/162751119" TargetMode="External" /><Relationship Id="rId12" Type="http://schemas.openxmlformats.org/officeDocument/2006/relationships/hyperlink" Target="https://podminky.urs.cz/item/CS_URS_2023_01/162751137" TargetMode="External" /><Relationship Id="rId13" Type="http://schemas.openxmlformats.org/officeDocument/2006/relationships/hyperlink" Target="https://podminky.urs.cz/item/CS_URS_2023_01/162751139" TargetMode="External" /><Relationship Id="rId14" Type="http://schemas.openxmlformats.org/officeDocument/2006/relationships/hyperlink" Target="https://podminky.urs.cz/item/CS_URS_2023_01/162751157" TargetMode="External" /><Relationship Id="rId15" Type="http://schemas.openxmlformats.org/officeDocument/2006/relationships/hyperlink" Target="https://podminky.urs.cz/item/CS_URS_2023_01/162751159" TargetMode="External" /><Relationship Id="rId16" Type="http://schemas.openxmlformats.org/officeDocument/2006/relationships/hyperlink" Target="https://podminky.urs.cz/item/CS_URS_2023_01/171201231" TargetMode="External" /><Relationship Id="rId17" Type="http://schemas.openxmlformats.org/officeDocument/2006/relationships/hyperlink" Target="https://podminky.urs.cz/item/CS_URS_2023_01/174101101" TargetMode="External" /><Relationship Id="rId18" Type="http://schemas.openxmlformats.org/officeDocument/2006/relationships/hyperlink" Target="https://podminky.urs.cz/item/CS_URS_2023_01/175151101" TargetMode="External" /><Relationship Id="rId19" Type="http://schemas.openxmlformats.org/officeDocument/2006/relationships/hyperlink" Target="https://podminky.urs.cz/item/CS_URS_2023_01/451541111" TargetMode="External" /><Relationship Id="rId20" Type="http://schemas.openxmlformats.org/officeDocument/2006/relationships/hyperlink" Target="https://podminky.urs.cz/item/CS_URS_2023_01/452111121" TargetMode="External" /><Relationship Id="rId21" Type="http://schemas.openxmlformats.org/officeDocument/2006/relationships/hyperlink" Target="https://podminky.urs.cz/item/CS_URS_2023_01/452112111" TargetMode="External" /><Relationship Id="rId22" Type="http://schemas.openxmlformats.org/officeDocument/2006/relationships/hyperlink" Target="https://podminky.urs.cz/item/CS_URS_2023_01/452112122" TargetMode="External" /><Relationship Id="rId23" Type="http://schemas.openxmlformats.org/officeDocument/2006/relationships/hyperlink" Target="https://podminky.urs.cz/item/CS_URS_2023_01/452311121" TargetMode="External" /><Relationship Id="rId24" Type="http://schemas.openxmlformats.org/officeDocument/2006/relationships/hyperlink" Target="https://podminky.urs.cz/item/CS_URS_2023_01/452311131" TargetMode="External" /><Relationship Id="rId25" Type="http://schemas.openxmlformats.org/officeDocument/2006/relationships/hyperlink" Target="https://podminky.urs.cz/item/CS_URS_2023_01/452312141" TargetMode="External" /><Relationship Id="rId26" Type="http://schemas.openxmlformats.org/officeDocument/2006/relationships/hyperlink" Target="https://podminky.urs.cz/item/CS_URS_2023_01/452351101" TargetMode="External" /><Relationship Id="rId27" Type="http://schemas.openxmlformats.org/officeDocument/2006/relationships/hyperlink" Target="https://podminky.urs.cz/item/CS_URS_2023_01/822372112" TargetMode="External" /><Relationship Id="rId28" Type="http://schemas.openxmlformats.org/officeDocument/2006/relationships/hyperlink" Target="https://podminky.urs.cz/item/CS_URS_2023_01/822392112" TargetMode="External" /><Relationship Id="rId29" Type="http://schemas.openxmlformats.org/officeDocument/2006/relationships/hyperlink" Target="https://podminky.urs.cz/item/CS_URS_2023_01/892381111" TargetMode="External" /><Relationship Id="rId30" Type="http://schemas.openxmlformats.org/officeDocument/2006/relationships/hyperlink" Target="https://podminky.urs.cz/item/CS_URS_2023_01/892421111" TargetMode="External" /><Relationship Id="rId31" Type="http://schemas.openxmlformats.org/officeDocument/2006/relationships/hyperlink" Target="https://podminky.urs.cz/item/CS_URS_2023_01/892442111" TargetMode="External" /><Relationship Id="rId32" Type="http://schemas.openxmlformats.org/officeDocument/2006/relationships/hyperlink" Target="https://podminky.urs.cz/item/CS_URS_2023_01/894410102" TargetMode="External" /><Relationship Id="rId33" Type="http://schemas.openxmlformats.org/officeDocument/2006/relationships/hyperlink" Target="https://podminky.urs.cz/item/CS_URS_2023_01/894410114" TargetMode="External" /><Relationship Id="rId34" Type="http://schemas.openxmlformats.org/officeDocument/2006/relationships/hyperlink" Target="https://podminky.urs.cz/item/CS_URS_2023_01/894410211" TargetMode="External" /><Relationship Id="rId35" Type="http://schemas.openxmlformats.org/officeDocument/2006/relationships/hyperlink" Target="https://podminky.urs.cz/item/CS_URS_2023_01/894410212" TargetMode="External" /><Relationship Id="rId36" Type="http://schemas.openxmlformats.org/officeDocument/2006/relationships/hyperlink" Target="https://podminky.urs.cz/item/CS_URS_2023_01/894410213" TargetMode="External" /><Relationship Id="rId37" Type="http://schemas.openxmlformats.org/officeDocument/2006/relationships/hyperlink" Target="https://podminky.urs.cz/item/CS_URS_2023_01/894410232" TargetMode="External" /><Relationship Id="rId38" Type="http://schemas.openxmlformats.org/officeDocument/2006/relationships/hyperlink" Target="https://podminky.urs.cz/item/CS_URS_2023_01/894410302" TargetMode="External" /><Relationship Id="rId39" Type="http://schemas.openxmlformats.org/officeDocument/2006/relationships/hyperlink" Target="https://podminky.urs.cz/item/CS_URS_2023_01/894410311" TargetMode="External" /><Relationship Id="rId40" Type="http://schemas.openxmlformats.org/officeDocument/2006/relationships/hyperlink" Target="https://podminky.urs.cz/item/CS_URS_2023_01/899104112" TargetMode="External" /><Relationship Id="rId41" Type="http://schemas.openxmlformats.org/officeDocument/2006/relationships/hyperlink" Target="https://podminky.urs.cz/item/CS_URS_2023_01/998274101" TargetMode="External" /><Relationship Id="rId42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9001405" TargetMode="External" /><Relationship Id="rId2" Type="http://schemas.openxmlformats.org/officeDocument/2006/relationships/hyperlink" Target="https://podminky.urs.cz/item/CS_URS_2023_01/119001421" TargetMode="External" /><Relationship Id="rId3" Type="http://schemas.openxmlformats.org/officeDocument/2006/relationships/hyperlink" Target="https://podminky.urs.cz/item/CS_URS_2023_01/132254206" TargetMode="External" /><Relationship Id="rId4" Type="http://schemas.openxmlformats.org/officeDocument/2006/relationships/hyperlink" Target="https://podminky.urs.cz/item/CS_URS_2023_01/132354206" TargetMode="External" /><Relationship Id="rId5" Type="http://schemas.openxmlformats.org/officeDocument/2006/relationships/hyperlink" Target="https://podminky.urs.cz/item/CS_URS_2023_01/132454206" TargetMode="External" /><Relationship Id="rId6" Type="http://schemas.openxmlformats.org/officeDocument/2006/relationships/hyperlink" Target="https://podminky.urs.cz/item/CS_URS_2023_01/132554206" TargetMode="External" /><Relationship Id="rId7" Type="http://schemas.openxmlformats.org/officeDocument/2006/relationships/hyperlink" Target="https://podminky.urs.cz/item/CS_URS_2023_01/139001101" TargetMode="External" /><Relationship Id="rId8" Type="http://schemas.openxmlformats.org/officeDocument/2006/relationships/hyperlink" Target="https://podminky.urs.cz/item/CS_URS_2023_01/151811131" TargetMode="External" /><Relationship Id="rId9" Type="http://schemas.openxmlformats.org/officeDocument/2006/relationships/hyperlink" Target="https://podminky.urs.cz/item/CS_URS_2023_01/151811231" TargetMode="External" /><Relationship Id="rId10" Type="http://schemas.openxmlformats.org/officeDocument/2006/relationships/hyperlink" Target="https://podminky.urs.cz/item/CS_URS_2023_01/162751117" TargetMode="External" /><Relationship Id="rId11" Type="http://schemas.openxmlformats.org/officeDocument/2006/relationships/hyperlink" Target="https://podminky.urs.cz/item/CS_URS_2023_01/162751119" TargetMode="External" /><Relationship Id="rId12" Type="http://schemas.openxmlformats.org/officeDocument/2006/relationships/hyperlink" Target="https://podminky.urs.cz/item/CS_URS_2023_01/162751137" TargetMode="External" /><Relationship Id="rId13" Type="http://schemas.openxmlformats.org/officeDocument/2006/relationships/hyperlink" Target="https://podminky.urs.cz/item/CS_URS_2023_01/162751139" TargetMode="External" /><Relationship Id="rId14" Type="http://schemas.openxmlformats.org/officeDocument/2006/relationships/hyperlink" Target="https://podminky.urs.cz/item/CS_URS_2023_01/162751157" TargetMode="External" /><Relationship Id="rId15" Type="http://schemas.openxmlformats.org/officeDocument/2006/relationships/hyperlink" Target="https://podminky.urs.cz/item/CS_URS_2023_01/162751159" TargetMode="External" /><Relationship Id="rId16" Type="http://schemas.openxmlformats.org/officeDocument/2006/relationships/hyperlink" Target="https://podminky.urs.cz/item/CS_URS_2023_01/171201231" TargetMode="External" /><Relationship Id="rId17" Type="http://schemas.openxmlformats.org/officeDocument/2006/relationships/hyperlink" Target="https://podminky.urs.cz/item/CS_URS_2023_01/174101101" TargetMode="External" /><Relationship Id="rId18" Type="http://schemas.openxmlformats.org/officeDocument/2006/relationships/hyperlink" Target="https://podminky.urs.cz/item/CS_URS_2023_01/175151101" TargetMode="External" /><Relationship Id="rId19" Type="http://schemas.openxmlformats.org/officeDocument/2006/relationships/hyperlink" Target="https://podminky.urs.cz/item/CS_URS_2023_01/451541111" TargetMode="External" /><Relationship Id="rId20" Type="http://schemas.openxmlformats.org/officeDocument/2006/relationships/hyperlink" Target="https://podminky.urs.cz/item/CS_URS_2023_01/452111121" TargetMode="External" /><Relationship Id="rId21" Type="http://schemas.openxmlformats.org/officeDocument/2006/relationships/hyperlink" Target="https://podminky.urs.cz/item/CS_URS_2023_01/452112111" TargetMode="External" /><Relationship Id="rId22" Type="http://schemas.openxmlformats.org/officeDocument/2006/relationships/hyperlink" Target="https://podminky.urs.cz/item/CS_URS_2023_01/452112122" TargetMode="External" /><Relationship Id="rId23" Type="http://schemas.openxmlformats.org/officeDocument/2006/relationships/hyperlink" Target="https://podminky.urs.cz/item/CS_URS_2023_01/452311121" TargetMode="External" /><Relationship Id="rId24" Type="http://schemas.openxmlformats.org/officeDocument/2006/relationships/hyperlink" Target="https://podminky.urs.cz/item/CS_URS_2023_01/452311131" TargetMode="External" /><Relationship Id="rId25" Type="http://schemas.openxmlformats.org/officeDocument/2006/relationships/hyperlink" Target="https://podminky.urs.cz/item/CS_URS_2023_01/452312141" TargetMode="External" /><Relationship Id="rId26" Type="http://schemas.openxmlformats.org/officeDocument/2006/relationships/hyperlink" Target="https://podminky.urs.cz/item/CS_URS_2023_01/452351101" TargetMode="External" /><Relationship Id="rId27" Type="http://schemas.openxmlformats.org/officeDocument/2006/relationships/hyperlink" Target="https://podminky.urs.cz/item/CS_URS_2023_01/822372112" TargetMode="External" /><Relationship Id="rId28" Type="http://schemas.openxmlformats.org/officeDocument/2006/relationships/hyperlink" Target="https://podminky.urs.cz/item/CS_URS_2023_01/892381111" TargetMode="External" /><Relationship Id="rId29" Type="http://schemas.openxmlformats.org/officeDocument/2006/relationships/hyperlink" Target="https://podminky.urs.cz/item/CS_URS_2023_01/892442111" TargetMode="External" /><Relationship Id="rId30" Type="http://schemas.openxmlformats.org/officeDocument/2006/relationships/hyperlink" Target="https://podminky.urs.cz/item/CS_URS_2023_01/894410102" TargetMode="External" /><Relationship Id="rId31" Type="http://schemas.openxmlformats.org/officeDocument/2006/relationships/hyperlink" Target="https://podminky.urs.cz/item/CS_URS_2023_01/894410211" TargetMode="External" /><Relationship Id="rId32" Type="http://schemas.openxmlformats.org/officeDocument/2006/relationships/hyperlink" Target="https://podminky.urs.cz/item/CS_URS_2023_01/894410213" TargetMode="External" /><Relationship Id="rId33" Type="http://schemas.openxmlformats.org/officeDocument/2006/relationships/hyperlink" Target="https://podminky.urs.cz/item/CS_URS_2023_01/894410232" TargetMode="External" /><Relationship Id="rId34" Type="http://schemas.openxmlformats.org/officeDocument/2006/relationships/hyperlink" Target="https://podminky.urs.cz/item/CS_URS_2023_01/894410302" TargetMode="External" /><Relationship Id="rId35" Type="http://schemas.openxmlformats.org/officeDocument/2006/relationships/hyperlink" Target="https://podminky.urs.cz/item/CS_URS_2023_01/899104112" TargetMode="External" /><Relationship Id="rId36" Type="http://schemas.openxmlformats.org/officeDocument/2006/relationships/hyperlink" Target="https://podminky.urs.cz/item/CS_URS_2023_01/899633131" TargetMode="External" /><Relationship Id="rId37" Type="http://schemas.openxmlformats.org/officeDocument/2006/relationships/hyperlink" Target="https://podminky.urs.cz/item/CS_URS_2023_01/899658211" TargetMode="External" /><Relationship Id="rId38" Type="http://schemas.openxmlformats.org/officeDocument/2006/relationships/hyperlink" Target="https://podminky.urs.cz/item/CS_URS_2023_01/998274101" TargetMode="External" /><Relationship Id="rId39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9001405" TargetMode="External" /><Relationship Id="rId2" Type="http://schemas.openxmlformats.org/officeDocument/2006/relationships/hyperlink" Target="https://podminky.urs.cz/item/CS_URS_2023_01/119001406" TargetMode="External" /><Relationship Id="rId3" Type="http://schemas.openxmlformats.org/officeDocument/2006/relationships/hyperlink" Target="https://podminky.urs.cz/item/CS_URS_2023_01/119001421" TargetMode="External" /><Relationship Id="rId4" Type="http://schemas.openxmlformats.org/officeDocument/2006/relationships/hyperlink" Target="https://podminky.urs.cz/item/CS_URS_2023_01/132254206" TargetMode="External" /><Relationship Id="rId5" Type="http://schemas.openxmlformats.org/officeDocument/2006/relationships/hyperlink" Target="https://podminky.urs.cz/item/CS_URS_2023_01/132354206" TargetMode="External" /><Relationship Id="rId6" Type="http://schemas.openxmlformats.org/officeDocument/2006/relationships/hyperlink" Target="https://podminky.urs.cz/item/CS_URS_2023_01/132454206" TargetMode="External" /><Relationship Id="rId7" Type="http://schemas.openxmlformats.org/officeDocument/2006/relationships/hyperlink" Target="https://podminky.urs.cz/item/CS_URS_2023_01/132554206" TargetMode="External" /><Relationship Id="rId8" Type="http://schemas.openxmlformats.org/officeDocument/2006/relationships/hyperlink" Target="https://podminky.urs.cz/item/CS_URS_2023_01/139001101" TargetMode="External" /><Relationship Id="rId9" Type="http://schemas.openxmlformats.org/officeDocument/2006/relationships/hyperlink" Target="https://podminky.urs.cz/item/CS_URS_2023_01/151811131" TargetMode="External" /><Relationship Id="rId10" Type="http://schemas.openxmlformats.org/officeDocument/2006/relationships/hyperlink" Target="https://podminky.urs.cz/item/CS_URS_2023_01/151811231" TargetMode="External" /><Relationship Id="rId11" Type="http://schemas.openxmlformats.org/officeDocument/2006/relationships/hyperlink" Target="https://podminky.urs.cz/item/CS_URS_2023_01/162751117" TargetMode="External" /><Relationship Id="rId12" Type="http://schemas.openxmlformats.org/officeDocument/2006/relationships/hyperlink" Target="https://podminky.urs.cz/item/CS_URS_2023_01/162751119" TargetMode="External" /><Relationship Id="rId13" Type="http://schemas.openxmlformats.org/officeDocument/2006/relationships/hyperlink" Target="https://podminky.urs.cz/item/CS_URS_2023_01/162751137" TargetMode="External" /><Relationship Id="rId14" Type="http://schemas.openxmlformats.org/officeDocument/2006/relationships/hyperlink" Target="https://podminky.urs.cz/item/CS_URS_2023_01/162751139" TargetMode="External" /><Relationship Id="rId15" Type="http://schemas.openxmlformats.org/officeDocument/2006/relationships/hyperlink" Target="https://podminky.urs.cz/item/CS_URS_2023_01/162751157" TargetMode="External" /><Relationship Id="rId16" Type="http://schemas.openxmlformats.org/officeDocument/2006/relationships/hyperlink" Target="https://podminky.urs.cz/item/CS_URS_2023_01/162751159" TargetMode="External" /><Relationship Id="rId17" Type="http://schemas.openxmlformats.org/officeDocument/2006/relationships/hyperlink" Target="https://podminky.urs.cz/item/CS_URS_2023_01/171201231" TargetMode="External" /><Relationship Id="rId18" Type="http://schemas.openxmlformats.org/officeDocument/2006/relationships/hyperlink" Target="https://podminky.urs.cz/item/CS_URS_2023_01/174101101" TargetMode="External" /><Relationship Id="rId19" Type="http://schemas.openxmlformats.org/officeDocument/2006/relationships/hyperlink" Target="https://podminky.urs.cz/item/CS_URS_2023_01/175151101" TargetMode="External" /><Relationship Id="rId20" Type="http://schemas.openxmlformats.org/officeDocument/2006/relationships/hyperlink" Target="https://podminky.urs.cz/item/CS_URS_2023_01/451541111" TargetMode="External" /><Relationship Id="rId21" Type="http://schemas.openxmlformats.org/officeDocument/2006/relationships/hyperlink" Target="https://podminky.urs.cz/item/CS_URS_2023_01/452111121" TargetMode="External" /><Relationship Id="rId22" Type="http://schemas.openxmlformats.org/officeDocument/2006/relationships/hyperlink" Target="https://podminky.urs.cz/item/CS_URS_2023_01/452112111" TargetMode="External" /><Relationship Id="rId23" Type="http://schemas.openxmlformats.org/officeDocument/2006/relationships/hyperlink" Target="https://podminky.urs.cz/item/CS_URS_2023_01/452311121" TargetMode="External" /><Relationship Id="rId24" Type="http://schemas.openxmlformats.org/officeDocument/2006/relationships/hyperlink" Target="https://podminky.urs.cz/item/CS_URS_2023_01/452311131" TargetMode="External" /><Relationship Id="rId25" Type="http://schemas.openxmlformats.org/officeDocument/2006/relationships/hyperlink" Target="https://podminky.urs.cz/item/CS_URS_2023_01/452312141" TargetMode="External" /><Relationship Id="rId26" Type="http://schemas.openxmlformats.org/officeDocument/2006/relationships/hyperlink" Target="https://podminky.urs.cz/item/CS_URS_2023_01/452351101" TargetMode="External" /><Relationship Id="rId27" Type="http://schemas.openxmlformats.org/officeDocument/2006/relationships/hyperlink" Target="https://podminky.urs.cz/item/CS_URS_2023_01/822372112" TargetMode="External" /><Relationship Id="rId28" Type="http://schemas.openxmlformats.org/officeDocument/2006/relationships/hyperlink" Target="https://podminky.urs.cz/item/CS_URS_2023_01/892381111" TargetMode="External" /><Relationship Id="rId29" Type="http://schemas.openxmlformats.org/officeDocument/2006/relationships/hyperlink" Target="https://podminky.urs.cz/item/CS_URS_2023_01/892442111" TargetMode="External" /><Relationship Id="rId30" Type="http://schemas.openxmlformats.org/officeDocument/2006/relationships/hyperlink" Target="https://podminky.urs.cz/item/CS_URS_2023_01/894410102" TargetMode="External" /><Relationship Id="rId31" Type="http://schemas.openxmlformats.org/officeDocument/2006/relationships/hyperlink" Target="https://podminky.urs.cz/item/CS_URS_2023_01/894410211" TargetMode="External" /><Relationship Id="rId32" Type="http://schemas.openxmlformats.org/officeDocument/2006/relationships/hyperlink" Target="https://podminky.urs.cz/item/CS_URS_2023_01/894410212" TargetMode="External" /><Relationship Id="rId33" Type="http://schemas.openxmlformats.org/officeDocument/2006/relationships/hyperlink" Target="https://podminky.urs.cz/item/CS_URS_2023_01/894410213" TargetMode="External" /><Relationship Id="rId34" Type="http://schemas.openxmlformats.org/officeDocument/2006/relationships/hyperlink" Target="https://podminky.urs.cz/item/CS_URS_2023_01/894410232" TargetMode="External" /><Relationship Id="rId35" Type="http://schemas.openxmlformats.org/officeDocument/2006/relationships/hyperlink" Target="https://podminky.urs.cz/item/CS_URS_2023_01/899104112" TargetMode="External" /><Relationship Id="rId36" Type="http://schemas.openxmlformats.org/officeDocument/2006/relationships/hyperlink" Target="https://podminky.urs.cz/item/CS_URS_2023_01/998274101" TargetMode="External" /><Relationship Id="rId37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9001405" TargetMode="External" /><Relationship Id="rId2" Type="http://schemas.openxmlformats.org/officeDocument/2006/relationships/hyperlink" Target="https://podminky.urs.cz/item/CS_URS_2023_01/119001421" TargetMode="External" /><Relationship Id="rId3" Type="http://schemas.openxmlformats.org/officeDocument/2006/relationships/hyperlink" Target="https://podminky.urs.cz/item/CS_URS_2023_01/132254206" TargetMode="External" /><Relationship Id="rId4" Type="http://schemas.openxmlformats.org/officeDocument/2006/relationships/hyperlink" Target="https://podminky.urs.cz/item/CS_URS_2023_01/132354206" TargetMode="External" /><Relationship Id="rId5" Type="http://schemas.openxmlformats.org/officeDocument/2006/relationships/hyperlink" Target="https://podminky.urs.cz/item/CS_URS_2023_01/132454206" TargetMode="External" /><Relationship Id="rId6" Type="http://schemas.openxmlformats.org/officeDocument/2006/relationships/hyperlink" Target="https://podminky.urs.cz/item/CS_URS_2023_01/132554206" TargetMode="External" /><Relationship Id="rId7" Type="http://schemas.openxmlformats.org/officeDocument/2006/relationships/hyperlink" Target="https://podminky.urs.cz/item/CS_URS_2023_01/139001101" TargetMode="External" /><Relationship Id="rId8" Type="http://schemas.openxmlformats.org/officeDocument/2006/relationships/hyperlink" Target="https://podminky.urs.cz/item/CS_URS_2023_01/151101101" TargetMode="External" /><Relationship Id="rId9" Type="http://schemas.openxmlformats.org/officeDocument/2006/relationships/hyperlink" Target="https://podminky.urs.cz/item/CS_URS_2023_01/151101111" TargetMode="External" /><Relationship Id="rId10" Type="http://schemas.openxmlformats.org/officeDocument/2006/relationships/hyperlink" Target="https://podminky.urs.cz/item/CS_URS_2023_01/162251102" TargetMode="External" /><Relationship Id="rId11" Type="http://schemas.openxmlformats.org/officeDocument/2006/relationships/hyperlink" Target="https://podminky.urs.cz/item/CS_URS_2023_01/162751117" TargetMode="External" /><Relationship Id="rId12" Type="http://schemas.openxmlformats.org/officeDocument/2006/relationships/hyperlink" Target="https://podminky.urs.cz/item/CS_URS_2023_01/162751119" TargetMode="External" /><Relationship Id="rId13" Type="http://schemas.openxmlformats.org/officeDocument/2006/relationships/hyperlink" Target="https://podminky.urs.cz/item/CS_URS_2023_01/162751137" TargetMode="External" /><Relationship Id="rId14" Type="http://schemas.openxmlformats.org/officeDocument/2006/relationships/hyperlink" Target="https://podminky.urs.cz/item/CS_URS_2023_01/162751139" TargetMode="External" /><Relationship Id="rId15" Type="http://schemas.openxmlformats.org/officeDocument/2006/relationships/hyperlink" Target="https://podminky.urs.cz/item/CS_URS_2023_01/162751157" TargetMode="External" /><Relationship Id="rId16" Type="http://schemas.openxmlformats.org/officeDocument/2006/relationships/hyperlink" Target="https://podminky.urs.cz/item/CS_URS_2023_01/162751159" TargetMode="External" /><Relationship Id="rId17" Type="http://schemas.openxmlformats.org/officeDocument/2006/relationships/hyperlink" Target="https://podminky.urs.cz/item/CS_URS_2023_01/167151101" TargetMode="External" /><Relationship Id="rId18" Type="http://schemas.openxmlformats.org/officeDocument/2006/relationships/hyperlink" Target="https://podminky.urs.cz/item/CS_URS_2023_01/171201231" TargetMode="External" /><Relationship Id="rId19" Type="http://schemas.openxmlformats.org/officeDocument/2006/relationships/hyperlink" Target="https://podminky.urs.cz/item/CS_URS_2023_01/171251201" TargetMode="External" /><Relationship Id="rId20" Type="http://schemas.openxmlformats.org/officeDocument/2006/relationships/hyperlink" Target="https://podminky.urs.cz/item/CS_URS_2023_01/174101101" TargetMode="External" /><Relationship Id="rId21" Type="http://schemas.openxmlformats.org/officeDocument/2006/relationships/hyperlink" Target="https://podminky.urs.cz/item/CS_URS_2023_01/174101101" TargetMode="External" /><Relationship Id="rId22" Type="http://schemas.openxmlformats.org/officeDocument/2006/relationships/hyperlink" Target="https://podminky.urs.cz/item/CS_URS_2023_01/451573111" TargetMode="External" /><Relationship Id="rId23" Type="http://schemas.openxmlformats.org/officeDocument/2006/relationships/hyperlink" Target="https://podminky.urs.cz/item/CS_URS_2023_01/452111111" TargetMode="External" /><Relationship Id="rId24" Type="http://schemas.openxmlformats.org/officeDocument/2006/relationships/hyperlink" Target="https://podminky.urs.cz/item/CS_URS_2023_01/831263195" TargetMode="External" /><Relationship Id="rId25" Type="http://schemas.openxmlformats.org/officeDocument/2006/relationships/hyperlink" Target="https://podminky.urs.cz/item/CS_URS_2023_01/831312121" TargetMode="External" /><Relationship Id="rId26" Type="http://schemas.openxmlformats.org/officeDocument/2006/relationships/hyperlink" Target="https://podminky.urs.cz/item/CS_URS_2023_01/837312221" TargetMode="External" /><Relationship Id="rId27" Type="http://schemas.openxmlformats.org/officeDocument/2006/relationships/hyperlink" Target="https://podminky.urs.cz/item/CS_URS_2023_01/899623141" TargetMode="External" /><Relationship Id="rId28" Type="http://schemas.openxmlformats.org/officeDocument/2006/relationships/hyperlink" Target="https://podminky.urs.cz/item/CS_URS_2023_01/977151125" TargetMode="External" /><Relationship Id="rId29" Type="http://schemas.openxmlformats.org/officeDocument/2006/relationships/hyperlink" Target="https://podminky.urs.cz/item/CS_URS_2023_01/977151911" TargetMode="External" /><Relationship Id="rId30" Type="http://schemas.openxmlformats.org/officeDocument/2006/relationships/hyperlink" Target="https://podminky.urs.cz/item/CS_URS_2023_01/997013151" TargetMode="External" /><Relationship Id="rId31" Type="http://schemas.openxmlformats.org/officeDocument/2006/relationships/hyperlink" Target="https://podminky.urs.cz/item/CS_URS_2023_01/997013501" TargetMode="External" /><Relationship Id="rId32" Type="http://schemas.openxmlformats.org/officeDocument/2006/relationships/hyperlink" Target="https://podminky.urs.cz/item/CS_URS_2023_01/997013509" TargetMode="External" /><Relationship Id="rId33" Type="http://schemas.openxmlformats.org/officeDocument/2006/relationships/hyperlink" Target="https://podminky.urs.cz/item/CS_URS_2023_01/997013862" TargetMode="External" /><Relationship Id="rId34" Type="http://schemas.openxmlformats.org/officeDocument/2006/relationships/hyperlink" Target="https://podminky.urs.cz/item/CS_URS_2023_01/998275101" TargetMode="External" /><Relationship Id="rId35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1251101" TargetMode="External" /><Relationship Id="rId2" Type="http://schemas.openxmlformats.org/officeDocument/2006/relationships/hyperlink" Target="https://podminky.urs.cz/item/CS_URS_2023_01/112151111" TargetMode="External" /><Relationship Id="rId3" Type="http://schemas.openxmlformats.org/officeDocument/2006/relationships/hyperlink" Target="https://podminky.urs.cz/item/CS_URS_2023_01/112151112" TargetMode="External" /><Relationship Id="rId4" Type="http://schemas.openxmlformats.org/officeDocument/2006/relationships/hyperlink" Target="https://podminky.urs.cz/item/CS_URS_2023_01/112151113" TargetMode="External" /><Relationship Id="rId5" Type="http://schemas.openxmlformats.org/officeDocument/2006/relationships/hyperlink" Target="https://podminky.urs.cz/item/CS_URS_2023_01/112155315" TargetMode="External" /><Relationship Id="rId6" Type="http://schemas.openxmlformats.org/officeDocument/2006/relationships/hyperlink" Target="https://podminky.urs.cz/item/CS_URS_2023_01/112201111" TargetMode="External" /><Relationship Id="rId7" Type="http://schemas.openxmlformats.org/officeDocument/2006/relationships/hyperlink" Target="https://podminky.urs.cz/item/CS_URS_2023_01/112201112" TargetMode="External" /><Relationship Id="rId8" Type="http://schemas.openxmlformats.org/officeDocument/2006/relationships/hyperlink" Target="https://podminky.urs.cz/item/CS_URS_2023_01/112201113" TargetMode="External" /><Relationship Id="rId9" Type="http://schemas.openxmlformats.org/officeDocument/2006/relationships/hyperlink" Target="https://podminky.urs.cz/item/CS_URS_2023_01/119005153" TargetMode="External" /><Relationship Id="rId10" Type="http://schemas.openxmlformats.org/officeDocument/2006/relationships/hyperlink" Target="https://podminky.urs.cz/item/CS_URS_2023_01/122251103" TargetMode="External" /><Relationship Id="rId11" Type="http://schemas.openxmlformats.org/officeDocument/2006/relationships/hyperlink" Target="https://podminky.urs.cz/item/CS_URS_2023_01/162201401" TargetMode="External" /><Relationship Id="rId12" Type="http://schemas.openxmlformats.org/officeDocument/2006/relationships/hyperlink" Target="https://podminky.urs.cz/item/CS_URS_2023_01/162201402" TargetMode="External" /><Relationship Id="rId13" Type="http://schemas.openxmlformats.org/officeDocument/2006/relationships/hyperlink" Target="https://podminky.urs.cz/item/CS_URS_2023_01/162201411" TargetMode="External" /><Relationship Id="rId14" Type="http://schemas.openxmlformats.org/officeDocument/2006/relationships/hyperlink" Target="https://podminky.urs.cz/item/CS_URS_2023_01/162201412" TargetMode="External" /><Relationship Id="rId15" Type="http://schemas.openxmlformats.org/officeDocument/2006/relationships/hyperlink" Target="https://podminky.urs.cz/item/CS_URS_2023_01/162201421" TargetMode="External" /><Relationship Id="rId16" Type="http://schemas.openxmlformats.org/officeDocument/2006/relationships/hyperlink" Target="https://podminky.urs.cz/item/CS_URS_2023_01/162201422" TargetMode="External" /><Relationship Id="rId17" Type="http://schemas.openxmlformats.org/officeDocument/2006/relationships/hyperlink" Target="https://podminky.urs.cz/item/CS_URS_2023_01/162301931" TargetMode="External" /><Relationship Id="rId18" Type="http://schemas.openxmlformats.org/officeDocument/2006/relationships/hyperlink" Target="https://podminky.urs.cz/item/CS_URS_2023_01/162301932" TargetMode="External" /><Relationship Id="rId19" Type="http://schemas.openxmlformats.org/officeDocument/2006/relationships/hyperlink" Target="https://podminky.urs.cz/item/CS_URS_2023_01/162301951" TargetMode="External" /><Relationship Id="rId20" Type="http://schemas.openxmlformats.org/officeDocument/2006/relationships/hyperlink" Target="https://podminky.urs.cz/item/CS_URS_2023_01/162301952" TargetMode="External" /><Relationship Id="rId21" Type="http://schemas.openxmlformats.org/officeDocument/2006/relationships/hyperlink" Target="https://podminky.urs.cz/item/CS_URS_2023_01/162301971" TargetMode="External" /><Relationship Id="rId22" Type="http://schemas.openxmlformats.org/officeDocument/2006/relationships/hyperlink" Target="https://podminky.urs.cz/item/CS_URS_2023_01/162301972" TargetMode="External" /><Relationship Id="rId23" Type="http://schemas.openxmlformats.org/officeDocument/2006/relationships/hyperlink" Target="https://podminky.urs.cz/item/CS_URS_2023_01/162751117" TargetMode="External" /><Relationship Id="rId24" Type="http://schemas.openxmlformats.org/officeDocument/2006/relationships/hyperlink" Target="https://podminky.urs.cz/item/CS_URS_2023_01/162751119" TargetMode="External" /><Relationship Id="rId25" Type="http://schemas.openxmlformats.org/officeDocument/2006/relationships/hyperlink" Target="https://podminky.urs.cz/item/CS_URS_2023_01/171201231" TargetMode="External" /><Relationship Id="rId26" Type="http://schemas.openxmlformats.org/officeDocument/2006/relationships/hyperlink" Target="https://podminky.urs.cz/item/CS_URS_2023_01/181111111" TargetMode="External" /><Relationship Id="rId27" Type="http://schemas.openxmlformats.org/officeDocument/2006/relationships/hyperlink" Target="https://podminky.urs.cz/item/CS_URS_2023_01/181351103" TargetMode="External" /><Relationship Id="rId28" Type="http://schemas.openxmlformats.org/officeDocument/2006/relationships/hyperlink" Target="https://podminky.urs.cz/item/CS_URS_2023_01/181411131" TargetMode="External" /><Relationship Id="rId29" Type="http://schemas.openxmlformats.org/officeDocument/2006/relationships/hyperlink" Target="https://podminky.urs.cz/item/CS_URS_2023_01/183101315" TargetMode="External" /><Relationship Id="rId30" Type="http://schemas.openxmlformats.org/officeDocument/2006/relationships/hyperlink" Target="https://podminky.urs.cz/item/CS_URS_2023_01/184102114" TargetMode="External" /><Relationship Id="rId31" Type="http://schemas.openxmlformats.org/officeDocument/2006/relationships/hyperlink" Target="https://podminky.urs.cz/item/CS_URS_2023_01/184853511" TargetMode="External" /><Relationship Id="rId32" Type="http://schemas.openxmlformats.org/officeDocument/2006/relationships/hyperlink" Target="https://podminky.urs.cz/item/CS_URS_2023_01/184911314" TargetMode="External" /><Relationship Id="rId33" Type="http://schemas.openxmlformats.org/officeDocument/2006/relationships/hyperlink" Target="https://podminky.urs.cz/item/CS_URS_2023_01/184911421" TargetMode="External" /><Relationship Id="rId34" Type="http://schemas.openxmlformats.org/officeDocument/2006/relationships/hyperlink" Target="https://podminky.urs.cz/item/CS_URS_2023_01/998231311" TargetMode="External" /><Relationship Id="rId35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27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28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29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30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30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28</v>
      </c>
      <c r="AL14" s="25"/>
      <c r="AM14" s="25"/>
      <c r="AN14" s="37" t="s">
        <v>30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31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19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27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28</v>
      </c>
      <c r="AL17" s="25"/>
      <c r="AM17" s="25"/>
      <c r="AN17" s="30" t="s">
        <v>19</v>
      </c>
      <c r="AO17" s="25"/>
      <c r="AP17" s="25"/>
      <c r="AQ17" s="25"/>
      <c r="AR17" s="23"/>
      <c r="BE17" s="34"/>
      <c r="BS17" s="20" t="s">
        <v>32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33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27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28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34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35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36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37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38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39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40</v>
      </c>
      <c r="E29" s="50"/>
      <c r="F29" s="35" t="s">
        <v>41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42</v>
      </c>
      <c r="G30" s="50"/>
      <c r="H30" s="50"/>
      <c r="I30" s="50"/>
      <c r="J30" s="50"/>
      <c r="K30" s="50"/>
      <c r="L30" s="51">
        <v>0.14999999999999999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43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44</v>
      </c>
      <c r="G32" s="50"/>
      <c r="H32" s="50"/>
      <c r="I32" s="50"/>
      <c r="J32" s="50"/>
      <c r="K32" s="50"/>
      <c r="L32" s="51">
        <v>0.14999999999999999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45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46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47</v>
      </c>
      <c r="U35" s="57"/>
      <c r="V35" s="57"/>
      <c r="W35" s="57"/>
      <c r="X35" s="59" t="s">
        <v>48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49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2023/019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BRNO, LOUČNÁ – VÝSTAVBA DEŠŤOVÉ KANALIZACE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>Brno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21. 3. 2023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 xml:space="preserve"> 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31</v>
      </c>
      <c r="AJ49" s="43"/>
      <c r="AK49" s="43"/>
      <c r="AL49" s="43"/>
      <c r="AM49" s="76" t="str">
        <f>IF(E17="","",E17)</f>
        <v xml:space="preserve"> </v>
      </c>
      <c r="AN49" s="67"/>
      <c r="AO49" s="67"/>
      <c r="AP49" s="67"/>
      <c r="AQ49" s="43"/>
      <c r="AR49" s="47"/>
      <c r="AS49" s="77" t="s">
        <v>50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29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33</v>
      </c>
      <c r="AJ50" s="43"/>
      <c r="AK50" s="43"/>
      <c r="AL50" s="43"/>
      <c r="AM50" s="76" t="str">
        <f>IF(E20="","",E20)</f>
        <v xml:space="preserve"> 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51</v>
      </c>
      <c r="D52" s="90"/>
      <c r="E52" s="90"/>
      <c r="F52" s="90"/>
      <c r="G52" s="90"/>
      <c r="H52" s="91"/>
      <c r="I52" s="92" t="s">
        <v>52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53</v>
      </c>
      <c r="AH52" s="90"/>
      <c r="AI52" s="90"/>
      <c r="AJ52" s="90"/>
      <c r="AK52" s="90"/>
      <c r="AL52" s="90"/>
      <c r="AM52" s="90"/>
      <c r="AN52" s="92" t="s">
        <v>54</v>
      </c>
      <c r="AO52" s="90"/>
      <c r="AP52" s="90"/>
      <c r="AQ52" s="94" t="s">
        <v>55</v>
      </c>
      <c r="AR52" s="47"/>
      <c r="AS52" s="95" t="s">
        <v>56</v>
      </c>
      <c r="AT52" s="96" t="s">
        <v>57</v>
      </c>
      <c r="AU52" s="96" t="s">
        <v>58</v>
      </c>
      <c r="AV52" s="96" t="s">
        <v>59</v>
      </c>
      <c r="AW52" s="96" t="s">
        <v>60</v>
      </c>
      <c r="AX52" s="96" t="s">
        <v>61</v>
      </c>
      <c r="AY52" s="96" t="s">
        <v>62</v>
      </c>
      <c r="AZ52" s="96" t="s">
        <v>63</v>
      </c>
      <c r="BA52" s="96" t="s">
        <v>64</v>
      </c>
      <c r="BB52" s="96" t="s">
        <v>65</v>
      </c>
      <c r="BC52" s="96" t="s">
        <v>66</v>
      </c>
      <c r="BD52" s="97" t="s">
        <v>67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68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ROUND(AG55+AG56+AG57+SUM(AG61:AG63),2)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ROUND(AS55+AS56+AS57+SUM(AS61:AS63),2)</f>
        <v>0</v>
      </c>
      <c r="AT54" s="109">
        <f>ROUND(SUM(AV54:AW54),2)</f>
        <v>0</v>
      </c>
      <c r="AU54" s="110">
        <f>ROUND(AU55+AU56+AU57+SUM(AU61:AU63),5)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ROUND(AZ55+AZ56+AZ57+SUM(AZ61:AZ63),2)</f>
        <v>0</v>
      </c>
      <c r="BA54" s="109">
        <f>ROUND(BA55+BA56+BA57+SUM(BA61:BA63),2)</f>
        <v>0</v>
      </c>
      <c r="BB54" s="109">
        <f>ROUND(BB55+BB56+BB57+SUM(BB61:BB63),2)</f>
        <v>0</v>
      </c>
      <c r="BC54" s="109">
        <f>ROUND(BC55+BC56+BC57+SUM(BC61:BC63),2)</f>
        <v>0</v>
      </c>
      <c r="BD54" s="111">
        <f>ROUND(BD55+BD56+BD57+SUM(BD61:BD63),2)</f>
        <v>0</v>
      </c>
      <c r="BE54" s="6"/>
      <c r="BS54" s="112" t="s">
        <v>69</v>
      </c>
      <c r="BT54" s="112" t="s">
        <v>70</v>
      </c>
      <c r="BU54" s="113" t="s">
        <v>71</v>
      </c>
      <c r="BV54" s="112" t="s">
        <v>72</v>
      </c>
      <c r="BW54" s="112" t="s">
        <v>5</v>
      </c>
      <c r="BX54" s="112" t="s">
        <v>73</v>
      </c>
      <c r="CL54" s="112" t="s">
        <v>19</v>
      </c>
    </row>
    <row r="55" s="7" customFormat="1" ht="24.75" customHeight="1">
      <c r="A55" s="114" t="s">
        <v>74</v>
      </c>
      <c r="B55" s="115"/>
      <c r="C55" s="116"/>
      <c r="D55" s="117" t="s">
        <v>75</v>
      </c>
      <c r="E55" s="117"/>
      <c r="F55" s="117"/>
      <c r="G55" s="117"/>
      <c r="H55" s="117"/>
      <c r="I55" s="118"/>
      <c r="J55" s="117" t="s">
        <v>76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'SO100 - Komunikace ve spr...'!J30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77</v>
      </c>
      <c r="AR55" s="121"/>
      <c r="AS55" s="122">
        <v>0</v>
      </c>
      <c r="AT55" s="123">
        <f>ROUND(SUM(AV55:AW55),2)</f>
        <v>0</v>
      </c>
      <c r="AU55" s="124">
        <f>'SO100 - Komunikace ve spr...'!P96</f>
        <v>0</v>
      </c>
      <c r="AV55" s="123">
        <f>'SO100 - Komunikace ve spr...'!J33</f>
        <v>0</v>
      </c>
      <c r="AW55" s="123">
        <f>'SO100 - Komunikace ve spr...'!J34</f>
        <v>0</v>
      </c>
      <c r="AX55" s="123">
        <f>'SO100 - Komunikace ve spr...'!J35</f>
        <v>0</v>
      </c>
      <c r="AY55" s="123">
        <f>'SO100 - Komunikace ve spr...'!J36</f>
        <v>0</v>
      </c>
      <c r="AZ55" s="123">
        <f>'SO100 - Komunikace ve spr...'!F33</f>
        <v>0</v>
      </c>
      <c r="BA55" s="123">
        <f>'SO100 - Komunikace ve spr...'!F34</f>
        <v>0</v>
      </c>
      <c r="BB55" s="123">
        <f>'SO100 - Komunikace ve spr...'!F35</f>
        <v>0</v>
      </c>
      <c r="BC55" s="123">
        <f>'SO100 - Komunikace ve spr...'!F36</f>
        <v>0</v>
      </c>
      <c r="BD55" s="125">
        <f>'SO100 - Komunikace ve spr...'!F37</f>
        <v>0</v>
      </c>
      <c r="BE55" s="7"/>
      <c r="BT55" s="126" t="s">
        <v>78</v>
      </c>
      <c r="BV55" s="126" t="s">
        <v>72</v>
      </c>
      <c r="BW55" s="126" t="s">
        <v>79</v>
      </c>
      <c r="BX55" s="126" t="s">
        <v>5</v>
      </c>
      <c r="CL55" s="126" t="s">
        <v>19</v>
      </c>
      <c r="CM55" s="126" t="s">
        <v>80</v>
      </c>
    </row>
    <row r="56" s="7" customFormat="1" ht="16.5" customHeight="1">
      <c r="A56" s="114" t="s">
        <v>74</v>
      </c>
      <c r="B56" s="115"/>
      <c r="C56" s="116"/>
      <c r="D56" s="117" t="s">
        <v>81</v>
      </c>
      <c r="E56" s="117"/>
      <c r="F56" s="117"/>
      <c r="G56" s="117"/>
      <c r="H56" s="117"/>
      <c r="I56" s="118"/>
      <c r="J56" s="117" t="s">
        <v>82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9">
        <f>'SO100.1 - Komunikační plo...'!J30</f>
        <v>0</v>
      </c>
      <c r="AH56" s="118"/>
      <c r="AI56" s="118"/>
      <c r="AJ56" s="118"/>
      <c r="AK56" s="118"/>
      <c r="AL56" s="118"/>
      <c r="AM56" s="118"/>
      <c r="AN56" s="119">
        <f>SUM(AG56,AT56)</f>
        <v>0</v>
      </c>
      <c r="AO56" s="118"/>
      <c r="AP56" s="118"/>
      <c r="AQ56" s="120" t="s">
        <v>77</v>
      </c>
      <c r="AR56" s="121"/>
      <c r="AS56" s="122">
        <v>0</v>
      </c>
      <c r="AT56" s="123">
        <f>ROUND(SUM(AV56:AW56),2)</f>
        <v>0</v>
      </c>
      <c r="AU56" s="124">
        <f>'SO100.1 - Komunikační plo...'!P88</f>
        <v>0</v>
      </c>
      <c r="AV56" s="123">
        <f>'SO100.1 - Komunikační plo...'!J33</f>
        <v>0</v>
      </c>
      <c r="AW56" s="123">
        <f>'SO100.1 - Komunikační plo...'!J34</f>
        <v>0</v>
      </c>
      <c r="AX56" s="123">
        <f>'SO100.1 - Komunikační plo...'!J35</f>
        <v>0</v>
      </c>
      <c r="AY56" s="123">
        <f>'SO100.1 - Komunikační plo...'!J36</f>
        <v>0</v>
      </c>
      <c r="AZ56" s="123">
        <f>'SO100.1 - Komunikační plo...'!F33</f>
        <v>0</v>
      </c>
      <c r="BA56" s="123">
        <f>'SO100.1 - Komunikační plo...'!F34</f>
        <v>0</v>
      </c>
      <c r="BB56" s="123">
        <f>'SO100.1 - Komunikační plo...'!F35</f>
        <v>0</v>
      </c>
      <c r="BC56" s="123">
        <f>'SO100.1 - Komunikační plo...'!F36</f>
        <v>0</v>
      </c>
      <c r="BD56" s="125">
        <f>'SO100.1 - Komunikační plo...'!F37</f>
        <v>0</v>
      </c>
      <c r="BE56" s="7"/>
      <c r="BT56" s="126" t="s">
        <v>78</v>
      </c>
      <c r="BV56" s="126" t="s">
        <v>72</v>
      </c>
      <c r="BW56" s="126" t="s">
        <v>83</v>
      </c>
      <c r="BX56" s="126" t="s">
        <v>5</v>
      </c>
      <c r="CL56" s="126" t="s">
        <v>19</v>
      </c>
      <c r="CM56" s="126" t="s">
        <v>80</v>
      </c>
    </row>
    <row r="57" s="7" customFormat="1" ht="16.5" customHeight="1">
      <c r="A57" s="7"/>
      <c r="B57" s="115"/>
      <c r="C57" s="116"/>
      <c r="D57" s="117" t="s">
        <v>84</v>
      </c>
      <c r="E57" s="117"/>
      <c r="F57" s="117"/>
      <c r="G57" s="117"/>
      <c r="H57" s="117"/>
      <c r="I57" s="118"/>
      <c r="J57" s="117" t="s">
        <v>85</v>
      </c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27">
        <f>ROUND(SUM(AG58:AG60),2)</f>
        <v>0</v>
      </c>
      <c r="AH57" s="118"/>
      <c r="AI57" s="118"/>
      <c r="AJ57" s="118"/>
      <c r="AK57" s="118"/>
      <c r="AL57" s="118"/>
      <c r="AM57" s="118"/>
      <c r="AN57" s="119">
        <f>SUM(AG57,AT57)</f>
        <v>0</v>
      </c>
      <c r="AO57" s="118"/>
      <c r="AP57" s="118"/>
      <c r="AQ57" s="120" t="s">
        <v>77</v>
      </c>
      <c r="AR57" s="121"/>
      <c r="AS57" s="122">
        <f>ROUND(SUM(AS58:AS60),2)</f>
        <v>0</v>
      </c>
      <c r="AT57" s="123">
        <f>ROUND(SUM(AV57:AW57),2)</f>
        <v>0</v>
      </c>
      <c r="AU57" s="124">
        <f>ROUND(SUM(AU58:AU60),5)</f>
        <v>0</v>
      </c>
      <c r="AV57" s="123">
        <f>ROUND(AZ57*L29,2)</f>
        <v>0</v>
      </c>
      <c r="AW57" s="123">
        <f>ROUND(BA57*L30,2)</f>
        <v>0</v>
      </c>
      <c r="AX57" s="123">
        <f>ROUND(BB57*L29,2)</f>
        <v>0</v>
      </c>
      <c r="AY57" s="123">
        <f>ROUND(BC57*L30,2)</f>
        <v>0</v>
      </c>
      <c r="AZ57" s="123">
        <f>ROUND(SUM(AZ58:AZ60),2)</f>
        <v>0</v>
      </c>
      <c r="BA57" s="123">
        <f>ROUND(SUM(BA58:BA60),2)</f>
        <v>0</v>
      </c>
      <c r="BB57" s="123">
        <f>ROUND(SUM(BB58:BB60),2)</f>
        <v>0</v>
      </c>
      <c r="BC57" s="123">
        <f>ROUND(SUM(BC58:BC60),2)</f>
        <v>0</v>
      </c>
      <c r="BD57" s="125">
        <f>ROUND(SUM(BD58:BD60),2)</f>
        <v>0</v>
      </c>
      <c r="BE57" s="7"/>
      <c r="BS57" s="126" t="s">
        <v>69</v>
      </c>
      <c r="BT57" s="126" t="s">
        <v>78</v>
      </c>
      <c r="BU57" s="126" t="s">
        <v>71</v>
      </c>
      <c r="BV57" s="126" t="s">
        <v>72</v>
      </c>
      <c r="BW57" s="126" t="s">
        <v>86</v>
      </c>
      <c r="BX57" s="126" t="s">
        <v>5</v>
      </c>
      <c r="CL57" s="126" t="s">
        <v>19</v>
      </c>
      <c r="CM57" s="126" t="s">
        <v>80</v>
      </c>
    </row>
    <row r="58" s="4" customFormat="1" ht="23.25" customHeight="1">
      <c r="A58" s="114" t="s">
        <v>74</v>
      </c>
      <c r="B58" s="66"/>
      <c r="C58" s="128"/>
      <c r="D58" s="128"/>
      <c r="E58" s="129" t="s">
        <v>87</v>
      </c>
      <c r="F58" s="129"/>
      <c r="G58" s="129"/>
      <c r="H58" s="129"/>
      <c r="I58" s="129"/>
      <c r="J58" s="128"/>
      <c r="K58" s="129" t="s">
        <v>88</v>
      </c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30">
        <f>'SO310.001 - Stoka A'!J32</f>
        <v>0</v>
      </c>
      <c r="AH58" s="128"/>
      <c r="AI58" s="128"/>
      <c r="AJ58" s="128"/>
      <c r="AK58" s="128"/>
      <c r="AL58" s="128"/>
      <c r="AM58" s="128"/>
      <c r="AN58" s="130">
        <f>SUM(AG58,AT58)</f>
        <v>0</v>
      </c>
      <c r="AO58" s="128"/>
      <c r="AP58" s="128"/>
      <c r="AQ58" s="131" t="s">
        <v>89</v>
      </c>
      <c r="AR58" s="68"/>
      <c r="AS58" s="132">
        <v>0</v>
      </c>
      <c r="AT58" s="133">
        <f>ROUND(SUM(AV58:AW58),2)</f>
        <v>0</v>
      </c>
      <c r="AU58" s="134">
        <f>'SO310.001 - Stoka A'!P90</f>
        <v>0</v>
      </c>
      <c r="AV58" s="133">
        <f>'SO310.001 - Stoka A'!J35</f>
        <v>0</v>
      </c>
      <c r="AW58" s="133">
        <f>'SO310.001 - Stoka A'!J36</f>
        <v>0</v>
      </c>
      <c r="AX58" s="133">
        <f>'SO310.001 - Stoka A'!J37</f>
        <v>0</v>
      </c>
      <c r="AY58" s="133">
        <f>'SO310.001 - Stoka A'!J38</f>
        <v>0</v>
      </c>
      <c r="AZ58" s="133">
        <f>'SO310.001 - Stoka A'!F35</f>
        <v>0</v>
      </c>
      <c r="BA58" s="133">
        <f>'SO310.001 - Stoka A'!F36</f>
        <v>0</v>
      </c>
      <c r="BB58" s="133">
        <f>'SO310.001 - Stoka A'!F37</f>
        <v>0</v>
      </c>
      <c r="BC58" s="133">
        <f>'SO310.001 - Stoka A'!F38</f>
        <v>0</v>
      </c>
      <c r="BD58" s="135">
        <f>'SO310.001 - Stoka A'!F39</f>
        <v>0</v>
      </c>
      <c r="BE58" s="4"/>
      <c r="BT58" s="136" t="s">
        <v>80</v>
      </c>
      <c r="BV58" s="136" t="s">
        <v>72</v>
      </c>
      <c r="BW58" s="136" t="s">
        <v>90</v>
      </c>
      <c r="BX58" s="136" t="s">
        <v>86</v>
      </c>
      <c r="CL58" s="136" t="s">
        <v>19</v>
      </c>
    </row>
    <row r="59" s="4" customFormat="1" ht="23.25" customHeight="1">
      <c r="A59" s="114" t="s">
        <v>74</v>
      </c>
      <c r="B59" s="66"/>
      <c r="C59" s="128"/>
      <c r="D59" s="128"/>
      <c r="E59" s="129" t="s">
        <v>91</v>
      </c>
      <c r="F59" s="129"/>
      <c r="G59" s="129"/>
      <c r="H59" s="129"/>
      <c r="I59" s="129"/>
      <c r="J59" s="128"/>
      <c r="K59" s="129" t="s">
        <v>92</v>
      </c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30">
        <f>'SO310.002 - Stoka A-1'!J32</f>
        <v>0</v>
      </c>
      <c r="AH59" s="128"/>
      <c r="AI59" s="128"/>
      <c r="AJ59" s="128"/>
      <c r="AK59" s="128"/>
      <c r="AL59" s="128"/>
      <c r="AM59" s="128"/>
      <c r="AN59" s="130">
        <f>SUM(AG59,AT59)</f>
        <v>0</v>
      </c>
      <c r="AO59" s="128"/>
      <c r="AP59" s="128"/>
      <c r="AQ59" s="131" t="s">
        <v>89</v>
      </c>
      <c r="AR59" s="68"/>
      <c r="AS59" s="132">
        <v>0</v>
      </c>
      <c r="AT59" s="133">
        <f>ROUND(SUM(AV59:AW59),2)</f>
        <v>0</v>
      </c>
      <c r="AU59" s="134">
        <f>'SO310.002 - Stoka A-1'!P90</f>
        <v>0</v>
      </c>
      <c r="AV59" s="133">
        <f>'SO310.002 - Stoka A-1'!J35</f>
        <v>0</v>
      </c>
      <c r="AW59" s="133">
        <f>'SO310.002 - Stoka A-1'!J36</f>
        <v>0</v>
      </c>
      <c r="AX59" s="133">
        <f>'SO310.002 - Stoka A-1'!J37</f>
        <v>0</v>
      </c>
      <c r="AY59" s="133">
        <f>'SO310.002 - Stoka A-1'!J38</f>
        <v>0</v>
      </c>
      <c r="AZ59" s="133">
        <f>'SO310.002 - Stoka A-1'!F35</f>
        <v>0</v>
      </c>
      <c r="BA59" s="133">
        <f>'SO310.002 - Stoka A-1'!F36</f>
        <v>0</v>
      </c>
      <c r="BB59" s="133">
        <f>'SO310.002 - Stoka A-1'!F37</f>
        <v>0</v>
      </c>
      <c r="BC59" s="133">
        <f>'SO310.002 - Stoka A-1'!F38</f>
        <v>0</v>
      </c>
      <c r="BD59" s="135">
        <f>'SO310.002 - Stoka A-1'!F39</f>
        <v>0</v>
      </c>
      <c r="BE59" s="4"/>
      <c r="BT59" s="136" t="s">
        <v>80</v>
      </c>
      <c r="BV59" s="136" t="s">
        <v>72</v>
      </c>
      <c r="BW59" s="136" t="s">
        <v>93</v>
      </c>
      <c r="BX59" s="136" t="s">
        <v>86</v>
      </c>
      <c r="CL59" s="136" t="s">
        <v>19</v>
      </c>
    </row>
    <row r="60" s="4" customFormat="1" ht="23.25" customHeight="1">
      <c r="A60" s="114" t="s">
        <v>74</v>
      </c>
      <c r="B60" s="66"/>
      <c r="C60" s="128"/>
      <c r="D60" s="128"/>
      <c r="E60" s="129" t="s">
        <v>94</v>
      </c>
      <c r="F60" s="129"/>
      <c r="G60" s="129"/>
      <c r="H60" s="129"/>
      <c r="I60" s="129"/>
      <c r="J60" s="128"/>
      <c r="K60" s="129" t="s">
        <v>95</v>
      </c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30">
        <f>'SO310.003 - Stoka A-2'!J32</f>
        <v>0</v>
      </c>
      <c r="AH60" s="128"/>
      <c r="AI60" s="128"/>
      <c r="AJ60" s="128"/>
      <c r="AK60" s="128"/>
      <c r="AL60" s="128"/>
      <c r="AM60" s="128"/>
      <c r="AN60" s="130">
        <f>SUM(AG60,AT60)</f>
        <v>0</v>
      </c>
      <c r="AO60" s="128"/>
      <c r="AP60" s="128"/>
      <c r="AQ60" s="131" t="s">
        <v>89</v>
      </c>
      <c r="AR60" s="68"/>
      <c r="AS60" s="132">
        <v>0</v>
      </c>
      <c r="AT60" s="133">
        <f>ROUND(SUM(AV60:AW60),2)</f>
        <v>0</v>
      </c>
      <c r="AU60" s="134">
        <f>'SO310.003 - Stoka A-2'!P90</f>
        <v>0</v>
      </c>
      <c r="AV60" s="133">
        <f>'SO310.003 - Stoka A-2'!J35</f>
        <v>0</v>
      </c>
      <c r="AW60" s="133">
        <f>'SO310.003 - Stoka A-2'!J36</f>
        <v>0</v>
      </c>
      <c r="AX60" s="133">
        <f>'SO310.003 - Stoka A-2'!J37</f>
        <v>0</v>
      </c>
      <c r="AY60" s="133">
        <f>'SO310.003 - Stoka A-2'!J38</f>
        <v>0</v>
      </c>
      <c r="AZ60" s="133">
        <f>'SO310.003 - Stoka A-2'!F35</f>
        <v>0</v>
      </c>
      <c r="BA60" s="133">
        <f>'SO310.003 - Stoka A-2'!F36</f>
        <v>0</v>
      </c>
      <c r="BB60" s="133">
        <f>'SO310.003 - Stoka A-2'!F37</f>
        <v>0</v>
      </c>
      <c r="BC60" s="133">
        <f>'SO310.003 - Stoka A-2'!F38</f>
        <v>0</v>
      </c>
      <c r="BD60" s="135">
        <f>'SO310.003 - Stoka A-2'!F39</f>
        <v>0</v>
      </c>
      <c r="BE60" s="4"/>
      <c r="BT60" s="136" t="s">
        <v>80</v>
      </c>
      <c r="BV60" s="136" t="s">
        <v>72</v>
      </c>
      <c r="BW60" s="136" t="s">
        <v>96</v>
      </c>
      <c r="BX60" s="136" t="s">
        <v>86</v>
      </c>
      <c r="CL60" s="136" t="s">
        <v>19</v>
      </c>
    </row>
    <row r="61" s="7" customFormat="1" ht="16.5" customHeight="1">
      <c r="A61" s="114" t="s">
        <v>74</v>
      </c>
      <c r="B61" s="115"/>
      <c r="C61" s="116"/>
      <c r="D61" s="117" t="s">
        <v>97</v>
      </c>
      <c r="E61" s="117"/>
      <c r="F61" s="117"/>
      <c r="G61" s="117"/>
      <c r="H61" s="117"/>
      <c r="I61" s="118"/>
      <c r="J61" s="117" t="s">
        <v>98</v>
      </c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119">
        <f>'SO320 - Stavební část – k...'!J30</f>
        <v>0</v>
      </c>
      <c r="AH61" s="118"/>
      <c r="AI61" s="118"/>
      <c r="AJ61" s="118"/>
      <c r="AK61" s="118"/>
      <c r="AL61" s="118"/>
      <c r="AM61" s="118"/>
      <c r="AN61" s="119">
        <f>SUM(AG61,AT61)</f>
        <v>0</v>
      </c>
      <c r="AO61" s="118"/>
      <c r="AP61" s="118"/>
      <c r="AQ61" s="120" t="s">
        <v>77</v>
      </c>
      <c r="AR61" s="121"/>
      <c r="AS61" s="122">
        <v>0</v>
      </c>
      <c r="AT61" s="123">
        <f>ROUND(SUM(AV61:AW61),2)</f>
        <v>0</v>
      </c>
      <c r="AU61" s="124">
        <f>'SO320 - Stavební část – k...'!P86</f>
        <v>0</v>
      </c>
      <c r="AV61" s="123">
        <f>'SO320 - Stavební část – k...'!J33</f>
        <v>0</v>
      </c>
      <c r="AW61" s="123">
        <f>'SO320 - Stavební část – k...'!J34</f>
        <v>0</v>
      </c>
      <c r="AX61" s="123">
        <f>'SO320 - Stavební část – k...'!J35</f>
        <v>0</v>
      </c>
      <c r="AY61" s="123">
        <f>'SO320 - Stavební část – k...'!J36</f>
        <v>0</v>
      </c>
      <c r="AZ61" s="123">
        <f>'SO320 - Stavební část – k...'!F33</f>
        <v>0</v>
      </c>
      <c r="BA61" s="123">
        <f>'SO320 - Stavební část – k...'!F34</f>
        <v>0</v>
      </c>
      <c r="BB61" s="123">
        <f>'SO320 - Stavební část – k...'!F35</f>
        <v>0</v>
      </c>
      <c r="BC61" s="123">
        <f>'SO320 - Stavební část – k...'!F36</f>
        <v>0</v>
      </c>
      <c r="BD61" s="125">
        <f>'SO320 - Stavební část – k...'!F37</f>
        <v>0</v>
      </c>
      <c r="BE61" s="7"/>
      <c r="BT61" s="126" t="s">
        <v>78</v>
      </c>
      <c r="BV61" s="126" t="s">
        <v>72</v>
      </c>
      <c r="BW61" s="126" t="s">
        <v>99</v>
      </c>
      <c r="BX61" s="126" t="s">
        <v>5</v>
      </c>
      <c r="CL61" s="126" t="s">
        <v>19</v>
      </c>
      <c r="CM61" s="126" t="s">
        <v>80</v>
      </c>
    </row>
    <row r="62" s="7" customFormat="1" ht="16.5" customHeight="1">
      <c r="A62" s="114" t="s">
        <v>74</v>
      </c>
      <c r="B62" s="115"/>
      <c r="C62" s="116"/>
      <c r="D62" s="117" t="s">
        <v>100</v>
      </c>
      <c r="E62" s="117"/>
      <c r="F62" s="117"/>
      <c r="G62" s="117"/>
      <c r="H62" s="117"/>
      <c r="I62" s="118"/>
      <c r="J62" s="117" t="s">
        <v>101</v>
      </c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117"/>
      <c r="AD62" s="117"/>
      <c r="AE62" s="117"/>
      <c r="AF62" s="117"/>
      <c r="AG62" s="119">
        <f>'SO800 - Náhradní výsadba ...'!J30</f>
        <v>0</v>
      </c>
      <c r="AH62" s="118"/>
      <c r="AI62" s="118"/>
      <c r="AJ62" s="118"/>
      <c r="AK62" s="118"/>
      <c r="AL62" s="118"/>
      <c r="AM62" s="118"/>
      <c r="AN62" s="119">
        <f>SUM(AG62,AT62)</f>
        <v>0</v>
      </c>
      <c r="AO62" s="118"/>
      <c r="AP62" s="118"/>
      <c r="AQ62" s="120" t="s">
        <v>77</v>
      </c>
      <c r="AR62" s="121"/>
      <c r="AS62" s="122">
        <v>0</v>
      </c>
      <c r="AT62" s="123">
        <f>ROUND(SUM(AV62:AW62),2)</f>
        <v>0</v>
      </c>
      <c r="AU62" s="124">
        <f>'SO800 - Náhradní výsadba ...'!P82</f>
        <v>0</v>
      </c>
      <c r="AV62" s="123">
        <f>'SO800 - Náhradní výsadba ...'!J33</f>
        <v>0</v>
      </c>
      <c r="AW62" s="123">
        <f>'SO800 - Náhradní výsadba ...'!J34</f>
        <v>0</v>
      </c>
      <c r="AX62" s="123">
        <f>'SO800 - Náhradní výsadba ...'!J35</f>
        <v>0</v>
      </c>
      <c r="AY62" s="123">
        <f>'SO800 - Náhradní výsadba ...'!J36</f>
        <v>0</v>
      </c>
      <c r="AZ62" s="123">
        <f>'SO800 - Náhradní výsadba ...'!F33</f>
        <v>0</v>
      </c>
      <c r="BA62" s="123">
        <f>'SO800 - Náhradní výsadba ...'!F34</f>
        <v>0</v>
      </c>
      <c r="BB62" s="123">
        <f>'SO800 - Náhradní výsadba ...'!F35</f>
        <v>0</v>
      </c>
      <c r="BC62" s="123">
        <f>'SO800 - Náhradní výsadba ...'!F36</f>
        <v>0</v>
      </c>
      <c r="BD62" s="125">
        <f>'SO800 - Náhradní výsadba ...'!F37</f>
        <v>0</v>
      </c>
      <c r="BE62" s="7"/>
      <c r="BT62" s="126" t="s">
        <v>78</v>
      </c>
      <c r="BV62" s="126" t="s">
        <v>72</v>
      </c>
      <c r="BW62" s="126" t="s">
        <v>102</v>
      </c>
      <c r="BX62" s="126" t="s">
        <v>5</v>
      </c>
      <c r="CL62" s="126" t="s">
        <v>19</v>
      </c>
      <c r="CM62" s="126" t="s">
        <v>80</v>
      </c>
    </row>
    <row r="63" s="7" customFormat="1" ht="16.5" customHeight="1">
      <c r="A63" s="114" t="s">
        <v>74</v>
      </c>
      <c r="B63" s="115"/>
      <c r="C63" s="116"/>
      <c r="D63" s="117" t="s">
        <v>103</v>
      </c>
      <c r="E63" s="117"/>
      <c r="F63" s="117"/>
      <c r="G63" s="117"/>
      <c r="H63" s="117"/>
      <c r="I63" s="118"/>
      <c r="J63" s="117" t="s">
        <v>104</v>
      </c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9">
        <f>'SO900 - Vedlejší a ostatn...'!J30</f>
        <v>0</v>
      </c>
      <c r="AH63" s="118"/>
      <c r="AI63" s="118"/>
      <c r="AJ63" s="118"/>
      <c r="AK63" s="118"/>
      <c r="AL63" s="118"/>
      <c r="AM63" s="118"/>
      <c r="AN63" s="119">
        <f>SUM(AG63,AT63)</f>
        <v>0</v>
      </c>
      <c r="AO63" s="118"/>
      <c r="AP63" s="118"/>
      <c r="AQ63" s="120" t="s">
        <v>77</v>
      </c>
      <c r="AR63" s="121"/>
      <c r="AS63" s="137">
        <v>0</v>
      </c>
      <c r="AT63" s="138">
        <f>ROUND(SUM(AV63:AW63),2)</f>
        <v>0</v>
      </c>
      <c r="AU63" s="139">
        <f>'SO900 - Vedlejší a ostatn...'!P81</f>
        <v>0</v>
      </c>
      <c r="AV63" s="138">
        <f>'SO900 - Vedlejší a ostatn...'!J33</f>
        <v>0</v>
      </c>
      <c r="AW63" s="138">
        <f>'SO900 - Vedlejší a ostatn...'!J34</f>
        <v>0</v>
      </c>
      <c r="AX63" s="138">
        <f>'SO900 - Vedlejší a ostatn...'!J35</f>
        <v>0</v>
      </c>
      <c r="AY63" s="138">
        <f>'SO900 - Vedlejší a ostatn...'!J36</f>
        <v>0</v>
      </c>
      <c r="AZ63" s="138">
        <f>'SO900 - Vedlejší a ostatn...'!F33</f>
        <v>0</v>
      </c>
      <c r="BA63" s="138">
        <f>'SO900 - Vedlejší a ostatn...'!F34</f>
        <v>0</v>
      </c>
      <c r="BB63" s="138">
        <f>'SO900 - Vedlejší a ostatn...'!F35</f>
        <v>0</v>
      </c>
      <c r="BC63" s="138">
        <f>'SO900 - Vedlejší a ostatn...'!F36</f>
        <v>0</v>
      </c>
      <c r="BD63" s="140">
        <f>'SO900 - Vedlejší a ostatn...'!F37</f>
        <v>0</v>
      </c>
      <c r="BE63" s="7"/>
      <c r="BT63" s="126" t="s">
        <v>78</v>
      </c>
      <c r="BV63" s="126" t="s">
        <v>72</v>
      </c>
      <c r="BW63" s="126" t="s">
        <v>105</v>
      </c>
      <c r="BX63" s="126" t="s">
        <v>5</v>
      </c>
      <c r="CL63" s="126" t="s">
        <v>19</v>
      </c>
      <c r="CM63" s="126" t="s">
        <v>80</v>
      </c>
    </row>
    <row r="64" s="2" customFormat="1" ht="30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7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47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</row>
  </sheetData>
  <sheetProtection sheet="1" formatColumns="0" formatRows="0" objects="1" scenarios="1" spinCount="100000" saltValue="7xGfXxuXXdiF4oPH3u3v6VfQjHH/m7BhVD7c0qrk3ENw4y4i0d/cYnk9sCq9zA/Rvoqd5N3FjzIUDQJR4+azbQ==" hashValue="wk3LqNkppa5Qi7T9SfcTf+F4Z2D7L0BrEDG6F9gBY+ZHezN0adPYQmi90JRWsjRpzT6el4VCj8xhJZu/7195gA==" algorithmName="SHA-512" password="CC51"/>
  <mergeCells count="7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E58:I58"/>
    <mergeCell ref="K58:AF58"/>
    <mergeCell ref="AN59:AP59"/>
    <mergeCell ref="AG59:AM59"/>
    <mergeCell ref="E59:I59"/>
    <mergeCell ref="K59:AF59"/>
    <mergeCell ref="AN60:AP60"/>
    <mergeCell ref="AG60:AM60"/>
    <mergeCell ref="E60:I60"/>
    <mergeCell ref="K60:AF60"/>
    <mergeCell ref="AN61:AP61"/>
    <mergeCell ref="AG61:AM61"/>
    <mergeCell ref="D61:H61"/>
    <mergeCell ref="J61:AF61"/>
    <mergeCell ref="AN62:AP62"/>
    <mergeCell ref="AG62:AM62"/>
    <mergeCell ref="D62:H62"/>
    <mergeCell ref="J62:AF62"/>
    <mergeCell ref="AN63:AP63"/>
    <mergeCell ref="AG63:AM63"/>
    <mergeCell ref="D63:H63"/>
    <mergeCell ref="J63:AF63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SO100 - Komunikace ve spr...'!C2" display="/"/>
    <hyperlink ref="A56" location="'SO100.1 - Komunikační plo...'!C2" display="/"/>
    <hyperlink ref="A58" location="'SO310.001 - Stoka A'!C2" display="/"/>
    <hyperlink ref="A59" location="'SO310.002 - Stoka A-1'!C2" display="/"/>
    <hyperlink ref="A60" location="'SO310.003 - Stoka A-2'!C2" display="/"/>
    <hyperlink ref="A61" location="'SO320 - Stavební část – k...'!C2" display="/"/>
    <hyperlink ref="A62" location="'SO800 - Náhradní výsadba ...'!C2" display="/"/>
    <hyperlink ref="A63" location="'SO900 - Vedlejší a ostatn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79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80</v>
      </c>
    </row>
    <row r="4" s="1" customFormat="1" ht="24.96" customHeight="1">
      <c r="B4" s="23"/>
      <c r="D4" s="143" t="s">
        <v>106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BRNO, LOUČNÁ – VÝSTAVBA DEŠŤOVÉ KANALIZACE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107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108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19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21</v>
      </c>
      <c r="E12" s="41"/>
      <c r="F12" s="136" t="s">
        <v>22</v>
      </c>
      <c r="G12" s="41"/>
      <c r="H12" s="41"/>
      <c r="I12" s="145" t="s">
        <v>23</v>
      </c>
      <c r="J12" s="149" t="str">
        <f>'Rekapitulace stavby'!AN8</f>
        <v>21. 3. 2023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25</v>
      </c>
      <c r="E14" s="41"/>
      <c r="F14" s="41"/>
      <c r="G14" s="41"/>
      <c r="H14" s="41"/>
      <c r="I14" s="145" t="s">
        <v>26</v>
      </c>
      <c r="J14" s="136" t="str">
        <f>IF('Rekapitulace stavby'!AN10="","",'Rekapitulace stavby'!AN10)</f>
        <v/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 xml:space="preserve"> </v>
      </c>
      <c r="F15" s="41"/>
      <c r="G15" s="41"/>
      <c r="H15" s="41"/>
      <c r="I15" s="145" t="s">
        <v>28</v>
      </c>
      <c r="J15" s="136" t="str">
        <f>IF('Rekapitulace stavby'!AN11="","",'Rekapitulace stavby'!AN11)</f>
        <v/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29</v>
      </c>
      <c r="E17" s="41"/>
      <c r="F17" s="41"/>
      <c r="G17" s="41"/>
      <c r="H17" s="41"/>
      <c r="I17" s="145" t="s">
        <v>26</v>
      </c>
      <c r="J17" s="36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5" t="s">
        <v>28</v>
      </c>
      <c r="J18" s="36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31</v>
      </c>
      <c r="E20" s="41"/>
      <c r="F20" s="41"/>
      <c r="G20" s="41"/>
      <c r="H20" s="41"/>
      <c r="I20" s="145" t="s">
        <v>26</v>
      </c>
      <c r="J20" s="136" t="str">
        <f>IF('Rekapitulace stavby'!AN16="","",'Rekapitulace stavby'!AN16)</f>
        <v/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 xml:space="preserve"> </v>
      </c>
      <c r="F21" s="41"/>
      <c r="G21" s="41"/>
      <c r="H21" s="41"/>
      <c r="I21" s="145" t="s">
        <v>28</v>
      </c>
      <c r="J21" s="136" t="str">
        <f>IF('Rekapitulace stavby'!AN17="","",'Rekapitulace stavby'!AN17)</f>
        <v/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33</v>
      </c>
      <c r="E23" s="41"/>
      <c r="F23" s="41"/>
      <c r="G23" s="41"/>
      <c r="H23" s="41"/>
      <c r="I23" s="145" t="s">
        <v>26</v>
      </c>
      <c r="J23" s="136" t="str">
        <f>IF('Rekapitulace stavby'!AN19="","",'Rekapitulace stavby'!AN19)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5" t="s">
        <v>28</v>
      </c>
      <c r="J24" s="136" t="str">
        <f>IF('Rekapitulace stavby'!AN20="","",'Rekapitulace stavby'!AN20)</f>
        <v/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34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0"/>
      <c r="B27" s="151"/>
      <c r="C27" s="150"/>
      <c r="D27" s="150"/>
      <c r="E27" s="152" t="s">
        <v>19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36</v>
      </c>
      <c r="E30" s="41"/>
      <c r="F30" s="41"/>
      <c r="G30" s="41"/>
      <c r="H30" s="41"/>
      <c r="I30" s="41"/>
      <c r="J30" s="156">
        <f>ROUND(J96,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38</v>
      </c>
      <c r="G32" s="41"/>
      <c r="H32" s="41"/>
      <c r="I32" s="157" t="s">
        <v>37</v>
      </c>
      <c r="J32" s="157" t="s">
        <v>39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40</v>
      </c>
      <c r="E33" s="145" t="s">
        <v>41</v>
      </c>
      <c r="F33" s="159">
        <f>ROUND((SUM(BE96:BE441)),  2)</f>
        <v>0</v>
      </c>
      <c r="G33" s="41"/>
      <c r="H33" s="41"/>
      <c r="I33" s="160">
        <v>0.20999999999999999</v>
      </c>
      <c r="J33" s="159">
        <f>ROUND(((SUM(BE96:BE441))*I33),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42</v>
      </c>
      <c r="F34" s="159">
        <f>ROUND((SUM(BF96:BF441)),  2)</f>
        <v>0</v>
      </c>
      <c r="G34" s="41"/>
      <c r="H34" s="41"/>
      <c r="I34" s="160">
        <v>0.14999999999999999</v>
      </c>
      <c r="J34" s="159">
        <f>ROUND(((SUM(BF96:BF441))*I34),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43</v>
      </c>
      <c r="F35" s="159">
        <f>ROUND((SUM(BG96:BG441)),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44</v>
      </c>
      <c r="F36" s="159">
        <f>ROUND((SUM(BH96:BH441)),  2)</f>
        <v>0</v>
      </c>
      <c r="G36" s="41"/>
      <c r="H36" s="41"/>
      <c r="I36" s="160">
        <v>0.14999999999999999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45</v>
      </c>
      <c r="F37" s="159">
        <f>ROUND((SUM(BI96:BI441)),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46</v>
      </c>
      <c r="E39" s="163"/>
      <c r="F39" s="163"/>
      <c r="G39" s="164" t="s">
        <v>47</v>
      </c>
      <c r="H39" s="165" t="s">
        <v>48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109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2" t="str">
        <f>E7</f>
        <v>BRNO, LOUČNÁ – VÝSTAVBA DEŠŤOVÉ KANALIZACE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107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SO100 - Komunikace ve správě Brněnských komunikací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Brno</v>
      </c>
      <c r="G52" s="43"/>
      <c r="H52" s="43"/>
      <c r="I52" s="35" t="s">
        <v>23</v>
      </c>
      <c r="J52" s="75" t="str">
        <f>IF(J12="","",J12)</f>
        <v>21. 3. 2023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31</v>
      </c>
      <c r="J54" s="39" t="str">
        <f>E21</f>
        <v xml:space="preserve"> 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33</v>
      </c>
      <c r="J55" s="39" t="str">
        <f>E24</f>
        <v xml:space="preserve"> 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110</v>
      </c>
      <c r="D57" s="174"/>
      <c r="E57" s="174"/>
      <c r="F57" s="174"/>
      <c r="G57" s="174"/>
      <c r="H57" s="174"/>
      <c r="I57" s="174"/>
      <c r="J57" s="175" t="s">
        <v>111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68</v>
      </c>
      <c r="D59" s="43"/>
      <c r="E59" s="43"/>
      <c r="F59" s="43"/>
      <c r="G59" s="43"/>
      <c r="H59" s="43"/>
      <c r="I59" s="43"/>
      <c r="J59" s="105">
        <f>J96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112</v>
      </c>
    </row>
    <row r="60" s="9" customFormat="1" ht="24.96" customHeight="1">
      <c r="A60" s="9"/>
      <c r="B60" s="177"/>
      <c r="C60" s="178"/>
      <c r="D60" s="179" t="s">
        <v>113</v>
      </c>
      <c r="E60" s="180"/>
      <c r="F60" s="180"/>
      <c r="G60" s="180"/>
      <c r="H60" s="180"/>
      <c r="I60" s="180"/>
      <c r="J60" s="181">
        <f>J97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7"/>
      <c r="C61" s="178"/>
      <c r="D61" s="179" t="s">
        <v>114</v>
      </c>
      <c r="E61" s="180"/>
      <c r="F61" s="180"/>
      <c r="G61" s="180"/>
      <c r="H61" s="180"/>
      <c r="I61" s="180"/>
      <c r="J61" s="181">
        <f>J120</f>
        <v>0</v>
      </c>
      <c r="K61" s="178"/>
      <c r="L61" s="182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77"/>
      <c r="C62" s="178"/>
      <c r="D62" s="179" t="s">
        <v>115</v>
      </c>
      <c r="E62" s="180"/>
      <c r="F62" s="180"/>
      <c r="G62" s="180"/>
      <c r="H62" s="180"/>
      <c r="I62" s="180"/>
      <c r="J62" s="181">
        <f>J136</f>
        <v>0</v>
      </c>
      <c r="K62" s="178"/>
      <c r="L62" s="18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77"/>
      <c r="C63" s="178"/>
      <c r="D63" s="179" t="s">
        <v>116</v>
      </c>
      <c r="E63" s="180"/>
      <c r="F63" s="180"/>
      <c r="G63" s="180"/>
      <c r="H63" s="180"/>
      <c r="I63" s="180"/>
      <c r="J63" s="181">
        <f>J165</f>
        <v>0</v>
      </c>
      <c r="K63" s="178"/>
      <c r="L63" s="182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77"/>
      <c r="C64" s="178"/>
      <c r="D64" s="179" t="s">
        <v>117</v>
      </c>
      <c r="E64" s="180"/>
      <c r="F64" s="180"/>
      <c r="G64" s="180"/>
      <c r="H64" s="180"/>
      <c r="I64" s="180"/>
      <c r="J64" s="181">
        <f>J178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118</v>
      </c>
      <c r="E65" s="180"/>
      <c r="F65" s="180"/>
      <c r="G65" s="180"/>
      <c r="H65" s="180"/>
      <c r="I65" s="180"/>
      <c r="J65" s="181">
        <f>J193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119</v>
      </c>
      <c r="E66" s="180"/>
      <c r="F66" s="180"/>
      <c r="G66" s="180"/>
      <c r="H66" s="180"/>
      <c r="I66" s="180"/>
      <c r="J66" s="181">
        <f>J198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7"/>
      <c r="C67" s="178"/>
      <c r="D67" s="179" t="s">
        <v>120</v>
      </c>
      <c r="E67" s="180"/>
      <c r="F67" s="180"/>
      <c r="G67" s="180"/>
      <c r="H67" s="180"/>
      <c r="I67" s="180"/>
      <c r="J67" s="181">
        <f>J203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7"/>
      <c r="C68" s="178"/>
      <c r="D68" s="179" t="s">
        <v>121</v>
      </c>
      <c r="E68" s="180"/>
      <c r="F68" s="180"/>
      <c r="G68" s="180"/>
      <c r="H68" s="180"/>
      <c r="I68" s="180"/>
      <c r="J68" s="181">
        <f>J208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7"/>
      <c r="C69" s="178"/>
      <c r="D69" s="179" t="s">
        <v>122</v>
      </c>
      <c r="E69" s="180"/>
      <c r="F69" s="180"/>
      <c r="G69" s="180"/>
      <c r="H69" s="180"/>
      <c r="I69" s="180"/>
      <c r="J69" s="181">
        <f>J251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7"/>
      <c r="C70" s="178"/>
      <c r="D70" s="179" t="s">
        <v>123</v>
      </c>
      <c r="E70" s="180"/>
      <c r="F70" s="180"/>
      <c r="G70" s="180"/>
      <c r="H70" s="180"/>
      <c r="I70" s="180"/>
      <c r="J70" s="181">
        <f>J258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7"/>
      <c r="C71" s="178"/>
      <c r="D71" s="179" t="s">
        <v>124</v>
      </c>
      <c r="E71" s="180"/>
      <c r="F71" s="180"/>
      <c r="G71" s="180"/>
      <c r="H71" s="180"/>
      <c r="I71" s="180"/>
      <c r="J71" s="181">
        <f>J316</f>
        <v>0</v>
      </c>
      <c r="K71" s="178"/>
      <c r="L71" s="18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7"/>
      <c r="C72" s="178"/>
      <c r="D72" s="179" t="s">
        <v>125</v>
      </c>
      <c r="E72" s="180"/>
      <c r="F72" s="180"/>
      <c r="G72" s="180"/>
      <c r="H72" s="180"/>
      <c r="I72" s="180"/>
      <c r="J72" s="181">
        <f>J333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7"/>
      <c r="C73" s="178"/>
      <c r="D73" s="179" t="s">
        <v>126</v>
      </c>
      <c r="E73" s="180"/>
      <c r="F73" s="180"/>
      <c r="G73" s="180"/>
      <c r="H73" s="180"/>
      <c r="I73" s="180"/>
      <c r="J73" s="181">
        <f>J356</f>
        <v>0</v>
      </c>
      <c r="K73" s="178"/>
      <c r="L73" s="182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7"/>
      <c r="C74" s="178"/>
      <c r="D74" s="179" t="s">
        <v>127</v>
      </c>
      <c r="E74" s="180"/>
      <c r="F74" s="180"/>
      <c r="G74" s="180"/>
      <c r="H74" s="180"/>
      <c r="I74" s="180"/>
      <c r="J74" s="181">
        <f>J415</f>
        <v>0</v>
      </c>
      <c r="K74" s="178"/>
      <c r="L74" s="182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7"/>
      <c r="C75" s="178"/>
      <c r="D75" s="179" t="s">
        <v>128</v>
      </c>
      <c r="E75" s="180"/>
      <c r="F75" s="180"/>
      <c r="G75" s="180"/>
      <c r="H75" s="180"/>
      <c r="I75" s="180"/>
      <c r="J75" s="181">
        <f>J419</f>
        <v>0</v>
      </c>
      <c r="K75" s="178"/>
      <c r="L75" s="182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77"/>
      <c r="C76" s="178"/>
      <c r="D76" s="179" t="s">
        <v>129</v>
      </c>
      <c r="E76" s="180"/>
      <c r="F76" s="180"/>
      <c r="G76" s="180"/>
      <c r="H76" s="180"/>
      <c r="I76" s="180"/>
      <c r="J76" s="181">
        <f>J423</f>
        <v>0</v>
      </c>
      <c r="K76" s="178"/>
      <c r="L76" s="182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2" customFormat="1" ht="21.84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82" s="2" customFormat="1" ht="6.96" customHeight="1">
      <c r="A82" s="41"/>
      <c r="B82" s="64"/>
      <c r="C82" s="65"/>
      <c r="D82" s="65"/>
      <c r="E82" s="65"/>
      <c r="F82" s="65"/>
      <c r="G82" s="65"/>
      <c r="H82" s="65"/>
      <c r="I82" s="65"/>
      <c r="J82" s="65"/>
      <c r="K82" s="65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24.96" customHeight="1">
      <c r="A83" s="41"/>
      <c r="B83" s="42"/>
      <c r="C83" s="26" t="s">
        <v>130</v>
      </c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16</v>
      </c>
      <c r="D85" s="43"/>
      <c r="E85" s="43"/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6.5" customHeight="1">
      <c r="A86" s="41"/>
      <c r="B86" s="42"/>
      <c r="C86" s="43"/>
      <c r="D86" s="43"/>
      <c r="E86" s="172" t="str">
        <f>E7</f>
        <v>BRNO, LOUČNÁ – VÝSTAVBA DEŠŤOVÉ KANALIZACE</v>
      </c>
      <c r="F86" s="35"/>
      <c r="G86" s="35"/>
      <c r="H86" s="35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107</v>
      </c>
      <c r="D87" s="43"/>
      <c r="E87" s="43"/>
      <c r="F87" s="43"/>
      <c r="G87" s="43"/>
      <c r="H87" s="43"/>
      <c r="I87" s="43"/>
      <c r="J87" s="43"/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6.5" customHeight="1">
      <c r="A88" s="41"/>
      <c r="B88" s="42"/>
      <c r="C88" s="43"/>
      <c r="D88" s="43"/>
      <c r="E88" s="72" t="str">
        <f>E9</f>
        <v>SO100 - Komunikace ve správě Brněnských komunikací</v>
      </c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21</v>
      </c>
      <c r="D90" s="43"/>
      <c r="E90" s="43"/>
      <c r="F90" s="30" t="str">
        <f>F12</f>
        <v>Brno</v>
      </c>
      <c r="G90" s="43"/>
      <c r="H90" s="43"/>
      <c r="I90" s="35" t="s">
        <v>23</v>
      </c>
      <c r="J90" s="75" t="str">
        <f>IF(J12="","",J12)</f>
        <v>21. 3. 2023</v>
      </c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25</v>
      </c>
      <c r="D92" s="43"/>
      <c r="E92" s="43"/>
      <c r="F92" s="30" t="str">
        <f>E15</f>
        <v xml:space="preserve"> </v>
      </c>
      <c r="G92" s="43"/>
      <c r="H92" s="43"/>
      <c r="I92" s="35" t="s">
        <v>31</v>
      </c>
      <c r="J92" s="39" t="str">
        <f>E21</f>
        <v xml:space="preserve"> </v>
      </c>
      <c r="K92" s="43"/>
      <c r="L92" s="14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5" t="s">
        <v>29</v>
      </c>
      <c r="D93" s="43"/>
      <c r="E93" s="43"/>
      <c r="F93" s="30" t="str">
        <f>IF(E18="","",E18)</f>
        <v>Vyplň údaj</v>
      </c>
      <c r="G93" s="43"/>
      <c r="H93" s="43"/>
      <c r="I93" s="35" t="s">
        <v>33</v>
      </c>
      <c r="J93" s="39" t="str">
        <f>E24</f>
        <v xml:space="preserve"> </v>
      </c>
      <c r="K93" s="43"/>
      <c r="L93" s="14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0.32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10" customFormat="1" ht="29.28" customHeight="1">
      <c r="A95" s="183"/>
      <c r="B95" s="184"/>
      <c r="C95" s="185" t="s">
        <v>131</v>
      </c>
      <c r="D95" s="186" t="s">
        <v>55</v>
      </c>
      <c r="E95" s="186" t="s">
        <v>51</v>
      </c>
      <c r="F95" s="186" t="s">
        <v>52</v>
      </c>
      <c r="G95" s="186" t="s">
        <v>132</v>
      </c>
      <c r="H95" s="186" t="s">
        <v>133</v>
      </c>
      <c r="I95" s="186" t="s">
        <v>134</v>
      </c>
      <c r="J95" s="186" t="s">
        <v>111</v>
      </c>
      <c r="K95" s="187" t="s">
        <v>135</v>
      </c>
      <c r="L95" s="188"/>
      <c r="M95" s="95" t="s">
        <v>19</v>
      </c>
      <c r="N95" s="96" t="s">
        <v>40</v>
      </c>
      <c r="O95" s="96" t="s">
        <v>136</v>
      </c>
      <c r="P95" s="96" t="s">
        <v>137</v>
      </c>
      <c r="Q95" s="96" t="s">
        <v>138</v>
      </c>
      <c r="R95" s="96" t="s">
        <v>139</v>
      </c>
      <c r="S95" s="96" t="s">
        <v>140</v>
      </c>
      <c r="T95" s="97" t="s">
        <v>141</v>
      </c>
      <c r="U95" s="183"/>
      <c r="V95" s="183"/>
      <c r="W95" s="183"/>
      <c r="X95" s="183"/>
      <c r="Y95" s="183"/>
      <c r="Z95" s="183"/>
      <c r="AA95" s="183"/>
      <c r="AB95" s="183"/>
      <c r="AC95" s="183"/>
      <c r="AD95" s="183"/>
      <c r="AE95" s="183"/>
    </row>
    <row r="96" s="2" customFormat="1" ht="22.8" customHeight="1">
      <c r="A96" s="41"/>
      <c r="B96" s="42"/>
      <c r="C96" s="102" t="s">
        <v>142</v>
      </c>
      <c r="D96" s="43"/>
      <c r="E96" s="43"/>
      <c r="F96" s="43"/>
      <c r="G96" s="43"/>
      <c r="H96" s="43"/>
      <c r="I96" s="43"/>
      <c r="J96" s="189">
        <f>BK96</f>
        <v>0</v>
      </c>
      <c r="K96" s="43"/>
      <c r="L96" s="47"/>
      <c r="M96" s="98"/>
      <c r="N96" s="190"/>
      <c r="O96" s="99"/>
      <c r="P96" s="191">
        <f>P97+P120+P136+P165+P178+P193+P198+P203+P208+P251+P258+P316+P333+P356+P415+P419+P423</f>
        <v>0</v>
      </c>
      <c r="Q96" s="99"/>
      <c r="R96" s="191">
        <f>R97+R120+R136+R165+R178+R193+R198+R203+R208+R251+R258+R316+R333+R356+R415+R419+R423</f>
        <v>0</v>
      </c>
      <c r="S96" s="99"/>
      <c r="T96" s="192">
        <f>T97+T120+T136+T165+T178+T193+T198+T203+T208+T251+T258+T316+T333+T356+T415+T419+T423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69</v>
      </c>
      <c r="AU96" s="20" t="s">
        <v>112</v>
      </c>
      <c r="BK96" s="193">
        <f>BK97+BK120+BK136+BK165+BK178+BK193+BK198+BK203+BK208+BK251+BK258+BK316+BK333+BK356+BK415+BK419+BK423</f>
        <v>0</v>
      </c>
    </row>
    <row r="97" s="11" customFormat="1" ht="25.92" customHeight="1">
      <c r="A97" s="11"/>
      <c r="B97" s="194"/>
      <c r="C97" s="195"/>
      <c r="D97" s="196" t="s">
        <v>69</v>
      </c>
      <c r="E97" s="197" t="s">
        <v>143</v>
      </c>
      <c r="F97" s="197" t="s">
        <v>144</v>
      </c>
      <c r="G97" s="195"/>
      <c r="H97" s="195"/>
      <c r="I97" s="198"/>
      <c r="J97" s="199">
        <f>BK97</f>
        <v>0</v>
      </c>
      <c r="K97" s="195"/>
      <c r="L97" s="200"/>
      <c r="M97" s="201"/>
      <c r="N97" s="202"/>
      <c r="O97" s="202"/>
      <c r="P97" s="203">
        <f>SUM(P98:P119)</f>
        <v>0</v>
      </c>
      <c r="Q97" s="202"/>
      <c r="R97" s="203">
        <f>SUM(R98:R119)</f>
        <v>0</v>
      </c>
      <c r="S97" s="202"/>
      <c r="T97" s="204">
        <f>SUM(T98:T119)</f>
        <v>0</v>
      </c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R97" s="205" t="s">
        <v>78</v>
      </c>
      <c r="AT97" s="206" t="s">
        <v>69</v>
      </c>
      <c r="AU97" s="206" t="s">
        <v>70</v>
      </c>
      <c r="AY97" s="205" t="s">
        <v>145</v>
      </c>
      <c r="BK97" s="207">
        <f>SUM(BK98:BK119)</f>
        <v>0</v>
      </c>
    </row>
    <row r="98" s="2" customFormat="1" ht="16.5" customHeight="1">
      <c r="A98" s="41"/>
      <c r="B98" s="42"/>
      <c r="C98" s="208" t="s">
        <v>78</v>
      </c>
      <c r="D98" s="208" t="s">
        <v>146</v>
      </c>
      <c r="E98" s="209" t="s">
        <v>147</v>
      </c>
      <c r="F98" s="210" t="s">
        <v>148</v>
      </c>
      <c r="G98" s="211" t="s">
        <v>149</v>
      </c>
      <c r="H98" s="212">
        <v>4</v>
      </c>
      <c r="I98" s="213"/>
      <c r="J98" s="214">
        <f>ROUND(I98*H98,2)</f>
        <v>0</v>
      </c>
      <c r="K98" s="210" t="s">
        <v>19</v>
      </c>
      <c r="L98" s="47"/>
      <c r="M98" s="215" t="s">
        <v>19</v>
      </c>
      <c r="N98" s="216" t="s">
        <v>41</v>
      </c>
      <c r="O98" s="87"/>
      <c r="P98" s="217">
        <f>O98*H98</f>
        <v>0</v>
      </c>
      <c r="Q98" s="217">
        <v>0</v>
      </c>
      <c r="R98" s="217">
        <f>Q98*H98</f>
        <v>0</v>
      </c>
      <c r="S98" s="217">
        <v>0</v>
      </c>
      <c r="T98" s="218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9" t="s">
        <v>150</v>
      </c>
      <c r="AT98" s="219" t="s">
        <v>146</v>
      </c>
      <c r="AU98" s="219" t="s">
        <v>78</v>
      </c>
      <c r="AY98" s="20" t="s">
        <v>145</v>
      </c>
      <c r="BE98" s="220">
        <f>IF(N98="základní",J98,0)</f>
        <v>0</v>
      </c>
      <c r="BF98" s="220">
        <f>IF(N98="snížená",J98,0)</f>
        <v>0</v>
      </c>
      <c r="BG98" s="220">
        <f>IF(N98="zákl. přenesená",J98,0)</f>
        <v>0</v>
      </c>
      <c r="BH98" s="220">
        <f>IF(N98="sníž. přenesená",J98,0)</f>
        <v>0</v>
      </c>
      <c r="BI98" s="220">
        <f>IF(N98="nulová",J98,0)</f>
        <v>0</v>
      </c>
      <c r="BJ98" s="20" t="s">
        <v>78</v>
      </c>
      <c r="BK98" s="220">
        <f>ROUND(I98*H98,2)</f>
        <v>0</v>
      </c>
      <c r="BL98" s="20" t="s">
        <v>150</v>
      </c>
      <c r="BM98" s="219" t="s">
        <v>151</v>
      </c>
    </row>
    <row r="99" s="12" customFormat="1">
      <c r="A99" s="12"/>
      <c r="B99" s="221"/>
      <c r="C99" s="222"/>
      <c r="D99" s="223" t="s">
        <v>152</v>
      </c>
      <c r="E99" s="224" t="s">
        <v>19</v>
      </c>
      <c r="F99" s="225" t="s">
        <v>150</v>
      </c>
      <c r="G99" s="222"/>
      <c r="H99" s="226">
        <v>4</v>
      </c>
      <c r="I99" s="227"/>
      <c r="J99" s="222"/>
      <c r="K99" s="222"/>
      <c r="L99" s="228"/>
      <c r="M99" s="229"/>
      <c r="N99" s="230"/>
      <c r="O99" s="230"/>
      <c r="P99" s="230"/>
      <c r="Q99" s="230"/>
      <c r="R99" s="230"/>
      <c r="S99" s="230"/>
      <c r="T99" s="231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T99" s="232" t="s">
        <v>152</v>
      </c>
      <c r="AU99" s="232" t="s">
        <v>78</v>
      </c>
      <c r="AV99" s="12" t="s">
        <v>80</v>
      </c>
      <c r="AW99" s="12" t="s">
        <v>32</v>
      </c>
      <c r="AX99" s="12" t="s">
        <v>70</v>
      </c>
      <c r="AY99" s="232" t="s">
        <v>145</v>
      </c>
    </row>
    <row r="100" s="13" customFormat="1">
      <c r="A100" s="13"/>
      <c r="B100" s="233"/>
      <c r="C100" s="234"/>
      <c r="D100" s="223" t="s">
        <v>152</v>
      </c>
      <c r="E100" s="235" t="s">
        <v>19</v>
      </c>
      <c r="F100" s="236" t="s">
        <v>153</v>
      </c>
      <c r="G100" s="234"/>
      <c r="H100" s="235" t="s">
        <v>19</v>
      </c>
      <c r="I100" s="237"/>
      <c r="J100" s="234"/>
      <c r="K100" s="234"/>
      <c r="L100" s="238"/>
      <c r="M100" s="239"/>
      <c r="N100" s="240"/>
      <c r="O100" s="240"/>
      <c r="P100" s="240"/>
      <c r="Q100" s="240"/>
      <c r="R100" s="240"/>
      <c r="S100" s="240"/>
      <c r="T100" s="241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2" t="s">
        <v>152</v>
      </c>
      <c r="AU100" s="242" t="s">
        <v>78</v>
      </c>
      <c r="AV100" s="13" t="s">
        <v>78</v>
      </c>
      <c r="AW100" s="13" t="s">
        <v>32</v>
      </c>
      <c r="AX100" s="13" t="s">
        <v>70</v>
      </c>
      <c r="AY100" s="242" t="s">
        <v>145</v>
      </c>
    </row>
    <row r="101" s="14" customFormat="1">
      <c r="A101" s="14"/>
      <c r="B101" s="243"/>
      <c r="C101" s="244"/>
      <c r="D101" s="223" t="s">
        <v>152</v>
      </c>
      <c r="E101" s="245" t="s">
        <v>19</v>
      </c>
      <c r="F101" s="246" t="s">
        <v>154</v>
      </c>
      <c r="G101" s="244"/>
      <c r="H101" s="247">
        <v>4</v>
      </c>
      <c r="I101" s="248"/>
      <c r="J101" s="244"/>
      <c r="K101" s="244"/>
      <c r="L101" s="249"/>
      <c r="M101" s="250"/>
      <c r="N101" s="251"/>
      <c r="O101" s="251"/>
      <c r="P101" s="251"/>
      <c r="Q101" s="251"/>
      <c r="R101" s="251"/>
      <c r="S101" s="251"/>
      <c r="T101" s="252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3" t="s">
        <v>152</v>
      </c>
      <c r="AU101" s="253" t="s">
        <v>78</v>
      </c>
      <c r="AV101" s="14" t="s">
        <v>150</v>
      </c>
      <c r="AW101" s="14" t="s">
        <v>32</v>
      </c>
      <c r="AX101" s="14" t="s">
        <v>78</v>
      </c>
      <c r="AY101" s="253" t="s">
        <v>145</v>
      </c>
    </row>
    <row r="102" s="2" customFormat="1" ht="16.5" customHeight="1">
      <c r="A102" s="41"/>
      <c r="B102" s="42"/>
      <c r="C102" s="208" t="s">
        <v>80</v>
      </c>
      <c r="D102" s="208" t="s">
        <v>146</v>
      </c>
      <c r="E102" s="209" t="s">
        <v>155</v>
      </c>
      <c r="F102" s="210" t="s">
        <v>156</v>
      </c>
      <c r="G102" s="211" t="s">
        <v>149</v>
      </c>
      <c r="H102" s="212">
        <v>189</v>
      </c>
      <c r="I102" s="213"/>
      <c r="J102" s="214">
        <f>ROUND(I102*H102,2)</f>
        <v>0</v>
      </c>
      <c r="K102" s="210" t="s">
        <v>19</v>
      </c>
      <c r="L102" s="47"/>
      <c r="M102" s="215" t="s">
        <v>19</v>
      </c>
      <c r="N102" s="216" t="s">
        <v>41</v>
      </c>
      <c r="O102" s="87"/>
      <c r="P102" s="217">
        <f>O102*H102</f>
        <v>0</v>
      </c>
      <c r="Q102" s="217">
        <v>0</v>
      </c>
      <c r="R102" s="217">
        <f>Q102*H102</f>
        <v>0</v>
      </c>
      <c r="S102" s="217">
        <v>0</v>
      </c>
      <c r="T102" s="218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9" t="s">
        <v>150</v>
      </c>
      <c r="AT102" s="219" t="s">
        <v>146</v>
      </c>
      <c r="AU102" s="219" t="s">
        <v>78</v>
      </c>
      <c r="AY102" s="20" t="s">
        <v>145</v>
      </c>
      <c r="BE102" s="220">
        <f>IF(N102="základní",J102,0)</f>
        <v>0</v>
      </c>
      <c r="BF102" s="220">
        <f>IF(N102="snížená",J102,0)</f>
        <v>0</v>
      </c>
      <c r="BG102" s="220">
        <f>IF(N102="zákl. přenesená",J102,0)</f>
        <v>0</v>
      </c>
      <c r="BH102" s="220">
        <f>IF(N102="sníž. přenesená",J102,0)</f>
        <v>0</v>
      </c>
      <c r="BI102" s="220">
        <f>IF(N102="nulová",J102,0)</f>
        <v>0</v>
      </c>
      <c r="BJ102" s="20" t="s">
        <v>78</v>
      </c>
      <c r="BK102" s="220">
        <f>ROUND(I102*H102,2)</f>
        <v>0</v>
      </c>
      <c r="BL102" s="20" t="s">
        <v>150</v>
      </c>
      <c r="BM102" s="219" t="s">
        <v>157</v>
      </c>
    </row>
    <row r="103" s="12" customFormat="1">
      <c r="A103" s="12"/>
      <c r="B103" s="221"/>
      <c r="C103" s="222"/>
      <c r="D103" s="223" t="s">
        <v>152</v>
      </c>
      <c r="E103" s="224" t="s">
        <v>19</v>
      </c>
      <c r="F103" s="225" t="s">
        <v>158</v>
      </c>
      <c r="G103" s="222"/>
      <c r="H103" s="226">
        <v>173</v>
      </c>
      <c r="I103" s="227"/>
      <c r="J103" s="222"/>
      <c r="K103" s="222"/>
      <c r="L103" s="228"/>
      <c r="M103" s="229"/>
      <c r="N103" s="230"/>
      <c r="O103" s="230"/>
      <c r="P103" s="230"/>
      <c r="Q103" s="230"/>
      <c r="R103" s="230"/>
      <c r="S103" s="230"/>
      <c r="T103" s="231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T103" s="232" t="s">
        <v>152</v>
      </c>
      <c r="AU103" s="232" t="s">
        <v>78</v>
      </c>
      <c r="AV103" s="12" t="s">
        <v>80</v>
      </c>
      <c r="AW103" s="12" t="s">
        <v>32</v>
      </c>
      <c r="AX103" s="12" t="s">
        <v>70</v>
      </c>
      <c r="AY103" s="232" t="s">
        <v>145</v>
      </c>
    </row>
    <row r="104" s="12" customFormat="1">
      <c r="A104" s="12"/>
      <c r="B104" s="221"/>
      <c r="C104" s="222"/>
      <c r="D104" s="223" t="s">
        <v>152</v>
      </c>
      <c r="E104" s="224" t="s">
        <v>19</v>
      </c>
      <c r="F104" s="225" t="s">
        <v>159</v>
      </c>
      <c r="G104" s="222"/>
      <c r="H104" s="226">
        <v>16</v>
      </c>
      <c r="I104" s="227"/>
      <c r="J104" s="222"/>
      <c r="K104" s="222"/>
      <c r="L104" s="228"/>
      <c r="M104" s="229"/>
      <c r="N104" s="230"/>
      <c r="O104" s="230"/>
      <c r="P104" s="230"/>
      <c r="Q104" s="230"/>
      <c r="R104" s="230"/>
      <c r="S104" s="230"/>
      <c r="T104" s="231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T104" s="232" t="s">
        <v>152</v>
      </c>
      <c r="AU104" s="232" t="s">
        <v>78</v>
      </c>
      <c r="AV104" s="12" t="s">
        <v>80</v>
      </c>
      <c r="AW104" s="12" t="s">
        <v>32</v>
      </c>
      <c r="AX104" s="12" t="s">
        <v>70</v>
      </c>
      <c r="AY104" s="232" t="s">
        <v>145</v>
      </c>
    </row>
    <row r="105" s="14" customFormat="1">
      <c r="A105" s="14"/>
      <c r="B105" s="243"/>
      <c r="C105" s="244"/>
      <c r="D105" s="223" t="s">
        <v>152</v>
      </c>
      <c r="E105" s="245" t="s">
        <v>19</v>
      </c>
      <c r="F105" s="246" t="s">
        <v>154</v>
      </c>
      <c r="G105" s="244"/>
      <c r="H105" s="247">
        <v>189</v>
      </c>
      <c r="I105" s="248"/>
      <c r="J105" s="244"/>
      <c r="K105" s="244"/>
      <c r="L105" s="249"/>
      <c r="M105" s="250"/>
      <c r="N105" s="251"/>
      <c r="O105" s="251"/>
      <c r="P105" s="251"/>
      <c r="Q105" s="251"/>
      <c r="R105" s="251"/>
      <c r="S105" s="251"/>
      <c r="T105" s="252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3" t="s">
        <v>152</v>
      </c>
      <c r="AU105" s="253" t="s">
        <v>78</v>
      </c>
      <c r="AV105" s="14" t="s">
        <v>150</v>
      </c>
      <c r="AW105" s="14" t="s">
        <v>32</v>
      </c>
      <c r="AX105" s="14" t="s">
        <v>78</v>
      </c>
      <c r="AY105" s="253" t="s">
        <v>145</v>
      </c>
    </row>
    <row r="106" s="2" customFormat="1" ht="16.5" customHeight="1">
      <c r="A106" s="41"/>
      <c r="B106" s="42"/>
      <c r="C106" s="208" t="s">
        <v>150</v>
      </c>
      <c r="D106" s="208" t="s">
        <v>146</v>
      </c>
      <c r="E106" s="209" t="s">
        <v>160</v>
      </c>
      <c r="F106" s="210" t="s">
        <v>161</v>
      </c>
      <c r="G106" s="211" t="s">
        <v>149</v>
      </c>
      <c r="H106" s="212">
        <v>2623</v>
      </c>
      <c r="I106" s="213"/>
      <c r="J106" s="214">
        <f>ROUND(I106*H106,2)</f>
        <v>0</v>
      </c>
      <c r="K106" s="210" t="s">
        <v>19</v>
      </c>
      <c r="L106" s="47"/>
      <c r="M106" s="215" t="s">
        <v>19</v>
      </c>
      <c r="N106" s="216" t="s">
        <v>41</v>
      </c>
      <c r="O106" s="87"/>
      <c r="P106" s="217">
        <f>O106*H106</f>
        <v>0</v>
      </c>
      <c r="Q106" s="217">
        <v>0</v>
      </c>
      <c r="R106" s="217">
        <f>Q106*H106</f>
        <v>0</v>
      </c>
      <c r="S106" s="217">
        <v>0</v>
      </c>
      <c r="T106" s="218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9" t="s">
        <v>150</v>
      </c>
      <c r="AT106" s="219" t="s">
        <v>146</v>
      </c>
      <c r="AU106" s="219" t="s">
        <v>78</v>
      </c>
      <c r="AY106" s="20" t="s">
        <v>145</v>
      </c>
      <c r="BE106" s="220">
        <f>IF(N106="základní",J106,0)</f>
        <v>0</v>
      </c>
      <c r="BF106" s="220">
        <f>IF(N106="snížená",J106,0)</f>
        <v>0</v>
      </c>
      <c r="BG106" s="220">
        <f>IF(N106="zákl. přenesená",J106,0)</f>
        <v>0</v>
      </c>
      <c r="BH106" s="220">
        <f>IF(N106="sníž. přenesená",J106,0)</f>
        <v>0</v>
      </c>
      <c r="BI106" s="220">
        <f>IF(N106="nulová",J106,0)</f>
        <v>0</v>
      </c>
      <c r="BJ106" s="20" t="s">
        <v>78</v>
      </c>
      <c r="BK106" s="220">
        <f>ROUND(I106*H106,2)</f>
        <v>0</v>
      </c>
      <c r="BL106" s="20" t="s">
        <v>150</v>
      </c>
      <c r="BM106" s="219" t="s">
        <v>162</v>
      </c>
    </row>
    <row r="107" s="13" customFormat="1">
      <c r="A107" s="13"/>
      <c r="B107" s="233"/>
      <c r="C107" s="234"/>
      <c r="D107" s="223" t="s">
        <v>152</v>
      </c>
      <c r="E107" s="235" t="s">
        <v>19</v>
      </c>
      <c r="F107" s="236" t="s">
        <v>163</v>
      </c>
      <c r="G107" s="234"/>
      <c r="H107" s="235" t="s">
        <v>19</v>
      </c>
      <c r="I107" s="237"/>
      <c r="J107" s="234"/>
      <c r="K107" s="234"/>
      <c r="L107" s="238"/>
      <c r="M107" s="239"/>
      <c r="N107" s="240"/>
      <c r="O107" s="240"/>
      <c r="P107" s="240"/>
      <c r="Q107" s="240"/>
      <c r="R107" s="240"/>
      <c r="S107" s="240"/>
      <c r="T107" s="241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2" t="s">
        <v>152</v>
      </c>
      <c r="AU107" s="242" t="s">
        <v>78</v>
      </c>
      <c r="AV107" s="13" t="s">
        <v>78</v>
      </c>
      <c r="AW107" s="13" t="s">
        <v>32</v>
      </c>
      <c r="AX107" s="13" t="s">
        <v>70</v>
      </c>
      <c r="AY107" s="242" t="s">
        <v>145</v>
      </c>
    </row>
    <row r="108" s="12" customFormat="1">
      <c r="A108" s="12"/>
      <c r="B108" s="221"/>
      <c r="C108" s="222"/>
      <c r="D108" s="223" t="s">
        <v>152</v>
      </c>
      <c r="E108" s="224" t="s">
        <v>19</v>
      </c>
      <c r="F108" s="225" t="s">
        <v>164</v>
      </c>
      <c r="G108" s="222"/>
      <c r="H108" s="226">
        <v>189</v>
      </c>
      <c r="I108" s="227"/>
      <c r="J108" s="222"/>
      <c r="K108" s="222"/>
      <c r="L108" s="228"/>
      <c r="M108" s="229"/>
      <c r="N108" s="230"/>
      <c r="O108" s="230"/>
      <c r="P108" s="230"/>
      <c r="Q108" s="230"/>
      <c r="R108" s="230"/>
      <c r="S108" s="230"/>
      <c r="T108" s="231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T108" s="232" t="s">
        <v>152</v>
      </c>
      <c r="AU108" s="232" t="s">
        <v>78</v>
      </c>
      <c r="AV108" s="12" t="s">
        <v>80</v>
      </c>
      <c r="AW108" s="12" t="s">
        <v>32</v>
      </c>
      <c r="AX108" s="12" t="s">
        <v>70</v>
      </c>
      <c r="AY108" s="232" t="s">
        <v>145</v>
      </c>
    </row>
    <row r="109" s="12" customFormat="1">
      <c r="A109" s="12"/>
      <c r="B109" s="221"/>
      <c r="C109" s="222"/>
      <c r="D109" s="223" t="s">
        <v>152</v>
      </c>
      <c r="E109" s="224" t="s">
        <v>19</v>
      </c>
      <c r="F109" s="225" t="s">
        <v>165</v>
      </c>
      <c r="G109" s="222"/>
      <c r="H109" s="226">
        <v>1194</v>
      </c>
      <c r="I109" s="227"/>
      <c r="J109" s="222"/>
      <c r="K109" s="222"/>
      <c r="L109" s="228"/>
      <c r="M109" s="229"/>
      <c r="N109" s="230"/>
      <c r="O109" s="230"/>
      <c r="P109" s="230"/>
      <c r="Q109" s="230"/>
      <c r="R109" s="230"/>
      <c r="S109" s="230"/>
      <c r="T109" s="231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T109" s="232" t="s">
        <v>152</v>
      </c>
      <c r="AU109" s="232" t="s">
        <v>78</v>
      </c>
      <c r="AV109" s="12" t="s">
        <v>80</v>
      </c>
      <c r="AW109" s="12" t="s">
        <v>32</v>
      </c>
      <c r="AX109" s="12" t="s">
        <v>70</v>
      </c>
      <c r="AY109" s="232" t="s">
        <v>145</v>
      </c>
    </row>
    <row r="110" s="12" customFormat="1">
      <c r="A110" s="12"/>
      <c r="B110" s="221"/>
      <c r="C110" s="222"/>
      <c r="D110" s="223" t="s">
        <v>152</v>
      </c>
      <c r="E110" s="224" t="s">
        <v>19</v>
      </c>
      <c r="F110" s="225" t="s">
        <v>166</v>
      </c>
      <c r="G110" s="222"/>
      <c r="H110" s="226">
        <v>1240</v>
      </c>
      <c r="I110" s="227"/>
      <c r="J110" s="222"/>
      <c r="K110" s="222"/>
      <c r="L110" s="228"/>
      <c r="M110" s="229"/>
      <c r="N110" s="230"/>
      <c r="O110" s="230"/>
      <c r="P110" s="230"/>
      <c r="Q110" s="230"/>
      <c r="R110" s="230"/>
      <c r="S110" s="230"/>
      <c r="T110" s="231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T110" s="232" t="s">
        <v>152</v>
      </c>
      <c r="AU110" s="232" t="s">
        <v>78</v>
      </c>
      <c r="AV110" s="12" t="s">
        <v>80</v>
      </c>
      <c r="AW110" s="12" t="s">
        <v>32</v>
      </c>
      <c r="AX110" s="12" t="s">
        <v>70</v>
      </c>
      <c r="AY110" s="232" t="s">
        <v>145</v>
      </c>
    </row>
    <row r="111" s="13" customFormat="1">
      <c r="A111" s="13"/>
      <c r="B111" s="233"/>
      <c r="C111" s="234"/>
      <c r="D111" s="223" t="s">
        <v>152</v>
      </c>
      <c r="E111" s="235" t="s">
        <v>19</v>
      </c>
      <c r="F111" s="236" t="s">
        <v>167</v>
      </c>
      <c r="G111" s="234"/>
      <c r="H111" s="235" t="s">
        <v>19</v>
      </c>
      <c r="I111" s="237"/>
      <c r="J111" s="234"/>
      <c r="K111" s="234"/>
      <c r="L111" s="238"/>
      <c r="M111" s="239"/>
      <c r="N111" s="240"/>
      <c r="O111" s="240"/>
      <c r="P111" s="240"/>
      <c r="Q111" s="240"/>
      <c r="R111" s="240"/>
      <c r="S111" s="240"/>
      <c r="T111" s="241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2" t="s">
        <v>152</v>
      </c>
      <c r="AU111" s="242" t="s">
        <v>78</v>
      </c>
      <c r="AV111" s="13" t="s">
        <v>78</v>
      </c>
      <c r="AW111" s="13" t="s">
        <v>32</v>
      </c>
      <c r="AX111" s="13" t="s">
        <v>70</v>
      </c>
      <c r="AY111" s="242" t="s">
        <v>145</v>
      </c>
    </row>
    <row r="112" s="14" customFormat="1">
      <c r="A112" s="14"/>
      <c r="B112" s="243"/>
      <c r="C112" s="244"/>
      <c r="D112" s="223" t="s">
        <v>152</v>
      </c>
      <c r="E112" s="245" t="s">
        <v>19</v>
      </c>
      <c r="F112" s="246" t="s">
        <v>154</v>
      </c>
      <c r="G112" s="244"/>
      <c r="H112" s="247">
        <v>2623</v>
      </c>
      <c r="I112" s="248"/>
      <c r="J112" s="244"/>
      <c r="K112" s="244"/>
      <c r="L112" s="249"/>
      <c r="M112" s="250"/>
      <c r="N112" s="251"/>
      <c r="O112" s="251"/>
      <c r="P112" s="251"/>
      <c r="Q112" s="251"/>
      <c r="R112" s="251"/>
      <c r="S112" s="251"/>
      <c r="T112" s="252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3" t="s">
        <v>152</v>
      </c>
      <c r="AU112" s="253" t="s">
        <v>78</v>
      </c>
      <c r="AV112" s="14" t="s">
        <v>150</v>
      </c>
      <c r="AW112" s="14" t="s">
        <v>32</v>
      </c>
      <c r="AX112" s="14" t="s">
        <v>78</v>
      </c>
      <c r="AY112" s="253" t="s">
        <v>145</v>
      </c>
    </row>
    <row r="113" s="2" customFormat="1" ht="16.5" customHeight="1">
      <c r="A113" s="41"/>
      <c r="B113" s="42"/>
      <c r="C113" s="208" t="s">
        <v>168</v>
      </c>
      <c r="D113" s="208" t="s">
        <v>146</v>
      </c>
      <c r="E113" s="209" t="s">
        <v>169</v>
      </c>
      <c r="F113" s="210" t="s">
        <v>170</v>
      </c>
      <c r="G113" s="211" t="s">
        <v>149</v>
      </c>
      <c r="H113" s="212">
        <v>1240</v>
      </c>
      <c r="I113" s="213"/>
      <c r="J113" s="214">
        <f>ROUND(I113*H113,2)</f>
        <v>0</v>
      </c>
      <c r="K113" s="210" t="s">
        <v>19</v>
      </c>
      <c r="L113" s="47"/>
      <c r="M113" s="215" t="s">
        <v>19</v>
      </c>
      <c r="N113" s="216" t="s">
        <v>41</v>
      </c>
      <c r="O113" s="87"/>
      <c r="P113" s="217">
        <f>O113*H113</f>
        <v>0</v>
      </c>
      <c r="Q113" s="217">
        <v>0</v>
      </c>
      <c r="R113" s="217">
        <f>Q113*H113</f>
        <v>0</v>
      </c>
      <c r="S113" s="217">
        <v>0</v>
      </c>
      <c r="T113" s="218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9" t="s">
        <v>150</v>
      </c>
      <c r="AT113" s="219" t="s">
        <v>146</v>
      </c>
      <c r="AU113" s="219" t="s">
        <v>78</v>
      </c>
      <c r="AY113" s="20" t="s">
        <v>145</v>
      </c>
      <c r="BE113" s="220">
        <f>IF(N113="základní",J113,0)</f>
        <v>0</v>
      </c>
      <c r="BF113" s="220">
        <f>IF(N113="snížená",J113,0)</f>
        <v>0</v>
      </c>
      <c r="BG113" s="220">
        <f>IF(N113="zákl. přenesená",J113,0)</f>
        <v>0</v>
      </c>
      <c r="BH113" s="220">
        <f>IF(N113="sníž. přenesená",J113,0)</f>
        <v>0</v>
      </c>
      <c r="BI113" s="220">
        <f>IF(N113="nulová",J113,0)</f>
        <v>0</v>
      </c>
      <c r="BJ113" s="20" t="s">
        <v>78</v>
      </c>
      <c r="BK113" s="220">
        <f>ROUND(I113*H113,2)</f>
        <v>0</v>
      </c>
      <c r="BL113" s="20" t="s">
        <v>150</v>
      </c>
      <c r="BM113" s="219" t="s">
        <v>171</v>
      </c>
    </row>
    <row r="114" s="12" customFormat="1">
      <c r="A114" s="12"/>
      <c r="B114" s="221"/>
      <c r="C114" s="222"/>
      <c r="D114" s="223" t="s">
        <v>152</v>
      </c>
      <c r="E114" s="224" t="s">
        <v>19</v>
      </c>
      <c r="F114" s="225" t="s">
        <v>166</v>
      </c>
      <c r="G114" s="222"/>
      <c r="H114" s="226">
        <v>1240</v>
      </c>
      <c r="I114" s="227"/>
      <c r="J114" s="222"/>
      <c r="K114" s="222"/>
      <c r="L114" s="228"/>
      <c r="M114" s="229"/>
      <c r="N114" s="230"/>
      <c r="O114" s="230"/>
      <c r="P114" s="230"/>
      <c r="Q114" s="230"/>
      <c r="R114" s="230"/>
      <c r="S114" s="230"/>
      <c r="T114" s="231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T114" s="232" t="s">
        <v>152</v>
      </c>
      <c r="AU114" s="232" t="s">
        <v>78</v>
      </c>
      <c r="AV114" s="12" t="s">
        <v>80</v>
      </c>
      <c r="AW114" s="12" t="s">
        <v>32</v>
      </c>
      <c r="AX114" s="12" t="s">
        <v>70</v>
      </c>
      <c r="AY114" s="232" t="s">
        <v>145</v>
      </c>
    </row>
    <row r="115" s="13" customFormat="1">
      <c r="A115" s="13"/>
      <c r="B115" s="233"/>
      <c r="C115" s="234"/>
      <c r="D115" s="223" t="s">
        <v>152</v>
      </c>
      <c r="E115" s="235" t="s">
        <v>19</v>
      </c>
      <c r="F115" s="236" t="s">
        <v>172</v>
      </c>
      <c r="G115" s="234"/>
      <c r="H115" s="235" t="s">
        <v>19</v>
      </c>
      <c r="I115" s="237"/>
      <c r="J115" s="234"/>
      <c r="K115" s="234"/>
      <c r="L115" s="238"/>
      <c r="M115" s="239"/>
      <c r="N115" s="240"/>
      <c r="O115" s="240"/>
      <c r="P115" s="240"/>
      <c r="Q115" s="240"/>
      <c r="R115" s="240"/>
      <c r="S115" s="240"/>
      <c r="T115" s="241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2" t="s">
        <v>152</v>
      </c>
      <c r="AU115" s="242" t="s">
        <v>78</v>
      </c>
      <c r="AV115" s="13" t="s">
        <v>78</v>
      </c>
      <c r="AW115" s="13" t="s">
        <v>32</v>
      </c>
      <c r="AX115" s="13" t="s">
        <v>70</v>
      </c>
      <c r="AY115" s="242" t="s">
        <v>145</v>
      </c>
    </row>
    <row r="116" s="14" customFormat="1">
      <c r="A116" s="14"/>
      <c r="B116" s="243"/>
      <c r="C116" s="244"/>
      <c r="D116" s="223" t="s">
        <v>152</v>
      </c>
      <c r="E116" s="245" t="s">
        <v>19</v>
      </c>
      <c r="F116" s="246" t="s">
        <v>154</v>
      </c>
      <c r="G116" s="244"/>
      <c r="H116" s="247">
        <v>1240</v>
      </c>
      <c r="I116" s="248"/>
      <c r="J116" s="244"/>
      <c r="K116" s="244"/>
      <c r="L116" s="249"/>
      <c r="M116" s="250"/>
      <c r="N116" s="251"/>
      <c r="O116" s="251"/>
      <c r="P116" s="251"/>
      <c r="Q116" s="251"/>
      <c r="R116" s="251"/>
      <c r="S116" s="251"/>
      <c r="T116" s="252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3" t="s">
        <v>152</v>
      </c>
      <c r="AU116" s="253" t="s">
        <v>78</v>
      </c>
      <c r="AV116" s="14" t="s">
        <v>150</v>
      </c>
      <c r="AW116" s="14" t="s">
        <v>32</v>
      </c>
      <c r="AX116" s="14" t="s">
        <v>78</v>
      </c>
      <c r="AY116" s="253" t="s">
        <v>145</v>
      </c>
    </row>
    <row r="117" s="2" customFormat="1" ht="16.5" customHeight="1">
      <c r="A117" s="41"/>
      <c r="B117" s="42"/>
      <c r="C117" s="208" t="s">
        <v>173</v>
      </c>
      <c r="D117" s="208" t="s">
        <v>146</v>
      </c>
      <c r="E117" s="209" t="s">
        <v>174</v>
      </c>
      <c r="F117" s="210" t="s">
        <v>175</v>
      </c>
      <c r="G117" s="211" t="s">
        <v>176</v>
      </c>
      <c r="H117" s="212">
        <v>181</v>
      </c>
      <c r="I117" s="213"/>
      <c r="J117" s="214">
        <f>ROUND(I117*H117,2)</f>
        <v>0</v>
      </c>
      <c r="K117" s="210" t="s">
        <v>19</v>
      </c>
      <c r="L117" s="47"/>
      <c r="M117" s="215" t="s">
        <v>19</v>
      </c>
      <c r="N117" s="216" t="s">
        <v>41</v>
      </c>
      <c r="O117" s="87"/>
      <c r="P117" s="217">
        <f>O117*H117</f>
        <v>0</v>
      </c>
      <c r="Q117" s="217">
        <v>0</v>
      </c>
      <c r="R117" s="217">
        <f>Q117*H117</f>
        <v>0</v>
      </c>
      <c r="S117" s="217">
        <v>0</v>
      </c>
      <c r="T117" s="218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9" t="s">
        <v>150</v>
      </c>
      <c r="AT117" s="219" t="s">
        <v>146</v>
      </c>
      <c r="AU117" s="219" t="s">
        <v>78</v>
      </c>
      <c r="AY117" s="20" t="s">
        <v>145</v>
      </c>
      <c r="BE117" s="220">
        <f>IF(N117="základní",J117,0)</f>
        <v>0</v>
      </c>
      <c r="BF117" s="220">
        <f>IF(N117="snížená",J117,0)</f>
        <v>0</v>
      </c>
      <c r="BG117" s="220">
        <f>IF(N117="zákl. přenesená",J117,0)</f>
        <v>0</v>
      </c>
      <c r="BH117" s="220">
        <f>IF(N117="sníž. přenesená",J117,0)</f>
        <v>0</v>
      </c>
      <c r="BI117" s="220">
        <f>IF(N117="nulová",J117,0)</f>
        <v>0</v>
      </c>
      <c r="BJ117" s="20" t="s">
        <v>78</v>
      </c>
      <c r="BK117" s="220">
        <f>ROUND(I117*H117,2)</f>
        <v>0</v>
      </c>
      <c r="BL117" s="20" t="s">
        <v>150</v>
      </c>
      <c r="BM117" s="219" t="s">
        <v>177</v>
      </c>
    </row>
    <row r="118" s="12" customFormat="1">
      <c r="A118" s="12"/>
      <c r="B118" s="221"/>
      <c r="C118" s="222"/>
      <c r="D118" s="223" t="s">
        <v>152</v>
      </c>
      <c r="E118" s="224" t="s">
        <v>19</v>
      </c>
      <c r="F118" s="225" t="s">
        <v>178</v>
      </c>
      <c r="G118" s="222"/>
      <c r="H118" s="226">
        <v>181</v>
      </c>
      <c r="I118" s="227"/>
      <c r="J118" s="222"/>
      <c r="K118" s="222"/>
      <c r="L118" s="228"/>
      <c r="M118" s="229"/>
      <c r="N118" s="230"/>
      <c r="O118" s="230"/>
      <c r="P118" s="230"/>
      <c r="Q118" s="230"/>
      <c r="R118" s="230"/>
      <c r="S118" s="230"/>
      <c r="T118" s="231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T118" s="232" t="s">
        <v>152</v>
      </c>
      <c r="AU118" s="232" t="s">
        <v>78</v>
      </c>
      <c r="AV118" s="12" t="s">
        <v>80</v>
      </c>
      <c r="AW118" s="12" t="s">
        <v>32</v>
      </c>
      <c r="AX118" s="12" t="s">
        <v>70</v>
      </c>
      <c r="AY118" s="232" t="s">
        <v>145</v>
      </c>
    </row>
    <row r="119" s="14" customFormat="1">
      <c r="A119" s="14"/>
      <c r="B119" s="243"/>
      <c r="C119" s="244"/>
      <c r="D119" s="223" t="s">
        <v>152</v>
      </c>
      <c r="E119" s="245" t="s">
        <v>19</v>
      </c>
      <c r="F119" s="246" t="s">
        <v>154</v>
      </c>
      <c r="G119" s="244"/>
      <c r="H119" s="247">
        <v>181</v>
      </c>
      <c r="I119" s="248"/>
      <c r="J119" s="244"/>
      <c r="K119" s="244"/>
      <c r="L119" s="249"/>
      <c r="M119" s="250"/>
      <c r="N119" s="251"/>
      <c r="O119" s="251"/>
      <c r="P119" s="251"/>
      <c r="Q119" s="251"/>
      <c r="R119" s="251"/>
      <c r="S119" s="251"/>
      <c r="T119" s="252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3" t="s">
        <v>152</v>
      </c>
      <c r="AU119" s="253" t="s">
        <v>78</v>
      </c>
      <c r="AV119" s="14" t="s">
        <v>150</v>
      </c>
      <c r="AW119" s="14" t="s">
        <v>32</v>
      </c>
      <c r="AX119" s="14" t="s">
        <v>78</v>
      </c>
      <c r="AY119" s="253" t="s">
        <v>145</v>
      </c>
    </row>
    <row r="120" s="11" customFormat="1" ht="25.92" customHeight="1">
      <c r="A120" s="11"/>
      <c r="B120" s="194"/>
      <c r="C120" s="195"/>
      <c r="D120" s="196" t="s">
        <v>69</v>
      </c>
      <c r="E120" s="197" t="s">
        <v>179</v>
      </c>
      <c r="F120" s="197" t="s">
        <v>180</v>
      </c>
      <c r="G120" s="195"/>
      <c r="H120" s="195"/>
      <c r="I120" s="198"/>
      <c r="J120" s="199">
        <f>BK120</f>
        <v>0</v>
      </c>
      <c r="K120" s="195"/>
      <c r="L120" s="200"/>
      <c r="M120" s="201"/>
      <c r="N120" s="202"/>
      <c r="O120" s="202"/>
      <c r="P120" s="203">
        <f>SUM(P121:P135)</f>
        <v>0</v>
      </c>
      <c r="Q120" s="202"/>
      <c r="R120" s="203">
        <f>SUM(R121:R135)</f>
        <v>0</v>
      </c>
      <c r="S120" s="202"/>
      <c r="T120" s="204">
        <f>SUM(T121:T135)</f>
        <v>0</v>
      </c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R120" s="205" t="s">
        <v>78</v>
      </c>
      <c r="AT120" s="206" t="s">
        <v>69</v>
      </c>
      <c r="AU120" s="206" t="s">
        <v>70</v>
      </c>
      <c r="AY120" s="205" t="s">
        <v>145</v>
      </c>
      <c r="BK120" s="207">
        <f>SUM(BK121:BK135)</f>
        <v>0</v>
      </c>
    </row>
    <row r="121" s="2" customFormat="1" ht="16.5" customHeight="1">
      <c r="A121" s="41"/>
      <c r="B121" s="42"/>
      <c r="C121" s="208" t="s">
        <v>181</v>
      </c>
      <c r="D121" s="208" t="s">
        <v>146</v>
      </c>
      <c r="E121" s="209" t="s">
        <v>182</v>
      </c>
      <c r="F121" s="210" t="s">
        <v>183</v>
      </c>
      <c r="G121" s="211" t="s">
        <v>184</v>
      </c>
      <c r="H121" s="212">
        <v>977.47500000000002</v>
      </c>
      <c r="I121" s="213"/>
      <c r="J121" s="214">
        <f>ROUND(I121*H121,2)</f>
        <v>0</v>
      </c>
      <c r="K121" s="210" t="s">
        <v>19</v>
      </c>
      <c r="L121" s="47"/>
      <c r="M121" s="215" t="s">
        <v>19</v>
      </c>
      <c r="N121" s="216" t="s">
        <v>41</v>
      </c>
      <c r="O121" s="87"/>
      <c r="P121" s="217">
        <f>O121*H121</f>
        <v>0</v>
      </c>
      <c r="Q121" s="217">
        <v>0</v>
      </c>
      <c r="R121" s="217">
        <f>Q121*H121</f>
        <v>0</v>
      </c>
      <c r="S121" s="217">
        <v>0</v>
      </c>
      <c r="T121" s="218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9" t="s">
        <v>150</v>
      </c>
      <c r="AT121" s="219" t="s">
        <v>146</v>
      </c>
      <c r="AU121" s="219" t="s">
        <v>78</v>
      </c>
      <c r="AY121" s="20" t="s">
        <v>145</v>
      </c>
      <c r="BE121" s="220">
        <f>IF(N121="základní",J121,0)</f>
        <v>0</v>
      </c>
      <c r="BF121" s="220">
        <f>IF(N121="snížená",J121,0)</f>
        <v>0</v>
      </c>
      <c r="BG121" s="220">
        <f>IF(N121="zákl. přenesená",J121,0)</f>
        <v>0</v>
      </c>
      <c r="BH121" s="220">
        <f>IF(N121="sníž. přenesená",J121,0)</f>
        <v>0</v>
      </c>
      <c r="BI121" s="220">
        <f>IF(N121="nulová",J121,0)</f>
        <v>0</v>
      </c>
      <c r="BJ121" s="20" t="s">
        <v>78</v>
      </c>
      <c r="BK121" s="220">
        <f>ROUND(I121*H121,2)</f>
        <v>0</v>
      </c>
      <c r="BL121" s="20" t="s">
        <v>150</v>
      </c>
      <c r="BM121" s="219" t="s">
        <v>185</v>
      </c>
    </row>
    <row r="122" s="13" customFormat="1">
      <c r="A122" s="13"/>
      <c r="B122" s="233"/>
      <c r="C122" s="234"/>
      <c r="D122" s="223" t="s">
        <v>152</v>
      </c>
      <c r="E122" s="235" t="s">
        <v>19</v>
      </c>
      <c r="F122" s="236" t="s">
        <v>163</v>
      </c>
      <c r="G122" s="234"/>
      <c r="H122" s="235" t="s">
        <v>19</v>
      </c>
      <c r="I122" s="237"/>
      <c r="J122" s="234"/>
      <c r="K122" s="234"/>
      <c r="L122" s="238"/>
      <c r="M122" s="239"/>
      <c r="N122" s="240"/>
      <c r="O122" s="240"/>
      <c r="P122" s="240"/>
      <c r="Q122" s="240"/>
      <c r="R122" s="240"/>
      <c r="S122" s="240"/>
      <c r="T122" s="241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2" t="s">
        <v>152</v>
      </c>
      <c r="AU122" s="242" t="s">
        <v>78</v>
      </c>
      <c r="AV122" s="13" t="s">
        <v>78</v>
      </c>
      <c r="AW122" s="13" t="s">
        <v>32</v>
      </c>
      <c r="AX122" s="13" t="s">
        <v>70</v>
      </c>
      <c r="AY122" s="242" t="s">
        <v>145</v>
      </c>
    </row>
    <row r="123" s="12" customFormat="1">
      <c r="A123" s="12"/>
      <c r="B123" s="221"/>
      <c r="C123" s="222"/>
      <c r="D123" s="223" t="s">
        <v>152</v>
      </c>
      <c r="E123" s="224" t="s">
        <v>19</v>
      </c>
      <c r="F123" s="225" t="s">
        <v>186</v>
      </c>
      <c r="G123" s="222"/>
      <c r="H123" s="226">
        <v>325</v>
      </c>
      <c r="I123" s="227"/>
      <c r="J123" s="222"/>
      <c r="K123" s="222"/>
      <c r="L123" s="228"/>
      <c r="M123" s="229"/>
      <c r="N123" s="230"/>
      <c r="O123" s="230"/>
      <c r="P123" s="230"/>
      <c r="Q123" s="230"/>
      <c r="R123" s="230"/>
      <c r="S123" s="230"/>
      <c r="T123" s="231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T123" s="232" t="s">
        <v>152</v>
      </c>
      <c r="AU123" s="232" t="s">
        <v>78</v>
      </c>
      <c r="AV123" s="12" t="s">
        <v>80</v>
      </c>
      <c r="AW123" s="12" t="s">
        <v>32</v>
      </c>
      <c r="AX123" s="12" t="s">
        <v>70</v>
      </c>
      <c r="AY123" s="232" t="s">
        <v>145</v>
      </c>
    </row>
    <row r="124" s="12" customFormat="1">
      <c r="A124" s="12"/>
      <c r="B124" s="221"/>
      <c r="C124" s="222"/>
      <c r="D124" s="223" t="s">
        <v>152</v>
      </c>
      <c r="E124" s="224" t="s">
        <v>19</v>
      </c>
      <c r="F124" s="225" t="s">
        <v>187</v>
      </c>
      <c r="G124" s="222"/>
      <c r="H124" s="226">
        <v>296.375</v>
      </c>
      <c r="I124" s="227"/>
      <c r="J124" s="222"/>
      <c r="K124" s="222"/>
      <c r="L124" s="228"/>
      <c r="M124" s="229"/>
      <c r="N124" s="230"/>
      <c r="O124" s="230"/>
      <c r="P124" s="230"/>
      <c r="Q124" s="230"/>
      <c r="R124" s="230"/>
      <c r="S124" s="230"/>
      <c r="T124" s="231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T124" s="232" t="s">
        <v>152</v>
      </c>
      <c r="AU124" s="232" t="s">
        <v>78</v>
      </c>
      <c r="AV124" s="12" t="s">
        <v>80</v>
      </c>
      <c r="AW124" s="12" t="s">
        <v>32</v>
      </c>
      <c r="AX124" s="12" t="s">
        <v>70</v>
      </c>
      <c r="AY124" s="232" t="s">
        <v>145</v>
      </c>
    </row>
    <row r="125" s="12" customFormat="1">
      <c r="A125" s="12"/>
      <c r="B125" s="221"/>
      <c r="C125" s="222"/>
      <c r="D125" s="223" t="s">
        <v>152</v>
      </c>
      <c r="E125" s="224" t="s">
        <v>19</v>
      </c>
      <c r="F125" s="225" t="s">
        <v>188</v>
      </c>
      <c r="G125" s="222"/>
      <c r="H125" s="226">
        <v>356.10000000000002</v>
      </c>
      <c r="I125" s="227"/>
      <c r="J125" s="222"/>
      <c r="K125" s="222"/>
      <c r="L125" s="228"/>
      <c r="M125" s="229"/>
      <c r="N125" s="230"/>
      <c r="O125" s="230"/>
      <c r="P125" s="230"/>
      <c r="Q125" s="230"/>
      <c r="R125" s="230"/>
      <c r="S125" s="230"/>
      <c r="T125" s="231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T125" s="232" t="s">
        <v>152</v>
      </c>
      <c r="AU125" s="232" t="s">
        <v>78</v>
      </c>
      <c r="AV125" s="12" t="s">
        <v>80</v>
      </c>
      <c r="AW125" s="12" t="s">
        <v>32</v>
      </c>
      <c r="AX125" s="12" t="s">
        <v>70</v>
      </c>
      <c r="AY125" s="232" t="s">
        <v>145</v>
      </c>
    </row>
    <row r="126" s="14" customFormat="1">
      <c r="A126" s="14"/>
      <c r="B126" s="243"/>
      <c r="C126" s="244"/>
      <c r="D126" s="223" t="s">
        <v>152</v>
      </c>
      <c r="E126" s="245" t="s">
        <v>19</v>
      </c>
      <c r="F126" s="246" t="s">
        <v>154</v>
      </c>
      <c r="G126" s="244"/>
      <c r="H126" s="247">
        <v>977.47500000000002</v>
      </c>
      <c r="I126" s="248"/>
      <c r="J126" s="244"/>
      <c r="K126" s="244"/>
      <c r="L126" s="249"/>
      <c r="M126" s="250"/>
      <c r="N126" s="251"/>
      <c r="O126" s="251"/>
      <c r="P126" s="251"/>
      <c r="Q126" s="251"/>
      <c r="R126" s="251"/>
      <c r="S126" s="251"/>
      <c r="T126" s="252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3" t="s">
        <v>152</v>
      </c>
      <c r="AU126" s="253" t="s">
        <v>78</v>
      </c>
      <c r="AV126" s="14" t="s">
        <v>150</v>
      </c>
      <c r="AW126" s="14" t="s">
        <v>32</v>
      </c>
      <c r="AX126" s="14" t="s">
        <v>78</v>
      </c>
      <c r="AY126" s="253" t="s">
        <v>145</v>
      </c>
    </row>
    <row r="127" s="2" customFormat="1" ht="16.5" customHeight="1">
      <c r="A127" s="41"/>
      <c r="B127" s="42"/>
      <c r="C127" s="208" t="s">
        <v>189</v>
      </c>
      <c r="D127" s="208" t="s">
        <v>146</v>
      </c>
      <c r="E127" s="209" t="s">
        <v>190</v>
      </c>
      <c r="F127" s="210" t="s">
        <v>191</v>
      </c>
      <c r="G127" s="211" t="s">
        <v>184</v>
      </c>
      <c r="H127" s="212">
        <v>97.748000000000005</v>
      </c>
      <c r="I127" s="213"/>
      <c r="J127" s="214">
        <f>ROUND(I127*H127,2)</f>
        <v>0</v>
      </c>
      <c r="K127" s="210" t="s">
        <v>19</v>
      </c>
      <c r="L127" s="47"/>
      <c r="M127" s="215" t="s">
        <v>19</v>
      </c>
      <c r="N127" s="216" t="s">
        <v>41</v>
      </c>
      <c r="O127" s="87"/>
      <c r="P127" s="217">
        <f>O127*H127</f>
        <v>0</v>
      </c>
      <c r="Q127" s="217">
        <v>0</v>
      </c>
      <c r="R127" s="217">
        <f>Q127*H127</f>
        <v>0</v>
      </c>
      <c r="S127" s="217">
        <v>0</v>
      </c>
      <c r="T127" s="218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19" t="s">
        <v>150</v>
      </c>
      <c r="AT127" s="219" t="s">
        <v>146</v>
      </c>
      <c r="AU127" s="219" t="s">
        <v>78</v>
      </c>
      <c r="AY127" s="20" t="s">
        <v>145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20" t="s">
        <v>78</v>
      </c>
      <c r="BK127" s="220">
        <f>ROUND(I127*H127,2)</f>
        <v>0</v>
      </c>
      <c r="BL127" s="20" t="s">
        <v>150</v>
      </c>
      <c r="BM127" s="219" t="s">
        <v>192</v>
      </c>
    </row>
    <row r="128" s="12" customFormat="1">
      <c r="A128" s="12"/>
      <c r="B128" s="221"/>
      <c r="C128" s="222"/>
      <c r="D128" s="223" t="s">
        <v>152</v>
      </c>
      <c r="E128" s="224" t="s">
        <v>19</v>
      </c>
      <c r="F128" s="225" t="s">
        <v>193</v>
      </c>
      <c r="G128" s="222"/>
      <c r="H128" s="226">
        <v>97.748000000000005</v>
      </c>
      <c r="I128" s="227"/>
      <c r="J128" s="222"/>
      <c r="K128" s="222"/>
      <c r="L128" s="228"/>
      <c r="M128" s="229"/>
      <c r="N128" s="230"/>
      <c r="O128" s="230"/>
      <c r="P128" s="230"/>
      <c r="Q128" s="230"/>
      <c r="R128" s="230"/>
      <c r="S128" s="230"/>
      <c r="T128" s="231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T128" s="232" t="s">
        <v>152</v>
      </c>
      <c r="AU128" s="232" t="s">
        <v>78</v>
      </c>
      <c r="AV128" s="12" t="s">
        <v>80</v>
      </c>
      <c r="AW128" s="12" t="s">
        <v>32</v>
      </c>
      <c r="AX128" s="12" t="s">
        <v>70</v>
      </c>
      <c r="AY128" s="232" t="s">
        <v>145</v>
      </c>
    </row>
    <row r="129" s="13" customFormat="1">
      <c r="A129" s="13"/>
      <c r="B129" s="233"/>
      <c r="C129" s="234"/>
      <c r="D129" s="223" t="s">
        <v>152</v>
      </c>
      <c r="E129" s="235" t="s">
        <v>19</v>
      </c>
      <c r="F129" s="236" t="s">
        <v>194</v>
      </c>
      <c r="G129" s="234"/>
      <c r="H129" s="235" t="s">
        <v>19</v>
      </c>
      <c r="I129" s="237"/>
      <c r="J129" s="234"/>
      <c r="K129" s="234"/>
      <c r="L129" s="238"/>
      <c r="M129" s="239"/>
      <c r="N129" s="240"/>
      <c r="O129" s="240"/>
      <c r="P129" s="240"/>
      <c r="Q129" s="240"/>
      <c r="R129" s="240"/>
      <c r="S129" s="240"/>
      <c r="T129" s="241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2" t="s">
        <v>152</v>
      </c>
      <c r="AU129" s="242" t="s">
        <v>78</v>
      </c>
      <c r="AV129" s="13" t="s">
        <v>78</v>
      </c>
      <c r="AW129" s="13" t="s">
        <v>32</v>
      </c>
      <c r="AX129" s="13" t="s">
        <v>70</v>
      </c>
      <c r="AY129" s="242" t="s">
        <v>145</v>
      </c>
    </row>
    <row r="130" s="14" customFormat="1">
      <c r="A130" s="14"/>
      <c r="B130" s="243"/>
      <c r="C130" s="244"/>
      <c r="D130" s="223" t="s">
        <v>152</v>
      </c>
      <c r="E130" s="245" t="s">
        <v>19</v>
      </c>
      <c r="F130" s="246" t="s">
        <v>154</v>
      </c>
      <c r="G130" s="244"/>
      <c r="H130" s="247">
        <v>97.748000000000005</v>
      </c>
      <c r="I130" s="248"/>
      <c r="J130" s="244"/>
      <c r="K130" s="244"/>
      <c r="L130" s="249"/>
      <c r="M130" s="250"/>
      <c r="N130" s="251"/>
      <c r="O130" s="251"/>
      <c r="P130" s="251"/>
      <c r="Q130" s="251"/>
      <c r="R130" s="251"/>
      <c r="S130" s="251"/>
      <c r="T130" s="25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3" t="s">
        <v>152</v>
      </c>
      <c r="AU130" s="253" t="s">
        <v>78</v>
      </c>
      <c r="AV130" s="14" t="s">
        <v>150</v>
      </c>
      <c r="AW130" s="14" t="s">
        <v>32</v>
      </c>
      <c r="AX130" s="14" t="s">
        <v>78</v>
      </c>
      <c r="AY130" s="253" t="s">
        <v>145</v>
      </c>
    </row>
    <row r="131" s="2" customFormat="1" ht="16.5" customHeight="1">
      <c r="A131" s="41"/>
      <c r="B131" s="42"/>
      <c r="C131" s="208" t="s">
        <v>195</v>
      </c>
      <c r="D131" s="208" t="s">
        <v>146</v>
      </c>
      <c r="E131" s="209" t="s">
        <v>196</v>
      </c>
      <c r="F131" s="210" t="s">
        <v>197</v>
      </c>
      <c r="G131" s="211" t="s">
        <v>184</v>
      </c>
      <c r="H131" s="212">
        <v>977.47500000000002</v>
      </c>
      <c r="I131" s="213"/>
      <c r="J131" s="214">
        <f>ROUND(I131*H131,2)</f>
        <v>0</v>
      </c>
      <c r="K131" s="210" t="s">
        <v>19</v>
      </c>
      <c r="L131" s="47"/>
      <c r="M131" s="215" t="s">
        <v>19</v>
      </c>
      <c r="N131" s="216" t="s">
        <v>41</v>
      </c>
      <c r="O131" s="87"/>
      <c r="P131" s="217">
        <f>O131*H131</f>
        <v>0</v>
      </c>
      <c r="Q131" s="217">
        <v>0</v>
      </c>
      <c r="R131" s="217">
        <f>Q131*H131</f>
        <v>0</v>
      </c>
      <c r="S131" s="217">
        <v>0</v>
      </c>
      <c r="T131" s="218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19" t="s">
        <v>150</v>
      </c>
      <c r="AT131" s="219" t="s">
        <v>146</v>
      </c>
      <c r="AU131" s="219" t="s">
        <v>78</v>
      </c>
      <c r="AY131" s="20" t="s">
        <v>145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20" t="s">
        <v>78</v>
      </c>
      <c r="BK131" s="220">
        <f>ROUND(I131*H131,2)</f>
        <v>0</v>
      </c>
      <c r="BL131" s="20" t="s">
        <v>150</v>
      </c>
      <c r="BM131" s="219" t="s">
        <v>198</v>
      </c>
    </row>
    <row r="132" s="13" customFormat="1">
      <c r="A132" s="13"/>
      <c r="B132" s="233"/>
      <c r="C132" s="234"/>
      <c r="D132" s="223" t="s">
        <v>152</v>
      </c>
      <c r="E132" s="235" t="s">
        <v>19</v>
      </c>
      <c r="F132" s="236" t="s">
        <v>163</v>
      </c>
      <c r="G132" s="234"/>
      <c r="H132" s="235" t="s">
        <v>19</v>
      </c>
      <c r="I132" s="237"/>
      <c r="J132" s="234"/>
      <c r="K132" s="234"/>
      <c r="L132" s="238"/>
      <c r="M132" s="239"/>
      <c r="N132" s="240"/>
      <c r="O132" s="240"/>
      <c r="P132" s="240"/>
      <c r="Q132" s="240"/>
      <c r="R132" s="240"/>
      <c r="S132" s="240"/>
      <c r="T132" s="24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2" t="s">
        <v>152</v>
      </c>
      <c r="AU132" s="242" t="s">
        <v>78</v>
      </c>
      <c r="AV132" s="13" t="s">
        <v>78</v>
      </c>
      <c r="AW132" s="13" t="s">
        <v>32</v>
      </c>
      <c r="AX132" s="13" t="s">
        <v>70</v>
      </c>
      <c r="AY132" s="242" t="s">
        <v>145</v>
      </c>
    </row>
    <row r="133" s="12" customFormat="1">
      <c r="A133" s="12"/>
      <c r="B133" s="221"/>
      <c r="C133" s="222"/>
      <c r="D133" s="223" t="s">
        <v>152</v>
      </c>
      <c r="E133" s="224" t="s">
        <v>19</v>
      </c>
      <c r="F133" s="225" t="s">
        <v>186</v>
      </c>
      <c r="G133" s="222"/>
      <c r="H133" s="226">
        <v>325</v>
      </c>
      <c r="I133" s="227"/>
      <c r="J133" s="222"/>
      <c r="K133" s="222"/>
      <c r="L133" s="228"/>
      <c r="M133" s="229"/>
      <c r="N133" s="230"/>
      <c r="O133" s="230"/>
      <c r="P133" s="230"/>
      <c r="Q133" s="230"/>
      <c r="R133" s="230"/>
      <c r="S133" s="230"/>
      <c r="T133" s="231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T133" s="232" t="s">
        <v>152</v>
      </c>
      <c r="AU133" s="232" t="s">
        <v>78</v>
      </c>
      <c r="AV133" s="12" t="s">
        <v>80</v>
      </c>
      <c r="AW133" s="12" t="s">
        <v>32</v>
      </c>
      <c r="AX133" s="12" t="s">
        <v>70</v>
      </c>
      <c r="AY133" s="232" t="s">
        <v>145</v>
      </c>
    </row>
    <row r="134" s="12" customFormat="1">
      <c r="A134" s="12"/>
      <c r="B134" s="221"/>
      <c r="C134" s="222"/>
      <c r="D134" s="223" t="s">
        <v>152</v>
      </c>
      <c r="E134" s="224" t="s">
        <v>19</v>
      </c>
      <c r="F134" s="225" t="s">
        <v>199</v>
      </c>
      <c r="G134" s="222"/>
      <c r="H134" s="226">
        <v>652.47500000000002</v>
      </c>
      <c r="I134" s="227"/>
      <c r="J134" s="222"/>
      <c r="K134" s="222"/>
      <c r="L134" s="228"/>
      <c r="M134" s="229"/>
      <c r="N134" s="230"/>
      <c r="O134" s="230"/>
      <c r="P134" s="230"/>
      <c r="Q134" s="230"/>
      <c r="R134" s="230"/>
      <c r="S134" s="230"/>
      <c r="T134" s="231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T134" s="232" t="s">
        <v>152</v>
      </c>
      <c r="AU134" s="232" t="s">
        <v>78</v>
      </c>
      <c r="AV134" s="12" t="s">
        <v>80</v>
      </c>
      <c r="AW134" s="12" t="s">
        <v>32</v>
      </c>
      <c r="AX134" s="12" t="s">
        <v>70</v>
      </c>
      <c r="AY134" s="232" t="s">
        <v>145</v>
      </c>
    </row>
    <row r="135" s="14" customFormat="1">
      <c r="A135" s="14"/>
      <c r="B135" s="243"/>
      <c r="C135" s="244"/>
      <c r="D135" s="223" t="s">
        <v>152</v>
      </c>
      <c r="E135" s="245" t="s">
        <v>19</v>
      </c>
      <c r="F135" s="246" t="s">
        <v>154</v>
      </c>
      <c r="G135" s="244"/>
      <c r="H135" s="247">
        <v>977.47500000000002</v>
      </c>
      <c r="I135" s="248"/>
      <c r="J135" s="244"/>
      <c r="K135" s="244"/>
      <c r="L135" s="249"/>
      <c r="M135" s="250"/>
      <c r="N135" s="251"/>
      <c r="O135" s="251"/>
      <c r="P135" s="251"/>
      <c r="Q135" s="251"/>
      <c r="R135" s="251"/>
      <c r="S135" s="251"/>
      <c r="T135" s="25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3" t="s">
        <v>152</v>
      </c>
      <c r="AU135" s="253" t="s">
        <v>78</v>
      </c>
      <c r="AV135" s="14" t="s">
        <v>150</v>
      </c>
      <c r="AW135" s="14" t="s">
        <v>32</v>
      </c>
      <c r="AX135" s="14" t="s">
        <v>78</v>
      </c>
      <c r="AY135" s="253" t="s">
        <v>145</v>
      </c>
    </row>
    <row r="136" s="11" customFormat="1" ht="25.92" customHeight="1">
      <c r="A136" s="11"/>
      <c r="B136" s="194"/>
      <c r="C136" s="195"/>
      <c r="D136" s="196" t="s">
        <v>69</v>
      </c>
      <c r="E136" s="197" t="s">
        <v>200</v>
      </c>
      <c r="F136" s="197" t="s">
        <v>201</v>
      </c>
      <c r="G136" s="195"/>
      <c r="H136" s="195"/>
      <c r="I136" s="198"/>
      <c r="J136" s="199">
        <f>BK136</f>
        <v>0</v>
      </c>
      <c r="K136" s="195"/>
      <c r="L136" s="200"/>
      <c r="M136" s="201"/>
      <c r="N136" s="202"/>
      <c r="O136" s="202"/>
      <c r="P136" s="203">
        <f>SUM(P137:P164)</f>
        <v>0</v>
      </c>
      <c r="Q136" s="202"/>
      <c r="R136" s="203">
        <f>SUM(R137:R164)</f>
        <v>0</v>
      </c>
      <c r="S136" s="202"/>
      <c r="T136" s="204">
        <f>SUM(T137:T164)</f>
        <v>0</v>
      </c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R136" s="205" t="s">
        <v>78</v>
      </c>
      <c r="AT136" s="206" t="s">
        <v>69</v>
      </c>
      <c r="AU136" s="206" t="s">
        <v>70</v>
      </c>
      <c r="AY136" s="205" t="s">
        <v>145</v>
      </c>
      <c r="BK136" s="207">
        <f>SUM(BK137:BK164)</f>
        <v>0</v>
      </c>
    </row>
    <row r="137" s="2" customFormat="1" ht="16.5" customHeight="1">
      <c r="A137" s="41"/>
      <c r="B137" s="42"/>
      <c r="C137" s="208" t="s">
        <v>179</v>
      </c>
      <c r="D137" s="208" t="s">
        <v>146</v>
      </c>
      <c r="E137" s="209" t="s">
        <v>202</v>
      </c>
      <c r="F137" s="210" t="s">
        <v>203</v>
      </c>
      <c r="G137" s="211" t="s">
        <v>184</v>
      </c>
      <c r="H137" s="212">
        <v>15</v>
      </c>
      <c r="I137" s="213"/>
      <c r="J137" s="214">
        <f>ROUND(I137*H137,2)</f>
        <v>0</v>
      </c>
      <c r="K137" s="210" t="s">
        <v>19</v>
      </c>
      <c r="L137" s="47"/>
      <c r="M137" s="215" t="s">
        <v>19</v>
      </c>
      <c r="N137" s="216" t="s">
        <v>41</v>
      </c>
      <c r="O137" s="87"/>
      <c r="P137" s="217">
        <f>O137*H137</f>
        <v>0</v>
      </c>
      <c r="Q137" s="217">
        <v>0</v>
      </c>
      <c r="R137" s="217">
        <f>Q137*H137</f>
        <v>0</v>
      </c>
      <c r="S137" s="217">
        <v>0</v>
      </c>
      <c r="T137" s="218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9" t="s">
        <v>150</v>
      </c>
      <c r="AT137" s="219" t="s">
        <v>146</v>
      </c>
      <c r="AU137" s="219" t="s">
        <v>78</v>
      </c>
      <c r="AY137" s="20" t="s">
        <v>145</v>
      </c>
      <c r="BE137" s="220">
        <f>IF(N137="základní",J137,0)</f>
        <v>0</v>
      </c>
      <c r="BF137" s="220">
        <f>IF(N137="snížená",J137,0)</f>
        <v>0</v>
      </c>
      <c r="BG137" s="220">
        <f>IF(N137="zákl. přenesená",J137,0)</f>
        <v>0</v>
      </c>
      <c r="BH137" s="220">
        <f>IF(N137="sníž. přenesená",J137,0)</f>
        <v>0</v>
      </c>
      <c r="BI137" s="220">
        <f>IF(N137="nulová",J137,0)</f>
        <v>0</v>
      </c>
      <c r="BJ137" s="20" t="s">
        <v>78</v>
      </c>
      <c r="BK137" s="220">
        <f>ROUND(I137*H137,2)</f>
        <v>0</v>
      </c>
      <c r="BL137" s="20" t="s">
        <v>150</v>
      </c>
      <c r="BM137" s="219" t="s">
        <v>204</v>
      </c>
    </row>
    <row r="138" s="12" customFormat="1">
      <c r="A138" s="12"/>
      <c r="B138" s="221"/>
      <c r="C138" s="222"/>
      <c r="D138" s="223" t="s">
        <v>152</v>
      </c>
      <c r="E138" s="224" t="s">
        <v>19</v>
      </c>
      <c r="F138" s="225" t="s">
        <v>205</v>
      </c>
      <c r="G138" s="222"/>
      <c r="H138" s="226">
        <v>15</v>
      </c>
      <c r="I138" s="227"/>
      <c r="J138" s="222"/>
      <c r="K138" s="222"/>
      <c r="L138" s="228"/>
      <c r="M138" s="229"/>
      <c r="N138" s="230"/>
      <c r="O138" s="230"/>
      <c r="P138" s="230"/>
      <c r="Q138" s="230"/>
      <c r="R138" s="230"/>
      <c r="S138" s="230"/>
      <c r="T138" s="231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T138" s="232" t="s">
        <v>152</v>
      </c>
      <c r="AU138" s="232" t="s">
        <v>78</v>
      </c>
      <c r="AV138" s="12" t="s">
        <v>80</v>
      </c>
      <c r="AW138" s="12" t="s">
        <v>32</v>
      </c>
      <c r="AX138" s="12" t="s">
        <v>70</v>
      </c>
      <c r="AY138" s="232" t="s">
        <v>145</v>
      </c>
    </row>
    <row r="139" s="13" customFormat="1">
      <c r="A139" s="13"/>
      <c r="B139" s="233"/>
      <c r="C139" s="234"/>
      <c r="D139" s="223" t="s">
        <v>152</v>
      </c>
      <c r="E139" s="235" t="s">
        <v>19</v>
      </c>
      <c r="F139" s="236" t="s">
        <v>206</v>
      </c>
      <c r="G139" s="234"/>
      <c r="H139" s="235" t="s">
        <v>19</v>
      </c>
      <c r="I139" s="237"/>
      <c r="J139" s="234"/>
      <c r="K139" s="234"/>
      <c r="L139" s="238"/>
      <c r="M139" s="239"/>
      <c r="N139" s="240"/>
      <c r="O139" s="240"/>
      <c r="P139" s="240"/>
      <c r="Q139" s="240"/>
      <c r="R139" s="240"/>
      <c r="S139" s="240"/>
      <c r="T139" s="24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2" t="s">
        <v>152</v>
      </c>
      <c r="AU139" s="242" t="s">
        <v>78</v>
      </c>
      <c r="AV139" s="13" t="s">
        <v>78</v>
      </c>
      <c r="AW139" s="13" t="s">
        <v>32</v>
      </c>
      <c r="AX139" s="13" t="s">
        <v>70</v>
      </c>
      <c r="AY139" s="242" t="s">
        <v>145</v>
      </c>
    </row>
    <row r="140" s="14" customFormat="1">
      <c r="A140" s="14"/>
      <c r="B140" s="243"/>
      <c r="C140" s="244"/>
      <c r="D140" s="223" t="s">
        <v>152</v>
      </c>
      <c r="E140" s="245" t="s">
        <v>19</v>
      </c>
      <c r="F140" s="246" t="s">
        <v>154</v>
      </c>
      <c r="G140" s="244"/>
      <c r="H140" s="247">
        <v>15</v>
      </c>
      <c r="I140" s="248"/>
      <c r="J140" s="244"/>
      <c r="K140" s="244"/>
      <c r="L140" s="249"/>
      <c r="M140" s="250"/>
      <c r="N140" s="251"/>
      <c r="O140" s="251"/>
      <c r="P140" s="251"/>
      <c r="Q140" s="251"/>
      <c r="R140" s="251"/>
      <c r="S140" s="251"/>
      <c r="T140" s="25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3" t="s">
        <v>152</v>
      </c>
      <c r="AU140" s="253" t="s">
        <v>78</v>
      </c>
      <c r="AV140" s="14" t="s">
        <v>150</v>
      </c>
      <c r="AW140" s="14" t="s">
        <v>32</v>
      </c>
      <c r="AX140" s="14" t="s">
        <v>78</v>
      </c>
      <c r="AY140" s="253" t="s">
        <v>145</v>
      </c>
    </row>
    <row r="141" s="2" customFormat="1" ht="16.5" customHeight="1">
      <c r="A141" s="41"/>
      <c r="B141" s="42"/>
      <c r="C141" s="208" t="s">
        <v>200</v>
      </c>
      <c r="D141" s="208" t="s">
        <v>146</v>
      </c>
      <c r="E141" s="209" t="s">
        <v>207</v>
      </c>
      <c r="F141" s="210" t="s">
        <v>208</v>
      </c>
      <c r="G141" s="211" t="s">
        <v>184</v>
      </c>
      <c r="H141" s="212">
        <v>1.5</v>
      </c>
      <c r="I141" s="213"/>
      <c r="J141" s="214">
        <f>ROUND(I141*H141,2)</f>
        <v>0</v>
      </c>
      <c r="K141" s="210" t="s">
        <v>19</v>
      </c>
      <c r="L141" s="47"/>
      <c r="M141" s="215" t="s">
        <v>19</v>
      </c>
      <c r="N141" s="216" t="s">
        <v>41</v>
      </c>
      <c r="O141" s="87"/>
      <c r="P141" s="217">
        <f>O141*H141</f>
        <v>0</v>
      </c>
      <c r="Q141" s="217">
        <v>0</v>
      </c>
      <c r="R141" s="217">
        <f>Q141*H141</f>
        <v>0</v>
      </c>
      <c r="S141" s="217">
        <v>0</v>
      </c>
      <c r="T141" s="218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19" t="s">
        <v>150</v>
      </c>
      <c r="AT141" s="219" t="s">
        <v>146</v>
      </c>
      <c r="AU141" s="219" t="s">
        <v>78</v>
      </c>
      <c r="AY141" s="20" t="s">
        <v>145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20" t="s">
        <v>78</v>
      </c>
      <c r="BK141" s="220">
        <f>ROUND(I141*H141,2)</f>
        <v>0</v>
      </c>
      <c r="BL141" s="20" t="s">
        <v>150</v>
      </c>
      <c r="BM141" s="219" t="s">
        <v>209</v>
      </c>
    </row>
    <row r="142" s="12" customFormat="1">
      <c r="A142" s="12"/>
      <c r="B142" s="221"/>
      <c r="C142" s="222"/>
      <c r="D142" s="223" t="s">
        <v>152</v>
      </c>
      <c r="E142" s="224" t="s">
        <v>19</v>
      </c>
      <c r="F142" s="225" t="s">
        <v>210</v>
      </c>
      <c r="G142" s="222"/>
      <c r="H142" s="226">
        <v>1.5</v>
      </c>
      <c r="I142" s="227"/>
      <c r="J142" s="222"/>
      <c r="K142" s="222"/>
      <c r="L142" s="228"/>
      <c r="M142" s="229"/>
      <c r="N142" s="230"/>
      <c r="O142" s="230"/>
      <c r="P142" s="230"/>
      <c r="Q142" s="230"/>
      <c r="R142" s="230"/>
      <c r="S142" s="230"/>
      <c r="T142" s="231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T142" s="232" t="s">
        <v>152</v>
      </c>
      <c r="AU142" s="232" t="s">
        <v>78</v>
      </c>
      <c r="AV142" s="12" t="s">
        <v>80</v>
      </c>
      <c r="AW142" s="12" t="s">
        <v>32</v>
      </c>
      <c r="AX142" s="12" t="s">
        <v>70</v>
      </c>
      <c r="AY142" s="232" t="s">
        <v>145</v>
      </c>
    </row>
    <row r="143" s="13" customFormat="1">
      <c r="A143" s="13"/>
      <c r="B143" s="233"/>
      <c r="C143" s="234"/>
      <c r="D143" s="223" t="s">
        <v>152</v>
      </c>
      <c r="E143" s="235" t="s">
        <v>19</v>
      </c>
      <c r="F143" s="236" t="s">
        <v>194</v>
      </c>
      <c r="G143" s="234"/>
      <c r="H143" s="235" t="s">
        <v>19</v>
      </c>
      <c r="I143" s="237"/>
      <c r="J143" s="234"/>
      <c r="K143" s="234"/>
      <c r="L143" s="238"/>
      <c r="M143" s="239"/>
      <c r="N143" s="240"/>
      <c r="O143" s="240"/>
      <c r="P143" s="240"/>
      <c r="Q143" s="240"/>
      <c r="R143" s="240"/>
      <c r="S143" s="240"/>
      <c r="T143" s="24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2" t="s">
        <v>152</v>
      </c>
      <c r="AU143" s="242" t="s">
        <v>78</v>
      </c>
      <c r="AV143" s="13" t="s">
        <v>78</v>
      </c>
      <c r="AW143" s="13" t="s">
        <v>32</v>
      </c>
      <c r="AX143" s="13" t="s">
        <v>70</v>
      </c>
      <c r="AY143" s="242" t="s">
        <v>145</v>
      </c>
    </row>
    <row r="144" s="14" customFormat="1">
      <c r="A144" s="14"/>
      <c r="B144" s="243"/>
      <c r="C144" s="244"/>
      <c r="D144" s="223" t="s">
        <v>152</v>
      </c>
      <c r="E144" s="245" t="s">
        <v>19</v>
      </c>
      <c r="F144" s="246" t="s">
        <v>154</v>
      </c>
      <c r="G144" s="244"/>
      <c r="H144" s="247">
        <v>1.5</v>
      </c>
      <c r="I144" s="248"/>
      <c r="J144" s="244"/>
      <c r="K144" s="244"/>
      <c r="L144" s="249"/>
      <c r="M144" s="250"/>
      <c r="N144" s="251"/>
      <c r="O144" s="251"/>
      <c r="P144" s="251"/>
      <c r="Q144" s="251"/>
      <c r="R144" s="251"/>
      <c r="S144" s="251"/>
      <c r="T144" s="25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3" t="s">
        <v>152</v>
      </c>
      <c r="AU144" s="253" t="s">
        <v>78</v>
      </c>
      <c r="AV144" s="14" t="s">
        <v>150</v>
      </c>
      <c r="AW144" s="14" t="s">
        <v>32</v>
      </c>
      <c r="AX144" s="14" t="s">
        <v>78</v>
      </c>
      <c r="AY144" s="253" t="s">
        <v>145</v>
      </c>
    </row>
    <row r="145" s="2" customFormat="1" ht="16.5" customHeight="1">
      <c r="A145" s="41"/>
      <c r="B145" s="42"/>
      <c r="C145" s="208" t="s">
        <v>211</v>
      </c>
      <c r="D145" s="208" t="s">
        <v>146</v>
      </c>
      <c r="E145" s="209" t="s">
        <v>212</v>
      </c>
      <c r="F145" s="210" t="s">
        <v>213</v>
      </c>
      <c r="G145" s="211" t="s">
        <v>184</v>
      </c>
      <c r="H145" s="212">
        <v>15</v>
      </c>
      <c r="I145" s="213"/>
      <c r="J145" s="214">
        <f>ROUND(I145*H145,2)</f>
        <v>0</v>
      </c>
      <c r="K145" s="210" t="s">
        <v>19</v>
      </c>
      <c r="L145" s="47"/>
      <c r="M145" s="215" t="s">
        <v>19</v>
      </c>
      <c r="N145" s="216" t="s">
        <v>41</v>
      </c>
      <c r="O145" s="87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19" t="s">
        <v>150</v>
      </c>
      <c r="AT145" s="219" t="s">
        <v>146</v>
      </c>
      <c r="AU145" s="219" t="s">
        <v>78</v>
      </c>
      <c r="AY145" s="20" t="s">
        <v>145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20" t="s">
        <v>78</v>
      </c>
      <c r="BK145" s="220">
        <f>ROUND(I145*H145,2)</f>
        <v>0</v>
      </c>
      <c r="BL145" s="20" t="s">
        <v>150</v>
      </c>
      <c r="BM145" s="219" t="s">
        <v>214</v>
      </c>
    </row>
    <row r="146" s="12" customFormat="1">
      <c r="A146" s="12"/>
      <c r="B146" s="221"/>
      <c r="C146" s="222"/>
      <c r="D146" s="223" t="s">
        <v>152</v>
      </c>
      <c r="E146" s="224" t="s">
        <v>19</v>
      </c>
      <c r="F146" s="225" t="s">
        <v>205</v>
      </c>
      <c r="G146" s="222"/>
      <c r="H146" s="226">
        <v>15</v>
      </c>
      <c r="I146" s="227"/>
      <c r="J146" s="222"/>
      <c r="K146" s="222"/>
      <c r="L146" s="228"/>
      <c r="M146" s="229"/>
      <c r="N146" s="230"/>
      <c r="O146" s="230"/>
      <c r="P146" s="230"/>
      <c r="Q146" s="230"/>
      <c r="R146" s="230"/>
      <c r="S146" s="230"/>
      <c r="T146" s="231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T146" s="232" t="s">
        <v>152</v>
      </c>
      <c r="AU146" s="232" t="s">
        <v>78</v>
      </c>
      <c r="AV146" s="12" t="s">
        <v>80</v>
      </c>
      <c r="AW146" s="12" t="s">
        <v>32</v>
      </c>
      <c r="AX146" s="12" t="s">
        <v>70</v>
      </c>
      <c r="AY146" s="232" t="s">
        <v>145</v>
      </c>
    </row>
    <row r="147" s="13" customFormat="1">
      <c r="A147" s="13"/>
      <c r="B147" s="233"/>
      <c r="C147" s="234"/>
      <c r="D147" s="223" t="s">
        <v>152</v>
      </c>
      <c r="E147" s="235" t="s">
        <v>19</v>
      </c>
      <c r="F147" s="236" t="s">
        <v>206</v>
      </c>
      <c r="G147" s="234"/>
      <c r="H147" s="235" t="s">
        <v>19</v>
      </c>
      <c r="I147" s="237"/>
      <c r="J147" s="234"/>
      <c r="K147" s="234"/>
      <c r="L147" s="238"/>
      <c r="M147" s="239"/>
      <c r="N147" s="240"/>
      <c r="O147" s="240"/>
      <c r="P147" s="240"/>
      <c r="Q147" s="240"/>
      <c r="R147" s="240"/>
      <c r="S147" s="240"/>
      <c r="T147" s="24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2" t="s">
        <v>152</v>
      </c>
      <c r="AU147" s="242" t="s">
        <v>78</v>
      </c>
      <c r="AV147" s="13" t="s">
        <v>78</v>
      </c>
      <c r="AW147" s="13" t="s">
        <v>32</v>
      </c>
      <c r="AX147" s="13" t="s">
        <v>70</v>
      </c>
      <c r="AY147" s="242" t="s">
        <v>145</v>
      </c>
    </row>
    <row r="148" s="14" customFormat="1">
      <c r="A148" s="14"/>
      <c r="B148" s="243"/>
      <c r="C148" s="244"/>
      <c r="D148" s="223" t="s">
        <v>152</v>
      </c>
      <c r="E148" s="245" t="s">
        <v>19</v>
      </c>
      <c r="F148" s="246" t="s">
        <v>154</v>
      </c>
      <c r="G148" s="244"/>
      <c r="H148" s="247">
        <v>15</v>
      </c>
      <c r="I148" s="248"/>
      <c r="J148" s="244"/>
      <c r="K148" s="244"/>
      <c r="L148" s="249"/>
      <c r="M148" s="250"/>
      <c r="N148" s="251"/>
      <c r="O148" s="251"/>
      <c r="P148" s="251"/>
      <c r="Q148" s="251"/>
      <c r="R148" s="251"/>
      <c r="S148" s="251"/>
      <c r="T148" s="25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3" t="s">
        <v>152</v>
      </c>
      <c r="AU148" s="253" t="s">
        <v>78</v>
      </c>
      <c r="AV148" s="14" t="s">
        <v>150</v>
      </c>
      <c r="AW148" s="14" t="s">
        <v>32</v>
      </c>
      <c r="AX148" s="14" t="s">
        <v>78</v>
      </c>
      <c r="AY148" s="253" t="s">
        <v>145</v>
      </c>
    </row>
    <row r="149" s="2" customFormat="1" ht="16.5" customHeight="1">
      <c r="A149" s="41"/>
      <c r="B149" s="42"/>
      <c r="C149" s="208" t="s">
        <v>215</v>
      </c>
      <c r="D149" s="208" t="s">
        <v>146</v>
      </c>
      <c r="E149" s="209" t="s">
        <v>216</v>
      </c>
      <c r="F149" s="210" t="s">
        <v>217</v>
      </c>
      <c r="G149" s="211" t="s">
        <v>184</v>
      </c>
      <c r="H149" s="212">
        <v>34.5</v>
      </c>
      <c r="I149" s="213"/>
      <c r="J149" s="214">
        <f>ROUND(I149*H149,2)</f>
        <v>0</v>
      </c>
      <c r="K149" s="210" t="s">
        <v>19</v>
      </c>
      <c r="L149" s="47"/>
      <c r="M149" s="215" t="s">
        <v>19</v>
      </c>
      <c r="N149" s="216" t="s">
        <v>41</v>
      </c>
      <c r="O149" s="87"/>
      <c r="P149" s="217">
        <f>O149*H149</f>
        <v>0</v>
      </c>
      <c r="Q149" s="217">
        <v>0</v>
      </c>
      <c r="R149" s="217">
        <f>Q149*H149</f>
        <v>0</v>
      </c>
      <c r="S149" s="217">
        <v>0</v>
      </c>
      <c r="T149" s="218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19" t="s">
        <v>150</v>
      </c>
      <c r="AT149" s="219" t="s">
        <v>146</v>
      </c>
      <c r="AU149" s="219" t="s">
        <v>78</v>
      </c>
      <c r="AY149" s="20" t="s">
        <v>145</v>
      </c>
      <c r="BE149" s="220">
        <f>IF(N149="základní",J149,0)</f>
        <v>0</v>
      </c>
      <c r="BF149" s="220">
        <f>IF(N149="snížená",J149,0)</f>
        <v>0</v>
      </c>
      <c r="BG149" s="220">
        <f>IF(N149="zákl. přenesená",J149,0)</f>
        <v>0</v>
      </c>
      <c r="BH149" s="220">
        <f>IF(N149="sníž. přenesená",J149,0)</f>
        <v>0</v>
      </c>
      <c r="BI149" s="220">
        <f>IF(N149="nulová",J149,0)</f>
        <v>0</v>
      </c>
      <c r="BJ149" s="20" t="s">
        <v>78</v>
      </c>
      <c r="BK149" s="220">
        <f>ROUND(I149*H149,2)</f>
        <v>0</v>
      </c>
      <c r="BL149" s="20" t="s">
        <v>150</v>
      </c>
      <c r="BM149" s="219" t="s">
        <v>218</v>
      </c>
    </row>
    <row r="150" s="13" customFormat="1">
      <c r="A150" s="13"/>
      <c r="B150" s="233"/>
      <c r="C150" s="234"/>
      <c r="D150" s="223" t="s">
        <v>152</v>
      </c>
      <c r="E150" s="235" t="s">
        <v>19</v>
      </c>
      <c r="F150" s="236" t="s">
        <v>163</v>
      </c>
      <c r="G150" s="234"/>
      <c r="H150" s="235" t="s">
        <v>19</v>
      </c>
      <c r="I150" s="237"/>
      <c r="J150" s="234"/>
      <c r="K150" s="234"/>
      <c r="L150" s="238"/>
      <c r="M150" s="239"/>
      <c r="N150" s="240"/>
      <c r="O150" s="240"/>
      <c r="P150" s="240"/>
      <c r="Q150" s="240"/>
      <c r="R150" s="240"/>
      <c r="S150" s="240"/>
      <c r="T150" s="24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2" t="s">
        <v>152</v>
      </c>
      <c r="AU150" s="242" t="s">
        <v>78</v>
      </c>
      <c r="AV150" s="13" t="s">
        <v>78</v>
      </c>
      <c r="AW150" s="13" t="s">
        <v>32</v>
      </c>
      <c r="AX150" s="13" t="s">
        <v>70</v>
      </c>
      <c r="AY150" s="242" t="s">
        <v>145</v>
      </c>
    </row>
    <row r="151" s="12" customFormat="1">
      <c r="A151" s="12"/>
      <c r="B151" s="221"/>
      <c r="C151" s="222"/>
      <c r="D151" s="223" t="s">
        <v>152</v>
      </c>
      <c r="E151" s="224" t="s">
        <v>19</v>
      </c>
      <c r="F151" s="225" t="s">
        <v>219</v>
      </c>
      <c r="G151" s="222"/>
      <c r="H151" s="226">
        <v>31.5</v>
      </c>
      <c r="I151" s="227"/>
      <c r="J151" s="222"/>
      <c r="K151" s="222"/>
      <c r="L151" s="228"/>
      <c r="M151" s="229"/>
      <c r="N151" s="230"/>
      <c r="O151" s="230"/>
      <c r="P151" s="230"/>
      <c r="Q151" s="230"/>
      <c r="R151" s="230"/>
      <c r="S151" s="230"/>
      <c r="T151" s="231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T151" s="232" t="s">
        <v>152</v>
      </c>
      <c r="AU151" s="232" t="s">
        <v>78</v>
      </c>
      <c r="AV151" s="12" t="s">
        <v>80</v>
      </c>
      <c r="AW151" s="12" t="s">
        <v>32</v>
      </c>
      <c r="AX151" s="12" t="s">
        <v>70</v>
      </c>
      <c r="AY151" s="232" t="s">
        <v>145</v>
      </c>
    </row>
    <row r="152" s="12" customFormat="1">
      <c r="A152" s="12"/>
      <c r="B152" s="221"/>
      <c r="C152" s="222"/>
      <c r="D152" s="223" t="s">
        <v>152</v>
      </c>
      <c r="E152" s="224" t="s">
        <v>19</v>
      </c>
      <c r="F152" s="225" t="s">
        <v>220</v>
      </c>
      <c r="G152" s="222"/>
      <c r="H152" s="226">
        <v>3</v>
      </c>
      <c r="I152" s="227"/>
      <c r="J152" s="222"/>
      <c r="K152" s="222"/>
      <c r="L152" s="228"/>
      <c r="M152" s="229"/>
      <c r="N152" s="230"/>
      <c r="O152" s="230"/>
      <c r="P152" s="230"/>
      <c r="Q152" s="230"/>
      <c r="R152" s="230"/>
      <c r="S152" s="230"/>
      <c r="T152" s="231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T152" s="232" t="s">
        <v>152</v>
      </c>
      <c r="AU152" s="232" t="s">
        <v>78</v>
      </c>
      <c r="AV152" s="12" t="s">
        <v>80</v>
      </c>
      <c r="AW152" s="12" t="s">
        <v>32</v>
      </c>
      <c r="AX152" s="12" t="s">
        <v>70</v>
      </c>
      <c r="AY152" s="232" t="s">
        <v>145</v>
      </c>
    </row>
    <row r="153" s="13" customFormat="1">
      <c r="A153" s="13"/>
      <c r="B153" s="233"/>
      <c r="C153" s="234"/>
      <c r="D153" s="223" t="s">
        <v>152</v>
      </c>
      <c r="E153" s="235" t="s">
        <v>19</v>
      </c>
      <c r="F153" s="236" t="s">
        <v>221</v>
      </c>
      <c r="G153" s="234"/>
      <c r="H153" s="235" t="s">
        <v>19</v>
      </c>
      <c r="I153" s="237"/>
      <c r="J153" s="234"/>
      <c r="K153" s="234"/>
      <c r="L153" s="238"/>
      <c r="M153" s="239"/>
      <c r="N153" s="240"/>
      <c r="O153" s="240"/>
      <c r="P153" s="240"/>
      <c r="Q153" s="240"/>
      <c r="R153" s="240"/>
      <c r="S153" s="240"/>
      <c r="T153" s="24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2" t="s">
        <v>152</v>
      </c>
      <c r="AU153" s="242" t="s">
        <v>78</v>
      </c>
      <c r="AV153" s="13" t="s">
        <v>78</v>
      </c>
      <c r="AW153" s="13" t="s">
        <v>32</v>
      </c>
      <c r="AX153" s="13" t="s">
        <v>70</v>
      </c>
      <c r="AY153" s="242" t="s">
        <v>145</v>
      </c>
    </row>
    <row r="154" s="14" customFormat="1">
      <c r="A154" s="14"/>
      <c r="B154" s="243"/>
      <c r="C154" s="244"/>
      <c r="D154" s="223" t="s">
        <v>152</v>
      </c>
      <c r="E154" s="245" t="s">
        <v>19</v>
      </c>
      <c r="F154" s="246" t="s">
        <v>154</v>
      </c>
      <c r="G154" s="244"/>
      <c r="H154" s="247">
        <v>34.5</v>
      </c>
      <c r="I154" s="248"/>
      <c r="J154" s="244"/>
      <c r="K154" s="244"/>
      <c r="L154" s="249"/>
      <c r="M154" s="250"/>
      <c r="N154" s="251"/>
      <c r="O154" s="251"/>
      <c r="P154" s="251"/>
      <c r="Q154" s="251"/>
      <c r="R154" s="251"/>
      <c r="S154" s="251"/>
      <c r="T154" s="25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3" t="s">
        <v>152</v>
      </c>
      <c r="AU154" s="253" t="s">
        <v>78</v>
      </c>
      <c r="AV154" s="14" t="s">
        <v>150</v>
      </c>
      <c r="AW154" s="14" t="s">
        <v>32</v>
      </c>
      <c r="AX154" s="14" t="s">
        <v>78</v>
      </c>
      <c r="AY154" s="253" t="s">
        <v>145</v>
      </c>
    </row>
    <row r="155" s="2" customFormat="1" ht="16.5" customHeight="1">
      <c r="A155" s="41"/>
      <c r="B155" s="42"/>
      <c r="C155" s="208" t="s">
        <v>222</v>
      </c>
      <c r="D155" s="208" t="s">
        <v>146</v>
      </c>
      <c r="E155" s="209" t="s">
        <v>223</v>
      </c>
      <c r="F155" s="210" t="s">
        <v>224</v>
      </c>
      <c r="G155" s="211" t="s">
        <v>184</v>
      </c>
      <c r="H155" s="212">
        <v>3.4500000000000002</v>
      </c>
      <c r="I155" s="213"/>
      <c r="J155" s="214">
        <f>ROUND(I155*H155,2)</f>
        <v>0</v>
      </c>
      <c r="K155" s="210" t="s">
        <v>19</v>
      </c>
      <c r="L155" s="47"/>
      <c r="M155" s="215" t="s">
        <v>19</v>
      </c>
      <c r="N155" s="216" t="s">
        <v>41</v>
      </c>
      <c r="O155" s="87"/>
      <c r="P155" s="217">
        <f>O155*H155</f>
        <v>0</v>
      </c>
      <c r="Q155" s="217">
        <v>0</v>
      </c>
      <c r="R155" s="217">
        <f>Q155*H155</f>
        <v>0</v>
      </c>
      <c r="S155" s="217">
        <v>0</v>
      </c>
      <c r="T155" s="218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19" t="s">
        <v>150</v>
      </c>
      <c r="AT155" s="219" t="s">
        <v>146</v>
      </c>
      <c r="AU155" s="219" t="s">
        <v>78</v>
      </c>
      <c r="AY155" s="20" t="s">
        <v>145</v>
      </c>
      <c r="BE155" s="220">
        <f>IF(N155="základní",J155,0)</f>
        <v>0</v>
      </c>
      <c r="BF155" s="220">
        <f>IF(N155="snížená",J155,0)</f>
        <v>0</v>
      </c>
      <c r="BG155" s="220">
        <f>IF(N155="zákl. přenesená",J155,0)</f>
        <v>0</v>
      </c>
      <c r="BH155" s="220">
        <f>IF(N155="sníž. přenesená",J155,0)</f>
        <v>0</v>
      </c>
      <c r="BI155" s="220">
        <f>IF(N155="nulová",J155,0)</f>
        <v>0</v>
      </c>
      <c r="BJ155" s="20" t="s">
        <v>78</v>
      </c>
      <c r="BK155" s="220">
        <f>ROUND(I155*H155,2)</f>
        <v>0</v>
      </c>
      <c r="BL155" s="20" t="s">
        <v>150</v>
      </c>
      <c r="BM155" s="219" t="s">
        <v>225</v>
      </c>
    </row>
    <row r="156" s="12" customFormat="1">
      <c r="A156" s="12"/>
      <c r="B156" s="221"/>
      <c r="C156" s="222"/>
      <c r="D156" s="223" t="s">
        <v>152</v>
      </c>
      <c r="E156" s="224" t="s">
        <v>19</v>
      </c>
      <c r="F156" s="225" t="s">
        <v>226</v>
      </c>
      <c r="G156" s="222"/>
      <c r="H156" s="226">
        <v>3.4500000000000002</v>
      </c>
      <c r="I156" s="227"/>
      <c r="J156" s="222"/>
      <c r="K156" s="222"/>
      <c r="L156" s="228"/>
      <c r="M156" s="229"/>
      <c r="N156" s="230"/>
      <c r="O156" s="230"/>
      <c r="P156" s="230"/>
      <c r="Q156" s="230"/>
      <c r="R156" s="230"/>
      <c r="S156" s="230"/>
      <c r="T156" s="231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T156" s="232" t="s">
        <v>152</v>
      </c>
      <c r="AU156" s="232" t="s">
        <v>78</v>
      </c>
      <c r="AV156" s="12" t="s">
        <v>80</v>
      </c>
      <c r="AW156" s="12" t="s">
        <v>32</v>
      </c>
      <c r="AX156" s="12" t="s">
        <v>70</v>
      </c>
      <c r="AY156" s="232" t="s">
        <v>145</v>
      </c>
    </row>
    <row r="157" s="13" customFormat="1">
      <c r="A157" s="13"/>
      <c r="B157" s="233"/>
      <c r="C157" s="234"/>
      <c r="D157" s="223" t="s">
        <v>152</v>
      </c>
      <c r="E157" s="235" t="s">
        <v>19</v>
      </c>
      <c r="F157" s="236" t="s">
        <v>194</v>
      </c>
      <c r="G157" s="234"/>
      <c r="H157" s="235" t="s">
        <v>19</v>
      </c>
      <c r="I157" s="237"/>
      <c r="J157" s="234"/>
      <c r="K157" s="234"/>
      <c r="L157" s="238"/>
      <c r="M157" s="239"/>
      <c r="N157" s="240"/>
      <c r="O157" s="240"/>
      <c r="P157" s="240"/>
      <c r="Q157" s="240"/>
      <c r="R157" s="240"/>
      <c r="S157" s="240"/>
      <c r="T157" s="24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2" t="s">
        <v>152</v>
      </c>
      <c r="AU157" s="242" t="s">
        <v>78</v>
      </c>
      <c r="AV157" s="13" t="s">
        <v>78</v>
      </c>
      <c r="AW157" s="13" t="s">
        <v>32</v>
      </c>
      <c r="AX157" s="13" t="s">
        <v>70</v>
      </c>
      <c r="AY157" s="242" t="s">
        <v>145</v>
      </c>
    </row>
    <row r="158" s="14" customFormat="1">
      <c r="A158" s="14"/>
      <c r="B158" s="243"/>
      <c r="C158" s="244"/>
      <c r="D158" s="223" t="s">
        <v>152</v>
      </c>
      <c r="E158" s="245" t="s">
        <v>19</v>
      </c>
      <c r="F158" s="246" t="s">
        <v>154</v>
      </c>
      <c r="G158" s="244"/>
      <c r="H158" s="247">
        <v>3.4500000000000002</v>
      </c>
      <c r="I158" s="248"/>
      <c r="J158" s="244"/>
      <c r="K158" s="244"/>
      <c r="L158" s="249"/>
      <c r="M158" s="250"/>
      <c r="N158" s="251"/>
      <c r="O158" s="251"/>
      <c r="P158" s="251"/>
      <c r="Q158" s="251"/>
      <c r="R158" s="251"/>
      <c r="S158" s="251"/>
      <c r="T158" s="25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3" t="s">
        <v>152</v>
      </c>
      <c r="AU158" s="253" t="s">
        <v>78</v>
      </c>
      <c r="AV158" s="14" t="s">
        <v>150</v>
      </c>
      <c r="AW158" s="14" t="s">
        <v>32</v>
      </c>
      <c r="AX158" s="14" t="s">
        <v>78</v>
      </c>
      <c r="AY158" s="253" t="s">
        <v>145</v>
      </c>
    </row>
    <row r="159" s="2" customFormat="1" ht="16.5" customHeight="1">
      <c r="A159" s="41"/>
      <c r="B159" s="42"/>
      <c r="C159" s="208" t="s">
        <v>143</v>
      </c>
      <c r="D159" s="208" t="s">
        <v>146</v>
      </c>
      <c r="E159" s="209" t="s">
        <v>227</v>
      </c>
      <c r="F159" s="210" t="s">
        <v>228</v>
      </c>
      <c r="G159" s="211" t="s">
        <v>184</v>
      </c>
      <c r="H159" s="212">
        <v>34.5</v>
      </c>
      <c r="I159" s="213"/>
      <c r="J159" s="214">
        <f>ROUND(I159*H159,2)</f>
        <v>0</v>
      </c>
      <c r="K159" s="210" t="s">
        <v>19</v>
      </c>
      <c r="L159" s="47"/>
      <c r="M159" s="215" t="s">
        <v>19</v>
      </c>
      <c r="N159" s="216" t="s">
        <v>41</v>
      </c>
      <c r="O159" s="87"/>
      <c r="P159" s="217">
        <f>O159*H159</f>
        <v>0</v>
      </c>
      <c r="Q159" s="217">
        <v>0</v>
      </c>
      <c r="R159" s="217">
        <f>Q159*H159</f>
        <v>0</v>
      </c>
      <c r="S159" s="217">
        <v>0</v>
      </c>
      <c r="T159" s="218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19" t="s">
        <v>150</v>
      </c>
      <c r="AT159" s="219" t="s">
        <v>146</v>
      </c>
      <c r="AU159" s="219" t="s">
        <v>78</v>
      </c>
      <c r="AY159" s="20" t="s">
        <v>145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20" t="s">
        <v>78</v>
      </c>
      <c r="BK159" s="220">
        <f>ROUND(I159*H159,2)</f>
        <v>0</v>
      </c>
      <c r="BL159" s="20" t="s">
        <v>150</v>
      </c>
      <c r="BM159" s="219" t="s">
        <v>229</v>
      </c>
    </row>
    <row r="160" s="13" customFormat="1">
      <c r="A160" s="13"/>
      <c r="B160" s="233"/>
      <c r="C160" s="234"/>
      <c r="D160" s="223" t="s">
        <v>152</v>
      </c>
      <c r="E160" s="235" t="s">
        <v>19</v>
      </c>
      <c r="F160" s="236" t="s">
        <v>163</v>
      </c>
      <c r="G160" s="234"/>
      <c r="H160" s="235" t="s">
        <v>19</v>
      </c>
      <c r="I160" s="237"/>
      <c r="J160" s="234"/>
      <c r="K160" s="234"/>
      <c r="L160" s="238"/>
      <c r="M160" s="239"/>
      <c r="N160" s="240"/>
      <c r="O160" s="240"/>
      <c r="P160" s="240"/>
      <c r="Q160" s="240"/>
      <c r="R160" s="240"/>
      <c r="S160" s="240"/>
      <c r="T160" s="24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2" t="s">
        <v>152</v>
      </c>
      <c r="AU160" s="242" t="s">
        <v>78</v>
      </c>
      <c r="AV160" s="13" t="s">
        <v>78</v>
      </c>
      <c r="AW160" s="13" t="s">
        <v>32</v>
      </c>
      <c r="AX160" s="13" t="s">
        <v>70</v>
      </c>
      <c r="AY160" s="242" t="s">
        <v>145</v>
      </c>
    </row>
    <row r="161" s="12" customFormat="1">
      <c r="A161" s="12"/>
      <c r="B161" s="221"/>
      <c r="C161" s="222"/>
      <c r="D161" s="223" t="s">
        <v>152</v>
      </c>
      <c r="E161" s="224" t="s">
        <v>19</v>
      </c>
      <c r="F161" s="225" t="s">
        <v>219</v>
      </c>
      <c r="G161" s="222"/>
      <c r="H161" s="226">
        <v>31.5</v>
      </c>
      <c r="I161" s="227"/>
      <c r="J161" s="222"/>
      <c r="K161" s="222"/>
      <c r="L161" s="228"/>
      <c r="M161" s="229"/>
      <c r="N161" s="230"/>
      <c r="O161" s="230"/>
      <c r="P161" s="230"/>
      <c r="Q161" s="230"/>
      <c r="R161" s="230"/>
      <c r="S161" s="230"/>
      <c r="T161" s="231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T161" s="232" t="s">
        <v>152</v>
      </c>
      <c r="AU161" s="232" t="s">
        <v>78</v>
      </c>
      <c r="AV161" s="12" t="s">
        <v>80</v>
      </c>
      <c r="AW161" s="12" t="s">
        <v>32</v>
      </c>
      <c r="AX161" s="12" t="s">
        <v>70</v>
      </c>
      <c r="AY161" s="232" t="s">
        <v>145</v>
      </c>
    </row>
    <row r="162" s="12" customFormat="1">
      <c r="A162" s="12"/>
      <c r="B162" s="221"/>
      <c r="C162" s="222"/>
      <c r="D162" s="223" t="s">
        <v>152</v>
      </c>
      <c r="E162" s="224" t="s">
        <v>19</v>
      </c>
      <c r="F162" s="225" t="s">
        <v>220</v>
      </c>
      <c r="G162" s="222"/>
      <c r="H162" s="226">
        <v>3</v>
      </c>
      <c r="I162" s="227"/>
      <c r="J162" s="222"/>
      <c r="K162" s="222"/>
      <c r="L162" s="228"/>
      <c r="M162" s="229"/>
      <c r="N162" s="230"/>
      <c r="O162" s="230"/>
      <c r="P162" s="230"/>
      <c r="Q162" s="230"/>
      <c r="R162" s="230"/>
      <c r="S162" s="230"/>
      <c r="T162" s="231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T162" s="232" t="s">
        <v>152</v>
      </c>
      <c r="AU162" s="232" t="s">
        <v>78</v>
      </c>
      <c r="AV162" s="12" t="s">
        <v>80</v>
      </c>
      <c r="AW162" s="12" t="s">
        <v>32</v>
      </c>
      <c r="AX162" s="12" t="s">
        <v>70</v>
      </c>
      <c r="AY162" s="232" t="s">
        <v>145</v>
      </c>
    </row>
    <row r="163" s="13" customFormat="1">
      <c r="A163" s="13"/>
      <c r="B163" s="233"/>
      <c r="C163" s="234"/>
      <c r="D163" s="223" t="s">
        <v>152</v>
      </c>
      <c r="E163" s="235" t="s">
        <v>19</v>
      </c>
      <c r="F163" s="236" t="s">
        <v>221</v>
      </c>
      <c r="G163" s="234"/>
      <c r="H163" s="235" t="s">
        <v>19</v>
      </c>
      <c r="I163" s="237"/>
      <c r="J163" s="234"/>
      <c r="K163" s="234"/>
      <c r="L163" s="238"/>
      <c r="M163" s="239"/>
      <c r="N163" s="240"/>
      <c r="O163" s="240"/>
      <c r="P163" s="240"/>
      <c r="Q163" s="240"/>
      <c r="R163" s="240"/>
      <c r="S163" s="240"/>
      <c r="T163" s="24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2" t="s">
        <v>152</v>
      </c>
      <c r="AU163" s="242" t="s">
        <v>78</v>
      </c>
      <c r="AV163" s="13" t="s">
        <v>78</v>
      </c>
      <c r="AW163" s="13" t="s">
        <v>32</v>
      </c>
      <c r="AX163" s="13" t="s">
        <v>70</v>
      </c>
      <c r="AY163" s="242" t="s">
        <v>145</v>
      </c>
    </row>
    <row r="164" s="14" customFormat="1">
      <c r="A164" s="14"/>
      <c r="B164" s="243"/>
      <c r="C164" s="244"/>
      <c r="D164" s="223" t="s">
        <v>152</v>
      </c>
      <c r="E164" s="245" t="s">
        <v>19</v>
      </c>
      <c r="F164" s="246" t="s">
        <v>154</v>
      </c>
      <c r="G164" s="244"/>
      <c r="H164" s="247">
        <v>34.5</v>
      </c>
      <c r="I164" s="248"/>
      <c r="J164" s="244"/>
      <c r="K164" s="244"/>
      <c r="L164" s="249"/>
      <c r="M164" s="250"/>
      <c r="N164" s="251"/>
      <c r="O164" s="251"/>
      <c r="P164" s="251"/>
      <c r="Q164" s="251"/>
      <c r="R164" s="251"/>
      <c r="S164" s="251"/>
      <c r="T164" s="25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3" t="s">
        <v>152</v>
      </c>
      <c r="AU164" s="253" t="s">
        <v>78</v>
      </c>
      <c r="AV164" s="14" t="s">
        <v>150</v>
      </c>
      <c r="AW164" s="14" t="s">
        <v>32</v>
      </c>
      <c r="AX164" s="14" t="s">
        <v>78</v>
      </c>
      <c r="AY164" s="253" t="s">
        <v>145</v>
      </c>
    </row>
    <row r="165" s="11" customFormat="1" ht="25.92" customHeight="1">
      <c r="A165" s="11"/>
      <c r="B165" s="194"/>
      <c r="C165" s="195"/>
      <c r="D165" s="196" t="s">
        <v>69</v>
      </c>
      <c r="E165" s="197" t="s">
        <v>159</v>
      </c>
      <c r="F165" s="197" t="s">
        <v>230</v>
      </c>
      <c r="G165" s="195"/>
      <c r="H165" s="195"/>
      <c r="I165" s="198"/>
      <c r="J165" s="199">
        <f>BK165</f>
        <v>0</v>
      </c>
      <c r="K165" s="195"/>
      <c r="L165" s="200"/>
      <c r="M165" s="201"/>
      <c r="N165" s="202"/>
      <c r="O165" s="202"/>
      <c r="P165" s="203">
        <f>SUM(P166:P177)</f>
        <v>0</v>
      </c>
      <c r="Q165" s="202"/>
      <c r="R165" s="203">
        <f>SUM(R166:R177)</f>
        <v>0</v>
      </c>
      <c r="S165" s="202"/>
      <c r="T165" s="204">
        <f>SUM(T166:T177)</f>
        <v>0</v>
      </c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R165" s="205" t="s">
        <v>78</v>
      </c>
      <c r="AT165" s="206" t="s">
        <v>69</v>
      </c>
      <c r="AU165" s="206" t="s">
        <v>70</v>
      </c>
      <c r="AY165" s="205" t="s">
        <v>145</v>
      </c>
      <c r="BK165" s="207">
        <f>SUM(BK166:BK177)</f>
        <v>0</v>
      </c>
    </row>
    <row r="166" s="2" customFormat="1" ht="16.5" customHeight="1">
      <c r="A166" s="41"/>
      <c r="B166" s="42"/>
      <c r="C166" s="208" t="s">
        <v>8</v>
      </c>
      <c r="D166" s="208" t="s">
        <v>146</v>
      </c>
      <c r="E166" s="209" t="s">
        <v>231</v>
      </c>
      <c r="F166" s="210" t="s">
        <v>232</v>
      </c>
      <c r="G166" s="211" t="s">
        <v>184</v>
      </c>
      <c r="H166" s="212">
        <v>1834.9500000000001</v>
      </c>
      <c r="I166" s="213"/>
      <c r="J166" s="214">
        <f>ROUND(I166*H166,2)</f>
        <v>0</v>
      </c>
      <c r="K166" s="210" t="s">
        <v>19</v>
      </c>
      <c r="L166" s="47"/>
      <c r="M166" s="215" t="s">
        <v>19</v>
      </c>
      <c r="N166" s="216" t="s">
        <v>41</v>
      </c>
      <c r="O166" s="87"/>
      <c r="P166" s="217">
        <f>O166*H166</f>
        <v>0</v>
      </c>
      <c r="Q166" s="217">
        <v>0</v>
      </c>
      <c r="R166" s="217">
        <f>Q166*H166</f>
        <v>0</v>
      </c>
      <c r="S166" s="217">
        <v>0</v>
      </c>
      <c r="T166" s="218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19" t="s">
        <v>150</v>
      </c>
      <c r="AT166" s="219" t="s">
        <v>146</v>
      </c>
      <c r="AU166" s="219" t="s">
        <v>78</v>
      </c>
      <c r="AY166" s="20" t="s">
        <v>145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20" t="s">
        <v>78</v>
      </c>
      <c r="BK166" s="220">
        <f>ROUND(I166*H166,2)</f>
        <v>0</v>
      </c>
      <c r="BL166" s="20" t="s">
        <v>150</v>
      </c>
      <c r="BM166" s="219" t="s">
        <v>233</v>
      </c>
    </row>
    <row r="167" s="13" customFormat="1">
      <c r="A167" s="13"/>
      <c r="B167" s="233"/>
      <c r="C167" s="234"/>
      <c r="D167" s="223" t="s">
        <v>152</v>
      </c>
      <c r="E167" s="235" t="s">
        <v>19</v>
      </c>
      <c r="F167" s="236" t="s">
        <v>234</v>
      </c>
      <c r="G167" s="234"/>
      <c r="H167" s="235" t="s">
        <v>19</v>
      </c>
      <c r="I167" s="237"/>
      <c r="J167" s="234"/>
      <c r="K167" s="234"/>
      <c r="L167" s="238"/>
      <c r="M167" s="239"/>
      <c r="N167" s="240"/>
      <c r="O167" s="240"/>
      <c r="P167" s="240"/>
      <c r="Q167" s="240"/>
      <c r="R167" s="240"/>
      <c r="S167" s="240"/>
      <c r="T167" s="24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2" t="s">
        <v>152</v>
      </c>
      <c r="AU167" s="242" t="s">
        <v>78</v>
      </c>
      <c r="AV167" s="13" t="s">
        <v>78</v>
      </c>
      <c r="AW167" s="13" t="s">
        <v>32</v>
      </c>
      <c r="AX167" s="13" t="s">
        <v>70</v>
      </c>
      <c r="AY167" s="242" t="s">
        <v>145</v>
      </c>
    </row>
    <row r="168" s="13" customFormat="1">
      <c r="A168" s="13"/>
      <c r="B168" s="233"/>
      <c r="C168" s="234"/>
      <c r="D168" s="223" t="s">
        <v>152</v>
      </c>
      <c r="E168" s="235" t="s">
        <v>19</v>
      </c>
      <c r="F168" s="236" t="s">
        <v>163</v>
      </c>
      <c r="G168" s="234"/>
      <c r="H168" s="235" t="s">
        <v>19</v>
      </c>
      <c r="I168" s="237"/>
      <c r="J168" s="234"/>
      <c r="K168" s="234"/>
      <c r="L168" s="238"/>
      <c r="M168" s="239"/>
      <c r="N168" s="240"/>
      <c r="O168" s="240"/>
      <c r="P168" s="240"/>
      <c r="Q168" s="240"/>
      <c r="R168" s="240"/>
      <c r="S168" s="240"/>
      <c r="T168" s="24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2" t="s">
        <v>152</v>
      </c>
      <c r="AU168" s="242" t="s">
        <v>78</v>
      </c>
      <c r="AV168" s="13" t="s">
        <v>78</v>
      </c>
      <c r="AW168" s="13" t="s">
        <v>32</v>
      </c>
      <c r="AX168" s="13" t="s">
        <v>70</v>
      </c>
      <c r="AY168" s="242" t="s">
        <v>145</v>
      </c>
    </row>
    <row r="169" s="12" customFormat="1">
      <c r="A169" s="12"/>
      <c r="B169" s="221"/>
      <c r="C169" s="222"/>
      <c r="D169" s="223" t="s">
        <v>152</v>
      </c>
      <c r="E169" s="224" t="s">
        <v>19</v>
      </c>
      <c r="F169" s="225" t="s">
        <v>235</v>
      </c>
      <c r="G169" s="222"/>
      <c r="H169" s="226">
        <v>2053.9499999999998</v>
      </c>
      <c r="I169" s="227"/>
      <c r="J169" s="222"/>
      <c r="K169" s="222"/>
      <c r="L169" s="228"/>
      <c r="M169" s="229"/>
      <c r="N169" s="230"/>
      <c r="O169" s="230"/>
      <c r="P169" s="230"/>
      <c r="Q169" s="230"/>
      <c r="R169" s="230"/>
      <c r="S169" s="230"/>
      <c r="T169" s="231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T169" s="232" t="s">
        <v>152</v>
      </c>
      <c r="AU169" s="232" t="s">
        <v>78</v>
      </c>
      <c r="AV169" s="12" t="s">
        <v>80</v>
      </c>
      <c r="AW169" s="12" t="s">
        <v>32</v>
      </c>
      <c r="AX169" s="12" t="s">
        <v>70</v>
      </c>
      <c r="AY169" s="232" t="s">
        <v>145</v>
      </c>
    </row>
    <row r="170" s="12" customFormat="1">
      <c r="A170" s="12"/>
      <c r="B170" s="221"/>
      <c r="C170" s="222"/>
      <c r="D170" s="223" t="s">
        <v>152</v>
      </c>
      <c r="E170" s="224" t="s">
        <v>19</v>
      </c>
      <c r="F170" s="225" t="s">
        <v>236</v>
      </c>
      <c r="G170" s="222"/>
      <c r="H170" s="226">
        <v>-219</v>
      </c>
      <c r="I170" s="227"/>
      <c r="J170" s="222"/>
      <c r="K170" s="222"/>
      <c r="L170" s="228"/>
      <c r="M170" s="229"/>
      <c r="N170" s="230"/>
      <c r="O170" s="230"/>
      <c r="P170" s="230"/>
      <c r="Q170" s="230"/>
      <c r="R170" s="230"/>
      <c r="S170" s="230"/>
      <c r="T170" s="231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T170" s="232" t="s">
        <v>152</v>
      </c>
      <c r="AU170" s="232" t="s">
        <v>78</v>
      </c>
      <c r="AV170" s="12" t="s">
        <v>80</v>
      </c>
      <c r="AW170" s="12" t="s">
        <v>32</v>
      </c>
      <c r="AX170" s="12" t="s">
        <v>70</v>
      </c>
      <c r="AY170" s="232" t="s">
        <v>145</v>
      </c>
    </row>
    <row r="171" s="13" customFormat="1">
      <c r="A171" s="13"/>
      <c r="B171" s="233"/>
      <c r="C171" s="234"/>
      <c r="D171" s="223" t="s">
        <v>152</v>
      </c>
      <c r="E171" s="235" t="s">
        <v>19</v>
      </c>
      <c r="F171" s="236" t="s">
        <v>237</v>
      </c>
      <c r="G171" s="234"/>
      <c r="H171" s="235" t="s">
        <v>19</v>
      </c>
      <c r="I171" s="237"/>
      <c r="J171" s="234"/>
      <c r="K171" s="234"/>
      <c r="L171" s="238"/>
      <c r="M171" s="239"/>
      <c r="N171" s="240"/>
      <c r="O171" s="240"/>
      <c r="P171" s="240"/>
      <c r="Q171" s="240"/>
      <c r="R171" s="240"/>
      <c r="S171" s="240"/>
      <c r="T171" s="24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2" t="s">
        <v>152</v>
      </c>
      <c r="AU171" s="242" t="s">
        <v>78</v>
      </c>
      <c r="AV171" s="13" t="s">
        <v>78</v>
      </c>
      <c r="AW171" s="13" t="s">
        <v>32</v>
      </c>
      <c r="AX171" s="13" t="s">
        <v>70</v>
      </c>
      <c r="AY171" s="242" t="s">
        <v>145</v>
      </c>
    </row>
    <row r="172" s="14" customFormat="1">
      <c r="A172" s="14"/>
      <c r="B172" s="243"/>
      <c r="C172" s="244"/>
      <c r="D172" s="223" t="s">
        <v>152</v>
      </c>
      <c r="E172" s="245" t="s">
        <v>19</v>
      </c>
      <c r="F172" s="246" t="s">
        <v>154</v>
      </c>
      <c r="G172" s="244"/>
      <c r="H172" s="247">
        <v>1834.9500000000001</v>
      </c>
      <c r="I172" s="248"/>
      <c r="J172" s="244"/>
      <c r="K172" s="244"/>
      <c r="L172" s="249"/>
      <c r="M172" s="250"/>
      <c r="N172" s="251"/>
      <c r="O172" s="251"/>
      <c r="P172" s="251"/>
      <c r="Q172" s="251"/>
      <c r="R172" s="251"/>
      <c r="S172" s="251"/>
      <c r="T172" s="25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3" t="s">
        <v>152</v>
      </c>
      <c r="AU172" s="253" t="s">
        <v>78</v>
      </c>
      <c r="AV172" s="14" t="s">
        <v>150</v>
      </c>
      <c r="AW172" s="14" t="s">
        <v>32</v>
      </c>
      <c r="AX172" s="14" t="s">
        <v>78</v>
      </c>
      <c r="AY172" s="253" t="s">
        <v>145</v>
      </c>
    </row>
    <row r="173" s="2" customFormat="1" ht="16.5" customHeight="1">
      <c r="A173" s="41"/>
      <c r="B173" s="42"/>
      <c r="C173" s="208" t="s">
        <v>159</v>
      </c>
      <c r="D173" s="208" t="s">
        <v>146</v>
      </c>
      <c r="E173" s="209" t="s">
        <v>238</v>
      </c>
      <c r="F173" s="210" t="s">
        <v>239</v>
      </c>
      <c r="G173" s="211" t="s">
        <v>184</v>
      </c>
      <c r="H173" s="212">
        <v>7339.8000000000002</v>
      </c>
      <c r="I173" s="213"/>
      <c r="J173" s="214">
        <f>ROUND(I173*H173,2)</f>
        <v>0</v>
      </c>
      <c r="K173" s="210" t="s">
        <v>19</v>
      </c>
      <c r="L173" s="47"/>
      <c r="M173" s="215" t="s">
        <v>19</v>
      </c>
      <c r="N173" s="216" t="s">
        <v>41</v>
      </c>
      <c r="O173" s="87"/>
      <c r="P173" s="217">
        <f>O173*H173</f>
        <v>0</v>
      </c>
      <c r="Q173" s="217">
        <v>0</v>
      </c>
      <c r="R173" s="217">
        <f>Q173*H173</f>
        <v>0</v>
      </c>
      <c r="S173" s="217">
        <v>0</v>
      </c>
      <c r="T173" s="218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19" t="s">
        <v>150</v>
      </c>
      <c r="AT173" s="219" t="s">
        <v>146</v>
      </c>
      <c r="AU173" s="219" t="s">
        <v>78</v>
      </c>
      <c r="AY173" s="20" t="s">
        <v>145</v>
      </c>
      <c r="BE173" s="220">
        <f>IF(N173="základní",J173,0)</f>
        <v>0</v>
      </c>
      <c r="BF173" s="220">
        <f>IF(N173="snížená",J173,0)</f>
        <v>0</v>
      </c>
      <c r="BG173" s="220">
        <f>IF(N173="zákl. přenesená",J173,0)</f>
        <v>0</v>
      </c>
      <c r="BH173" s="220">
        <f>IF(N173="sníž. přenesená",J173,0)</f>
        <v>0</v>
      </c>
      <c r="BI173" s="220">
        <f>IF(N173="nulová",J173,0)</f>
        <v>0</v>
      </c>
      <c r="BJ173" s="20" t="s">
        <v>78</v>
      </c>
      <c r="BK173" s="220">
        <f>ROUND(I173*H173,2)</f>
        <v>0</v>
      </c>
      <c r="BL173" s="20" t="s">
        <v>150</v>
      </c>
      <c r="BM173" s="219" t="s">
        <v>240</v>
      </c>
    </row>
    <row r="174" s="13" customFormat="1">
      <c r="A174" s="13"/>
      <c r="B174" s="233"/>
      <c r="C174" s="234"/>
      <c r="D174" s="223" t="s">
        <v>152</v>
      </c>
      <c r="E174" s="235" t="s">
        <v>19</v>
      </c>
      <c r="F174" s="236" t="s">
        <v>234</v>
      </c>
      <c r="G174" s="234"/>
      <c r="H174" s="235" t="s">
        <v>19</v>
      </c>
      <c r="I174" s="237"/>
      <c r="J174" s="234"/>
      <c r="K174" s="234"/>
      <c r="L174" s="238"/>
      <c r="M174" s="239"/>
      <c r="N174" s="240"/>
      <c r="O174" s="240"/>
      <c r="P174" s="240"/>
      <c r="Q174" s="240"/>
      <c r="R174" s="240"/>
      <c r="S174" s="240"/>
      <c r="T174" s="24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2" t="s">
        <v>152</v>
      </c>
      <c r="AU174" s="242" t="s">
        <v>78</v>
      </c>
      <c r="AV174" s="13" t="s">
        <v>78</v>
      </c>
      <c r="AW174" s="13" t="s">
        <v>32</v>
      </c>
      <c r="AX174" s="13" t="s">
        <v>70</v>
      </c>
      <c r="AY174" s="242" t="s">
        <v>145</v>
      </c>
    </row>
    <row r="175" s="12" customFormat="1">
      <c r="A175" s="12"/>
      <c r="B175" s="221"/>
      <c r="C175" s="222"/>
      <c r="D175" s="223" t="s">
        <v>152</v>
      </c>
      <c r="E175" s="224" t="s">
        <v>19</v>
      </c>
      <c r="F175" s="225" t="s">
        <v>241</v>
      </c>
      <c r="G175" s="222"/>
      <c r="H175" s="226">
        <v>7339.8000000000002</v>
      </c>
      <c r="I175" s="227"/>
      <c r="J175" s="222"/>
      <c r="K175" s="222"/>
      <c r="L175" s="228"/>
      <c r="M175" s="229"/>
      <c r="N175" s="230"/>
      <c r="O175" s="230"/>
      <c r="P175" s="230"/>
      <c r="Q175" s="230"/>
      <c r="R175" s="230"/>
      <c r="S175" s="230"/>
      <c r="T175" s="231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T175" s="232" t="s">
        <v>152</v>
      </c>
      <c r="AU175" s="232" t="s">
        <v>78</v>
      </c>
      <c r="AV175" s="12" t="s">
        <v>80</v>
      </c>
      <c r="AW175" s="12" t="s">
        <v>32</v>
      </c>
      <c r="AX175" s="12" t="s">
        <v>70</v>
      </c>
      <c r="AY175" s="232" t="s">
        <v>145</v>
      </c>
    </row>
    <row r="176" s="13" customFormat="1">
      <c r="A176" s="13"/>
      <c r="B176" s="233"/>
      <c r="C176" s="234"/>
      <c r="D176" s="223" t="s">
        <v>152</v>
      </c>
      <c r="E176" s="235" t="s">
        <v>19</v>
      </c>
      <c r="F176" s="236" t="s">
        <v>242</v>
      </c>
      <c r="G176" s="234"/>
      <c r="H176" s="235" t="s">
        <v>19</v>
      </c>
      <c r="I176" s="237"/>
      <c r="J176" s="234"/>
      <c r="K176" s="234"/>
      <c r="L176" s="238"/>
      <c r="M176" s="239"/>
      <c r="N176" s="240"/>
      <c r="O176" s="240"/>
      <c r="P176" s="240"/>
      <c r="Q176" s="240"/>
      <c r="R176" s="240"/>
      <c r="S176" s="240"/>
      <c r="T176" s="24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2" t="s">
        <v>152</v>
      </c>
      <c r="AU176" s="242" t="s">
        <v>78</v>
      </c>
      <c r="AV176" s="13" t="s">
        <v>78</v>
      </c>
      <c r="AW176" s="13" t="s">
        <v>32</v>
      </c>
      <c r="AX176" s="13" t="s">
        <v>70</v>
      </c>
      <c r="AY176" s="242" t="s">
        <v>145</v>
      </c>
    </row>
    <row r="177" s="14" customFormat="1">
      <c r="A177" s="14"/>
      <c r="B177" s="243"/>
      <c r="C177" s="244"/>
      <c r="D177" s="223" t="s">
        <v>152</v>
      </c>
      <c r="E177" s="245" t="s">
        <v>19</v>
      </c>
      <c r="F177" s="246" t="s">
        <v>154</v>
      </c>
      <c r="G177" s="244"/>
      <c r="H177" s="247">
        <v>7339.8000000000002</v>
      </c>
      <c r="I177" s="248"/>
      <c r="J177" s="244"/>
      <c r="K177" s="244"/>
      <c r="L177" s="249"/>
      <c r="M177" s="250"/>
      <c r="N177" s="251"/>
      <c r="O177" s="251"/>
      <c r="P177" s="251"/>
      <c r="Q177" s="251"/>
      <c r="R177" s="251"/>
      <c r="S177" s="251"/>
      <c r="T177" s="25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3" t="s">
        <v>152</v>
      </c>
      <c r="AU177" s="253" t="s">
        <v>78</v>
      </c>
      <c r="AV177" s="14" t="s">
        <v>150</v>
      </c>
      <c r="AW177" s="14" t="s">
        <v>32</v>
      </c>
      <c r="AX177" s="14" t="s">
        <v>78</v>
      </c>
      <c r="AY177" s="253" t="s">
        <v>145</v>
      </c>
    </row>
    <row r="178" s="11" customFormat="1" ht="25.92" customHeight="1">
      <c r="A178" s="11"/>
      <c r="B178" s="194"/>
      <c r="C178" s="195"/>
      <c r="D178" s="196" t="s">
        <v>69</v>
      </c>
      <c r="E178" s="197" t="s">
        <v>243</v>
      </c>
      <c r="F178" s="197" t="s">
        <v>244</v>
      </c>
      <c r="G178" s="195"/>
      <c r="H178" s="195"/>
      <c r="I178" s="198"/>
      <c r="J178" s="199">
        <f>BK178</f>
        <v>0</v>
      </c>
      <c r="K178" s="195"/>
      <c r="L178" s="200"/>
      <c r="M178" s="201"/>
      <c r="N178" s="202"/>
      <c r="O178" s="202"/>
      <c r="P178" s="203">
        <f>SUM(P179:P192)</f>
        <v>0</v>
      </c>
      <c r="Q178" s="202"/>
      <c r="R178" s="203">
        <f>SUM(R179:R192)</f>
        <v>0</v>
      </c>
      <c r="S178" s="202"/>
      <c r="T178" s="204">
        <f>SUM(T179:T192)</f>
        <v>0</v>
      </c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R178" s="205" t="s">
        <v>78</v>
      </c>
      <c r="AT178" s="206" t="s">
        <v>69</v>
      </c>
      <c r="AU178" s="206" t="s">
        <v>70</v>
      </c>
      <c r="AY178" s="205" t="s">
        <v>145</v>
      </c>
      <c r="BK178" s="207">
        <f>SUM(BK179:BK192)</f>
        <v>0</v>
      </c>
    </row>
    <row r="179" s="2" customFormat="1" ht="16.5" customHeight="1">
      <c r="A179" s="41"/>
      <c r="B179" s="42"/>
      <c r="C179" s="208" t="s">
        <v>243</v>
      </c>
      <c r="D179" s="208" t="s">
        <v>146</v>
      </c>
      <c r="E179" s="209" t="s">
        <v>245</v>
      </c>
      <c r="F179" s="210" t="s">
        <v>246</v>
      </c>
      <c r="G179" s="211" t="s">
        <v>184</v>
      </c>
      <c r="H179" s="212">
        <v>29</v>
      </c>
      <c r="I179" s="213"/>
      <c r="J179" s="214">
        <f>ROUND(I179*H179,2)</f>
        <v>0</v>
      </c>
      <c r="K179" s="210" t="s">
        <v>19</v>
      </c>
      <c r="L179" s="47"/>
      <c r="M179" s="215" t="s">
        <v>19</v>
      </c>
      <c r="N179" s="216" t="s">
        <v>41</v>
      </c>
      <c r="O179" s="87"/>
      <c r="P179" s="217">
        <f>O179*H179</f>
        <v>0</v>
      </c>
      <c r="Q179" s="217">
        <v>0</v>
      </c>
      <c r="R179" s="217">
        <f>Q179*H179</f>
        <v>0</v>
      </c>
      <c r="S179" s="217">
        <v>0</v>
      </c>
      <c r="T179" s="218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19" t="s">
        <v>150</v>
      </c>
      <c r="AT179" s="219" t="s">
        <v>146</v>
      </c>
      <c r="AU179" s="219" t="s">
        <v>78</v>
      </c>
      <c r="AY179" s="20" t="s">
        <v>145</v>
      </c>
      <c r="BE179" s="220">
        <f>IF(N179="základní",J179,0)</f>
        <v>0</v>
      </c>
      <c r="BF179" s="220">
        <f>IF(N179="snížená",J179,0)</f>
        <v>0</v>
      </c>
      <c r="BG179" s="220">
        <f>IF(N179="zákl. přenesená",J179,0)</f>
        <v>0</v>
      </c>
      <c r="BH179" s="220">
        <f>IF(N179="sníž. přenesená",J179,0)</f>
        <v>0</v>
      </c>
      <c r="BI179" s="220">
        <f>IF(N179="nulová",J179,0)</f>
        <v>0</v>
      </c>
      <c r="BJ179" s="20" t="s">
        <v>78</v>
      </c>
      <c r="BK179" s="220">
        <f>ROUND(I179*H179,2)</f>
        <v>0</v>
      </c>
      <c r="BL179" s="20" t="s">
        <v>150</v>
      </c>
      <c r="BM179" s="219" t="s">
        <v>247</v>
      </c>
    </row>
    <row r="180" s="12" customFormat="1">
      <c r="A180" s="12"/>
      <c r="B180" s="221"/>
      <c r="C180" s="222"/>
      <c r="D180" s="223" t="s">
        <v>152</v>
      </c>
      <c r="E180" s="224" t="s">
        <v>19</v>
      </c>
      <c r="F180" s="225" t="s">
        <v>248</v>
      </c>
      <c r="G180" s="222"/>
      <c r="H180" s="226">
        <v>23</v>
      </c>
      <c r="I180" s="227"/>
      <c r="J180" s="222"/>
      <c r="K180" s="222"/>
      <c r="L180" s="228"/>
      <c r="M180" s="229"/>
      <c r="N180" s="230"/>
      <c r="O180" s="230"/>
      <c r="P180" s="230"/>
      <c r="Q180" s="230"/>
      <c r="R180" s="230"/>
      <c r="S180" s="230"/>
      <c r="T180" s="231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T180" s="232" t="s">
        <v>152</v>
      </c>
      <c r="AU180" s="232" t="s">
        <v>78</v>
      </c>
      <c r="AV180" s="12" t="s">
        <v>80</v>
      </c>
      <c r="AW180" s="12" t="s">
        <v>32</v>
      </c>
      <c r="AX180" s="12" t="s">
        <v>70</v>
      </c>
      <c r="AY180" s="232" t="s">
        <v>145</v>
      </c>
    </row>
    <row r="181" s="12" customFormat="1">
      <c r="A181" s="12"/>
      <c r="B181" s="221"/>
      <c r="C181" s="222"/>
      <c r="D181" s="223" t="s">
        <v>152</v>
      </c>
      <c r="E181" s="224" t="s">
        <v>19</v>
      </c>
      <c r="F181" s="225" t="s">
        <v>181</v>
      </c>
      <c r="G181" s="222"/>
      <c r="H181" s="226">
        <v>6</v>
      </c>
      <c r="I181" s="227"/>
      <c r="J181" s="222"/>
      <c r="K181" s="222"/>
      <c r="L181" s="228"/>
      <c r="M181" s="229"/>
      <c r="N181" s="230"/>
      <c r="O181" s="230"/>
      <c r="P181" s="230"/>
      <c r="Q181" s="230"/>
      <c r="R181" s="230"/>
      <c r="S181" s="230"/>
      <c r="T181" s="231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T181" s="232" t="s">
        <v>152</v>
      </c>
      <c r="AU181" s="232" t="s">
        <v>78</v>
      </c>
      <c r="AV181" s="12" t="s">
        <v>80</v>
      </c>
      <c r="AW181" s="12" t="s">
        <v>32</v>
      </c>
      <c r="AX181" s="12" t="s">
        <v>70</v>
      </c>
      <c r="AY181" s="232" t="s">
        <v>145</v>
      </c>
    </row>
    <row r="182" s="13" customFormat="1">
      <c r="A182" s="13"/>
      <c r="B182" s="233"/>
      <c r="C182" s="234"/>
      <c r="D182" s="223" t="s">
        <v>152</v>
      </c>
      <c r="E182" s="235" t="s">
        <v>19</v>
      </c>
      <c r="F182" s="236" t="s">
        <v>249</v>
      </c>
      <c r="G182" s="234"/>
      <c r="H182" s="235" t="s">
        <v>19</v>
      </c>
      <c r="I182" s="237"/>
      <c r="J182" s="234"/>
      <c r="K182" s="234"/>
      <c r="L182" s="238"/>
      <c r="M182" s="239"/>
      <c r="N182" s="240"/>
      <c r="O182" s="240"/>
      <c r="P182" s="240"/>
      <c r="Q182" s="240"/>
      <c r="R182" s="240"/>
      <c r="S182" s="240"/>
      <c r="T182" s="24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2" t="s">
        <v>152</v>
      </c>
      <c r="AU182" s="242" t="s">
        <v>78</v>
      </c>
      <c r="AV182" s="13" t="s">
        <v>78</v>
      </c>
      <c r="AW182" s="13" t="s">
        <v>32</v>
      </c>
      <c r="AX182" s="13" t="s">
        <v>70</v>
      </c>
      <c r="AY182" s="242" t="s">
        <v>145</v>
      </c>
    </row>
    <row r="183" s="14" customFormat="1">
      <c r="A183" s="14"/>
      <c r="B183" s="243"/>
      <c r="C183" s="244"/>
      <c r="D183" s="223" t="s">
        <v>152</v>
      </c>
      <c r="E183" s="245" t="s">
        <v>19</v>
      </c>
      <c r="F183" s="246" t="s">
        <v>154</v>
      </c>
      <c r="G183" s="244"/>
      <c r="H183" s="247">
        <v>29</v>
      </c>
      <c r="I183" s="248"/>
      <c r="J183" s="244"/>
      <c r="K183" s="244"/>
      <c r="L183" s="249"/>
      <c r="M183" s="250"/>
      <c r="N183" s="251"/>
      <c r="O183" s="251"/>
      <c r="P183" s="251"/>
      <c r="Q183" s="251"/>
      <c r="R183" s="251"/>
      <c r="S183" s="251"/>
      <c r="T183" s="25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3" t="s">
        <v>152</v>
      </c>
      <c r="AU183" s="253" t="s">
        <v>78</v>
      </c>
      <c r="AV183" s="14" t="s">
        <v>150</v>
      </c>
      <c r="AW183" s="14" t="s">
        <v>32</v>
      </c>
      <c r="AX183" s="14" t="s">
        <v>78</v>
      </c>
      <c r="AY183" s="253" t="s">
        <v>145</v>
      </c>
    </row>
    <row r="184" s="2" customFormat="1" ht="16.5" customHeight="1">
      <c r="A184" s="41"/>
      <c r="B184" s="42"/>
      <c r="C184" s="208" t="s">
        <v>250</v>
      </c>
      <c r="D184" s="208" t="s">
        <v>146</v>
      </c>
      <c r="E184" s="209" t="s">
        <v>251</v>
      </c>
      <c r="F184" s="210" t="s">
        <v>252</v>
      </c>
      <c r="G184" s="211" t="s">
        <v>184</v>
      </c>
      <c r="H184" s="212">
        <v>1494.9500000000001</v>
      </c>
      <c r="I184" s="213"/>
      <c r="J184" s="214">
        <f>ROUND(I184*H184,2)</f>
        <v>0</v>
      </c>
      <c r="K184" s="210" t="s">
        <v>19</v>
      </c>
      <c r="L184" s="47"/>
      <c r="M184" s="215" t="s">
        <v>19</v>
      </c>
      <c r="N184" s="216" t="s">
        <v>41</v>
      </c>
      <c r="O184" s="87"/>
      <c r="P184" s="217">
        <f>O184*H184</f>
        <v>0</v>
      </c>
      <c r="Q184" s="217">
        <v>0</v>
      </c>
      <c r="R184" s="217">
        <f>Q184*H184</f>
        <v>0</v>
      </c>
      <c r="S184" s="217">
        <v>0</v>
      </c>
      <c r="T184" s="218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19" t="s">
        <v>150</v>
      </c>
      <c r="AT184" s="219" t="s">
        <v>146</v>
      </c>
      <c r="AU184" s="219" t="s">
        <v>78</v>
      </c>
      <c r="AY184" s="20" t="s">
        <v>145</v>
      </c>
      <c r="BE184" s="220">
        <f>IF(N184="základní",J184,0)</f>
        <v>0</v>
      </c>
      <c r="BF184" s="220">
        <f>IF(N184="snížená",J184,0)</f>
        <v>0</v>
      </c>
      <c r="BG184" s="220">
        <f>IF(N184="zákl. přenesená",J184,0)</f>
        <v>0</v>
      </c>
      <c r="BH184" s="220">
        <f>IF(N184="sníž. přenesená",J184,0)</f>
        <v>0</v>
      </c>
      <c r="BI184" s="220">
        <f>IF(N184="nulová",J184,0)</f>
        <v>0</v>
      </c>
      <c r="BJ184" s="20" t="s">
        <v>78</v>
      </c>
      <c r="BK184" s="220">
        <f>ROUND(I184*H184,2)</f>
        <v>0</v>
      </c>
      <c r="BL184" s="20" t="s">
        <v>150</v>
      </c>
      <c r="BM184" s="219" t="s">
        <v>253</v>
      </c>
    </row>
    <row r="185" s="12" customFormat="1">
      <c r="A185" s="12"/>
      <c r="B185" s="221"/>
      <c r="C185" s="222"/>
      <c r="D185" s="223" t="s">
        <v>152</v>
      </c>
      <c r="E185" s="224" t="s">
        <v>19</v>
      </c>
      <c r="F185" s="225" t="s">
        <v>254</v>
      </c>
      <c r="G185" s="222"/>
      <c r="H185" s="226">
        <v>190</v>
      </c>
      <c r="I185" s="227"/>
      <c r="J185" s="222"/>
      <c r="K185" s="222"/>
      <c r="L185" s="228"/>
      <c r="M185" s="229"/>
      <c r="N185" s="230"/>
      <c r="O185" s="230"/>
      <c r="P185" s="230"/>
      <c r="Q185" s="230"/>
      <c r="R185" s="230"/>
      <c r="S185" s="230"/>
      <c r="T185" s="231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T185" s="232" t="s">
        <v>152</v>
      </c>
      <c r="AU185" s="232" t="s">
        <v>78</v>
      </c>
      <c r="AV185" s="12" t="s">
        <v>80</v>
      </c>
      <c r="AW185" s="12" t="s">
        <v>32</v>
      </c>
      <c r="AX185" s="12" t="s">
        <v>70</v>
      </c>
      <c r="AY185" s="232" t="s">
        <v>145</v>
      </c>
    </row>
    <row r="186" s="12" customFormat="1">
      <c r="A186" s="12"/>
      <c r="B186" s="221"/>
      <c r="C186" s="222"/>
      <c r="D186" s="223" t="s">
        <v>152</v>
      </c>
      <c r="E186" s="224" t="s">
        <v>19</v>
      </c>
      <c r="F186" s="225" t="s">
        <v>255</v>
      </c>
      <c r="G186" s="222"/>
      <c r="H186" s="226">
        <v>1304.9500000000001</v>
      </c>
      <c r="I186" s="227"/>
      <c r="J186" s="222"/>
      <c r="K186" s="222"/>
      <c r="L186" s="228"/>
      <c r="M186" s="229"/>
      <c r="N186" s="230"/>
      <c r="O186" s="230"/>
      <c r="P186" s="230"/>
      <c r="Q186" s="230"/>
      <c r="R186" s="230"/>
      <c r="S186" s="230"/>
      <c r="T186" s="231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T186" s="232" t="s">
        <v>152</v>
      </c>
      <c r="AU186" s="232" t="s">
        <v>78</v>
      </c>
      <c r="AV186" s="12" t="s">
        <v>80</v>
      </c>
      <c r="AW186" s="12" t="s">
        <v>32</v>
      </c>
      <c r="AX186" s="12" t="s">
        <v>70</v>
      </c>
      <c r="AY186" s="232" t="s">
        <v>145</v>
      </c>
    </row>
    <row r="187" s="13" customFormat="1">
      <c r="A187" s="13"/>
      <c r="B187" s="233"/>
      <c r="C187" s="234"/>
      <c r="D187" s="223" t="s">
        <v>152</v>
      </c>
      <c r="E187" s="235" t="s">
        <v>19</v>
      </c>
      <c r="F187" s="236" t="s">
        <v>256</v>
      </c>
      <c r="G187" s="234"/>
      <c r="H187" s="235" t="s">
        <v>19</v>
      </c>
      <c r="I187" s="237"/>
      <c r="J187" s="234"/>
      <c r="K187" s="234"/>
      <c r="L187" s="238"/>
      <c r="M187" s="239"/>
      <c r="N187" s="240"/>
      <c r="O187" s="240"/>
      <c r="P187" s="240"/>
      <c r="Q187" s="240"/>
      <c r="R187" s="240"/>
      <c r="S187" s="240"/>
      <c r="T187" s="24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2" t="s">
        <v>152</v>
      </c>
      <c r="AU187" s="242" t="s">
        <v>78</v>
      </c>
      <c r="AV187" s="13" t="s">
        <v>78</v>
      </c>
      <c r="AW187" s="13" t="s">
        <v>32</v>
      </c>
      <c r="AX187" s="13" t="s">
        <v>70</v>
      </c>
      <c r="AY187" s="242" t="s">
        <v>145</v>
      </c>
    </row>
    <row r="188" s="14" customFormat="1">
      <c r="A188" s="14"/>
      <c r="B188" s="243"/>
      <c r="C188" s="244"/>
      <c r="D188" s="223" t="s">
        <v>152</v>
      </c>
      <c r="E188" s="245" t="s">
        <v>19</v>
      </c>
      <c r="F188" s="246" t="s">
        <v>154</v>
      </c>
      <c r="G188" s="244"/>
      <c r="H188" s="247">
        <v>1494.9500000000001</v>
      </c>
      <c r="I188" s="248"/>
      <c r="J188" s="244"/>
      <c r="K188" s="244"/>
      <c r="L188" s="249"/>
      <c r="M188" s="250"/>
      <c r="N188" s="251"/>
      <c r="O188" s="251"/>
      <c r="P188" s="251"/>
      <c r="Q188" s="251"/>
      <c r="R188" s="251"/>
      <c r="S188" s="251"/>
      <c r="T188" s="25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3" t="s">
        <v>152</v>
      </c>
      <c r="AU188" s="253" t="s">
        <v>78</v>
      </c>
      <c r="AV188" s="14" t="s">
        <v>150</v>
      </c>
      <c r="AW188" s="14" t="s">
        <v>32</v>
      </c>
      <c r="AX188" s="14" t="s">
        <v>78</v>
      </c>
      <c r="AY188" s="253" t="s">
        <v>145</v>
      </c>
    </row>
    <row r="189" s="2" customFormat="1" ht="16.5" customHeight="1">
      <c r="A189" s="41"/>
      <c r="B189" s="42"/>
      <c r="C189" s="208" t="s">
        <v>257</v>
      </c>
      <c r="D189" s="208" t="s">
        <v>146</v>
      </c>
      <c r="E189" s="209" t="s">
        <v>258</v>
      </c>
      <c r="F189" s="210" t="s">
        <v>259</v>
      </c>
      <c r="G189" s="211" t="s">
        <v>260</v>
      </c>
      <c r="H189" s="212">
        <v>12.103999999999999</v>
      </c>
      <c r="I189" s="213"/>
      <c r="J189" s="214">
        <f>ROUND(I189*H189,2)</f>
        <v>0</v>
      </c>
      <c r="K189" s="210" t="s">
        <v>19</v>
      </c>
      <c r="L189" s="47"/>
      <c r="M189" s="215" t="s">
        <v>19</v>
      </c>
      <c r="N189" s="216" t="s">
        <v>41</v>
      </c>
      <c r="O189" s="87"/>
      <c r="P189" s="217">
        <f>O189*H189</f>
        <v>0</v>
      </c>
      <c r="Q189" s="217">
        <v>0</v>
      </c>
      <c r="R189" s="217">
        <f>Q189*H189</f>
        <v>0</v>
      </c>
      <c r="S189" s="217">
        <v>0</v>
      </c>
      <c r="T189" s="218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19" t="s">
        <v>150</v>
      </c>
      <c r="AT189" s="219" t="s">
        <v>146</v>
      </c>
      <c r="AU189" s="219" t="s">
        <v>78</v>
      </c>
      <c r="AY189" s="20" t="s">
        <v>145</v>
      </c>
      <c r="BE189" s="220">
        <f>IF(N189="základní",J189,0)</f>
        <v>0</v>
      </c>
      <c r="BF189" s="220">
        <f>IF(N189="snížená",J189,0)</f>
        <v>0</v>
      </c>
      <c r="BG189" s="220">
        <f>IF(N189="zákl. přenesená",J189,0)</f>
        <v>0</v>
      </c>
      <c r="BH189" s="220">
        <f>IF(N189="sníž. přenesená",J189,0)</f>
        <v>0</v>
      </c>
      <c r="BI189" s="220">
        <f>IF(N189="nulová",J189,0)</f>
        <v>0</v>
      </c>
      <c r="BJ189" s="20" t="s">
        <v>78</v>
      </c>
      <c r="BK189" s="220">
        <f>ROUND(I189*H189,2)</f>
        <v>0</v>
      </c>
      <c r="BL189" s="20" t="s">
        <v>150</v>
      </c>
      <c r="BM189" s="219" t="s">
        <v>261</v>
      </c>
    </row>
    <row r="190" s="2" customFormat="1" ht="16.5" customHeight="1">
      <c r="A190" s="41"/>
      <c r="B190" s="42"/>
      <c r="C190" s="208" t="s">
        <v>262</v>
      </c>
      <c r="D190" s="208" t="s">
        <v>146</v>
      </c>
      <c r="E190" s="209" t="s">
        <v>263</v>
      </c>
      <c r="F190" s="210" t="s">
        <v>264</v>
      </c>
      <c r="G190" s="211" t="s">
        <v>260</v>
      </c>
      <c r="H190" s="212">
        <v>2989.9000000000001</v>
      </c>
      <c r="I190" s="213"/>
      <c r="J190" s="214">
        <f>ROUND(I190*H190,2)</f>
        <v>0</v>
      </c>
      <c r="K190" s="210" t="s">
        <v>19</v>
      </c>
      <c r="L190" s="47"/>
      <c r="M190" s="215" t="s">
        <v>19</v>
      </c>
      <c r="N190" s="216" t="s">
        <v>41</v>
      </c>
      <c r="O190" s="87"/>
      <c r="P190" s="217">
        <f>O190*H190</f>
        <v>0</v>
      </c>
      <c r="Q190" s="217">
        <v>0</v>
      </c>
      <c r="R190" s="217">
        <f>Q190*H190</f>
        <v>0</v>
      </c>
      <c r="S190" s="217">
        <v>0</v>
      </c>
      <c r="T190" s="218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19" t="s">
        <v>150</v>
      </c>
      <c r="AT190" s="219" t="s">
        <v>146</v>
      </c>
      <c r="AU190" s="219" t="s">
        <v>78</v>
      </c>
      <c r="AY190" s="20" t="s">
        <v>145</v>
      </c>
      <c r="BE190" s="220">
        <f>IF(N190="základní",J190,0)</f>
        <v>0</v>
      </c>
      <c r="BF190" s="220">
        <f>IF(N190="snížená",J190,0)</f>
        <v>0</v>
      </c>
      <c r="BG190" s="220">
        <f>IF(N190="zákl. přenesená",J190,0)</f>
        <v>0</v>
      </c>
      <c r="BH190" s="220">
        <f>IF(N190="sníž. přenesená",J190,0)</f>
        <v>0</v>
      </c>
      <c r="BI190" s="220">
        <f>IF(N190="nulová",J190,0)</f>
        <v>0</v>
      </c>
      <c r="BJ190" s="20" t="s">
        <v>78</v>
      </c>
      <c r="BK190" s="220">
        <f>ROUND(I190*H190,2)</f>
        <v>0</v>
      </c>
      <c r="BL190" s="20" t="s">
        <v>150</v>
      </c>
      <c r="BM190" s="219" t="s">
        <v>265</v>
      </c>
    </row>
    <row r="191" s="12" customFormat="1">
      <c r="A191" s="12"/>
      <c r="B191" s="221"/>
      <c r="C191" s="222"/>
      <c r="D191" s="223" t="s">
        <v>152</v>
      </c>
      <c r="E191" s="224" t="s">
        <v>19</v>
      </c>
      <c r="F191" s="225" t="s">
        <v>266</v>
      </c>
      <c r="G191" s="222"/>
      <c r="H191" s="226">
        <v>2989.9000000000001</v>
      </c>
      <c r="I191" s="227"/>
      <c r="J191" s="222"/>
      <c r="K191" s="222"/>
      <c r="L191" s="228"/>
      <c r="M191" s="229"/>
      <c r="N191" s="230"/>
      <c r="O191" s="230"/>
      <c r="P191" s="230"/>
      <c r="Q191" s="230"/>
      <c r="R191" s="230"/>
      <c r="S191" s="230"/>
      <c r="T191" s="231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T191" s="232" t="s">
        <v>152</v>
      </c>
      <c r="AU191" s="232" t="s">
        <v>78</v>
      </c>
      <c r="AV191" s="12" t="s">
        <v>80</v>
      </c>
      <c r="AW191" s="12" t="s">
        <v>32</v>
      </c>
      <c r="AX191" s="12" t="s">
        <v>70</v>
      </c>
      <c r="AY191" s="232" t="s">
        <v>145</v>
      </c>
    </row>
    <row r="192" s="14" customFormat="1">
      <c r="A192" s="14"/>
      <c r="B192" s="243"/>
      <c r="C192" s="244"/>
      <c r="D192" s="223" t="s">
        <v>152</v>
      </c>
      <c r="E192" s="245" t="s">
        <v>19</v>
      </c>
      <c r="F192" s="246" t="s">
        <v>154</v>
      </c>
      <c r="G192" s="244"/>
      <c r="H192" s="247">
        <v>2989.9000000000001</v>
      </c>
      <c r="I192" s="248"/>
      <c r="J192" s="244"/>
      <c r="K192" s="244"/>
      <c r="L192" s="249"/>
      <c r="M192" s="250"/>
      <c r="N192" s="251"/>
      <c r="O192" s="251"/>
      <c r="P192" s="251"/>
      <c r="Q192" s="251"/>
      <c r="R192" s="251"/>
      <c r="S192" s="251"/>
      <c r="T192" s="25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3" t="s">
        <v>152</v>
      </c>
      <c r="AU192" s="253" t="s">
        <v>78</v>
      </c>
      <c r="AV192" s="14" t="s">
        <v>150</v>
      </c>
      <c r="AW192" s="14" t="s">
        <v>32</v>
      </c>
      <c r="AX192" s="14" t="s">
        <v>78</v>
      </c>
      <c r="AY192" s="253" t="s">
        <v>145</v>
      </c>
    </row>
    <row r="193" s="11" customFormat="1" ht="25.92" customHeight="1">
      <c r="A193" s="11"/>
      <c r="B193" s="194"/>
      <c r="C193" s="195"/>
      <c r="D193" s="196" t="s">
        <v>69</v>
      </c>
      <c r="E193" s="197" t="s">
        <v>257</v>
      </c>
      <c r="F193" s="197" t="s">
        <v>267</v>
      </c>
      <c r="G193" s="195"/>
      <c r="H193" s="195"/>
      <c r="I193" s="198"/>
      <c r="J193" s="199">
        <f>BK193</f>
        <v>0</v>
      </c>
      <c r="K193" s="195"/>
      <c r="L193" s="200"/>
      <c r="M193" s="201"/>
      <c r="N193" s="202"/>
      <c r="O193" s="202"/>
      <c r="P193" s="203">
        <f>SUM(P194:P197)</f>
        <v>0</v>
      </c>
      <c r="Q193" s="202"/>
      <c r="R193" s="203">
        <f>SUM(R194:R197)</f>
        <v>0</v>
      </c>
      <c r="S193" s="202"/>
      <c r="T193" s="204">
        <f>SUM(T194:T197)</f>
        <v>0</v>
      </c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R193" s="205" t="s">
        <v>78</v>
      </c>
      <c r="AT193" s="206" t="s">
        <v>69</v>
      </c>
      <c r="AU193" s="206" t="s">
        <v>70</v>
      </c>
      <c r="AY193" s="205" t="s">
        <v>145</v>
      </c>
      <c r="BK193" s="207">
        <f>SUM(BK194:BK197)</f>
        <v>0</v>
      </c>
    </row>
    <row r="194" s="2" customFormat="1" ht="16.5" customHeight="1">
      <c r="A194" s="41"/>
      <c r="B194" s="42"/>
      <c r="C194" s="208" t="s">
        <v>7</v>
      </c>
      <c r="D194" s="208" t="s">
        <v>146</v>
      </c>
      <c r="E194" s="209" t="s">
        <v>268</v>
      </c>
      <c r="F194" s="210" t="s">
        <v>269</v>
      </c>
      <c r="G194" s="211" t="s">
        <v>149</v>
      </c>
      <c r="H194" s="212">
        <v>3218</v>
      </c>
      <c r="I194" s="213"/>
      <c r="J194" s="214">
        <f>ROUND(I194*H194,2)</f>
        <v>0</v>
      </c>
      <c r="K194" s="210" t="s">
        <v>19</v>
      </c>
      <c r="L194" s="47"/>
      <c r="M194" s="215" t="s">
        <v>19</v>
      </c>
      <c r="N194" s="216" t="s">
        <v>41</v>
      </c>
      <c r="O194" s="87"/>
      <c r="P194" s="217">
        <f>O194*H194</f>
        <v>0</v>
      </c>
      <c r="Q194" s="217">
        <v>0</v>
      </c>
      <c r="R194" s="217">
        <f>Q194*H194</f>
        <v>0</v>
      </c>
      <c r="S194" s="217">
        <v>0</v>
      </c>
      <c r="T194" s="218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19" t="s">
        <v>150</v>
      </c>
      <c r="AT194" s="219" t="s">
        <v>146</v>
      </c>
      <c r="AU194" s="219" t="s">
        <v>78</v>
      </c>
      <c r="AY194" s="20" t="s">
        <v>145</v>
      </c>
      <c r="BE194" s="220">
        <f>IF(N194="základní",J194,0)</f>
        <v>0</v>
      </c>
      <c r="BF194" s="220">
        <f>IF(N194="snížená",J194,0)</f>
        <v>0</v>
      </c>
      <c r="BG194" s="220">
        <f>IF(N194="zákl. přenesená",J194,0)</f>
        <v>0</v>
      </c>
      <c r="BH194" s="220">
        <f>IF(N194="sníž. přenesená",J194,0)</f>
        <v>0</v>
      </c>
      <c r="BI194" s="220">
        <f>IF(N194="nulová",J194,0)</f>
        <v>0</v>
      </c>
      <c r="BJ194" s="20" t="s">
        <v>78</v>
      </c>
      <c r="BK194" s="220">
        <f>ROUND(I194*H194,2)</f>
        <v>0</v>
      </c>
      <c r="BL194" s="20" t="s">
        <v>150</v>
      </c>
      <c r="BM194" s="219" t="s">
        <v>270</v>
      </c>
    </row>
    <row r="195" s="12" customFormat="1">
      <c r="A195" s="12"/>
      <c r="B195" s="221"/>
      <c r="C195" s="222"/>
      <c r="D195" s="223" t="s">
        <v>152</v>
      </c>
      <c r="E195" s="224" t="s">
        <v>19</v>
      </c>
      <c r="F195" s="225" t="s">
        <v>271</v>
      </c>
      <c r="G195" s="222"/>
      <c r="H195" s="226">
        <v>3218</v>
      </c>
      <c r="I195" s="227"/>
      <c r="J195" s="222"/>
      <c r="K195" s="222"/>
      <c r="L195" s="228"/>
      <c r="M195" s="229"/>
      <c r="N195" s="230"/>
      <c r="O195" s="230"/>
      <c r="P195" s="230"/>
      <c r="Q195" s="230"/>
      <c r="R195" s="230"/>
      <c r="S195" s="230"/>
      <c r="T195" s="231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T195" s="232" t="s">
        <v>152</v>
      </c>
      <c r="AU195" s="232" t="s">
        <v>78</v>
      </c>
      <c r="AV195" s="12" t="s">
        <v>80</v>
      </c>
      <c r="AW195" s="12" t="s">
        <v>32</v>
      </c>
      <c r="AX195" s="12" t="s">
        <v>70</v>
      </c>
      <c r="AY195" s="232" t="s">
        <v>145</v>
      </c>
    </row>
    <row r="196" s="13" customFormat="1">
      <c r="A196" s="13"/>
      <c r="B196" s="233"/>
      <c r="C196" s="234"/>
      <c r="D196" s="223" t="s">
        <v>152</v>
      </c>
      <c r="E196" s="235" t="s">
        <v>19</v>
      </c>
      <c r="F196" s="236" t="s">
        <v>272</v>
      </c>
      <c r="G196" s="234"/>
      <c r="H196" s="235" t="s">
        <v>19</v>
      </c>
      <c r="I196" s="237"/>
      <c r="J196" s="234"/>
      <c r="K196" s="234"/>
      <c r="L196" s="238"/>
      <c r="M196" s="239"/>
      <c r="N196" s="240"/>
      <c r="O196" s="240"/>
      <c r="P196" s="240"/>
      <c r="Q196" s="240"/>
      <c r="R196" s="240"/>
      <c r="S196" s="240"/>
      <c r="T196" s="24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2" t="s">
        <v>152</v>
      </c>
      <c r="AU196" s="242" t="s">
        <v>78</v>
      </c>
      <c r="AV196" s="13" t="s">
        <v>78</v>
      </c>
      <c r="AW196" s="13" t="s">
        <v>32</v>
      </c>
      <c r="AX196" s="13" t="s">
        <v>70</v>
      </c>
      <c r="AY196" s="242" t="s">
        <v>145</v>
      </c>
    </row>
    <row r="197" s="14" customFormat="1">
      <c r="A197" s="14"/>
      <c r="B197" s="243"/>
      <c r="C197" s="244"/>
      <c r="D197" s="223" t="s">
        <v>152</v>
      </c>
      <c r="E197" s="245" t="s">
        <v>19</v>
      </c>
      <c r="F197" s="246" t="s">
        <v>154</v>
      </c>
      <c r="G197" s="244"/>
      <c r="H197" s="247">
        <v>3218</v>
      </c>
      <c r="I197" s="248"/>
      <c r="J197" s="244"/>
      <c r="K197" s="244"/>
      <c r="L197" s="249"/>
      <c r="M197" s="250"/>
      <c r="N197" s="251"/>
      <c r="O197" s="251"/>
      <c r="P197" s="251"/>
      <c r="Q197" s="251"/>
      <c r="R197" s="251"/>
      <c r="S197" s="251"/>
      <c r="T197" s="25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3" t="s">
        <v>152</v>
      </c>
      <c r="AU197" s="253" t="s">
        <v>78</v>
      </c>
      <c r="AV197" s="14" t="s">
        <v>150</v>
      </c>
      <c r="AW197" s="14" t="s">
        <v>32</v>
      </c>
      <c r="AX197" s="14" t="s">
        <v>78</v>
      </c>
      <c r="AY197" s="253" t="s">
        <v>145</v>
      </c>
    </row>
    <row r="198" s="11" customFormat="1" ht="25.92" customHeight="1">
      <c r="A198" s="11"/>
      <c r="B198" s="194"/>
      <c r="C198" s="195"/>
      <c r="D198" s="196" t="s">
        <v>69</v>
      </c>
      <c r="E198" s="197" t="s">
        <v>7</v>
      </c>
      <c r="F198" s="197" t="s">
        <v>273</v>
      </c>
      <c r="G198" s="195"/>
      <c r="H198" s="195"/>
      <c r="I198" s="198"/>
      <c r="J198" s="199">
        <f>BK198</f>
        <v>0</v>
      </c>
      <c r="K198" s="195"/>
      <c r="L198" s="200"/>
      <c r="M198" s="201"/>
      <c r="N198" s="202"/>
      <c r="O198" s="202"/>
      <c r="P198" s="203">
        <f>SUM(P199:P202)</f>
        <v>0</v>
      </c>
      <c r="Q198" s="202"/>
      <c r="R198" s="203">
        <f>SUM(R199:R202)</f>
        <v>0</v>
      </c>
      <c r="S198" s="202"/>
      <c r="T198" s="204">
        <f>SUM(T199:T202)</f>
        <v>0</v>
      </c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R198" s="205" t="s">
        <v>78</v>
      </c>
      <c r="AT198" s="206" t="s">
        <v>69</v>
      </c>
      <c r="AU198" s="206" t="s">
        <v>70</v>
      </c>
      <c r="AY198" s="205" t="s">
        <v>145</v>
      </c>
      <c r="BK198" s="207">
        <f>SUM(BK199:BK202)</f>
        <v>0</v>
      </c>
    </row>
    <row r="199" s="2" customFormat="1" ht="16.5" customHeight="1">
      <c r="A199" s="41"/>
      <c r="B199" s="42"/>
      <c r="C199" s="208" t="s">
        <v>274</v>
      </c>
      <c r="D199" s="208" t="s">
        <v>146</v>
      </c>
      <c r="E199" s="209" t="s">
        <v>275</v>
      </c>
      <c r="F199" s="210" t="s">
        <v>276</v>
      </c>
      <c r="G199" s="211" t="s">
        <v>176</v>
      </c>
      <c r="H199" s="212">
        <v>420</v>
      </c>
      <c r="I199" s="213"/>
      <c r="J199" s="214">
        <f>ROUND(I199*H199,2)</f>
        <v>0</v>
      </c>
      <c r="K199" s="210" t="s">
        <v>19</v>
      </c>
      <c r="L199" s="47"/>
      <c r="M199" s="215" t="s">
        <v>19</v>
      </c>
      <c r="N199" s="216" t="s">
        <v>41</v>
      </c>
      <c r="O199" s="87"/>
      <c r="P199" s="217">
        <f>O199*H199</f>
        <v>0</v>
      </c>
      <c r="Q199" s="217">
        <v>0</v>
      </c>
      <c r="R199" s="217">
        <f>Q199*H199</f>
        <v>0</v>
      </c>
      <c r="S199" s="217">
        <v>0</v>
      </c>
      <c r="T199" s="218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19" t="s">
        <v>150</v>
      </c>
      <c r="AT199" s="219" t="s">
        <v>146</v>
      </c>
      <c r="AU199" s="219" t="s">
        <v>78</v>
      </c>
      <c r="AY199" s="20" t="s">
        <v>145</v>
      </c>
      <c r="BE199" s="220">
        <f>IF(N199="základní",J199,0)</f>
        <v>0</v>
      </c>
      <c r="BF199" s="220">
        <f>IF(N199="snížená",J199,0)</f>
        <v>0</v>
      </c>
      <c r="BG199" s="220">
        <f>IF(N199="zákl. přenesená",J199,0)</f>
        <v>0</v>
      </c>
      <c r="BH199" s="220">
        <f>IF(N199="sníž. přenesená",J199,0)</f>
        <v>0</v>
      </c>
      <c r="BI199" s="220">
        <f>IF(N199="nulová",J199,0)</f>
        <v>0</v>
      </c>
      <c r="BJ199" s="20" t="s">
        <v>78</v>
      </c>
      <c r="BK199" s="220">
        <f>ROUND(I199*H199,2)</f>
        <v>0</v>
      </c>
      <c r="BL199" s="20" t="s">
        <v>150</v>
      </c>
      <c r="BM199" s="219" t="s">
        <v>277</v>
      </c>
    </row>
    <row r="200" s="13" customFormat="1">
      <c r="A200" s="13"/>
      <c r="B200" s="233"/>
      <c r="C200" s="234"/>
      <c r="D200" s="223" t="s">
        <v>152</v>
      </c>
      <c r="E200" s="235" t="s">
        <v>19</v>
      </c>
      <c r="F200" s="236" t="s">
        <v>278</v>
      </c>
      <c r="G200" s="234"/>
      <c r="H200" s="235" t="s">
        <v>19</v>
      </c>
      <c r="I200" s="237"/>
      <c r="J200" s="234"/>
      <c r="K200" s="234"/>
      <c r="L200" s="238"/>
      <c r="M200" s="239"/>
      <c r="N200" s="240"/>
      <c r="O200" s="240"/>
      <c r="P200" s="240"/>
      <c r="Q200" s="240"/>
      <c r="R200" s="240"/>
      <c r="S200" s="240"/>
      <c r="T200" s="24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2" t="s">
        <v>152</v>
      </c>
      <c r="AU200" s="242" t="s">
        <v>78</v>
      </c>
      <c r="AV200" s="13" t="s">
        <v>78</v>
      </c>
      <c r="AW200" s="13" t="s">
        <v>32</v>
      </c>
      <c r="AX200" s="13" t="s">
        <v>70</v>
      </c>
      <c r="AY200" s="242" t="s">
        <v>145</v>
      </c>
    </row>
    <row r="201" s="12" customFormat="1">
      <c r="A201" s="12"/>
      <c r="B201" s="221"/>
      <c r="C201" s="222"/>
      <c r="D201" s="223" t="s">
        <v>152</v>
      </c>
      <c r="E201" s="224" t="s">
        <v>19</v>
      </c>
      <c r="F201" s="225" t="s">
        <v>279</v>
      </c>
      <c r="G201" s="222"/>
      <c r="H201" s="226">
        <v>420</v>
      </c>
      <c r="I201" s="227"/>
      <c r="J201" s="222"/>
      <c r="K201" s="222"/>
      <c r="L201" s="228"/>
      <c r="M201" s="229"/>
      <c r="N201" s="230"/>
      <c r="O201" s="230"/>
      <c r="P201" s="230"/>
      <c r="Q201" s="230"/>
      <c r="R201" s="230"/>
      <c r="S201" s="230"/>
      <c r="T201" s="231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T201" s="232" t="s">
        <v>152</v>
      </c>
      <c r="AU201" s="232" t="s">
        <v>78</v>
      </c>
      <c r="AV201" s="12" t="s">
        <v>80</v>
      </c>
      <c r="AW201" s="12" t="s">
        <v>32</v>
      </c>
      <c r="AX201" s="12" t="s">
        <v>70</v>
      </c>
      <c r="AY201" s="232" t="s">
        <v>145</v>
      </c>
    </row>
    <row r="202" s="14" customFormat="1">
      <c r="A202" s="14"/>
      <c r="B202" s="243"/>
      <c r="C202" s="244"/>
      <c r="D202" s="223" t="s">
        <v>152</v>
      </c>
      <c r="E202" s="245" t="s">
        <v>19</v>
      </c>
      <c r="F202" s="246" t="s">
        <v>154</v>
      </c>
      <c r="G202" s="244"/>
      <c r="H202" s="247">
        <v>420</v>
      </c>
      <c r="I202" s="248"/>
      <c r="J202" s="244"/>
      <c r="K202" s="244"/>
      <c r="L202" s="249"/>
      <c r="M202" s="250"/>
      <c r="N202" s="251"/>
      <c r="O202" s="251"/>
      <c r="P202" s="251"/>
      <c r="Q202" s="251"/>
      <c r="R202" s="251"/>
      <c r="S202" s="251"/>
      <c r="T202" s="25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3" t="s">
        <v>152</v>
      </c>
      <c r="AU202" s="253" t="s">
        <v>78</v>
      </c>
      <c r="AV202" s="14" t="s">
        <v>150</v>
      </c>
      <c r="AW202" s="14" t="s">
        <v>32</v>
      </c>
      <c r="AX202" s="14" t="s">
        <v>78</v>
      </c>
      <c r="AY202" s="253" t="s">
        <v>145</v>
      </c>
    </row>
    <row r="203" s="11" customFormat="1" ht="25.92" customHeight="1">
      <c r="A203" s="11"/>
      <c r="B203" s="194"/>
      <c r="C203" s="195"/>
      <c r="D203" s="196" t="s">
        <v>69</v>
      </c>
      <c r="E203" s="197" t="s">
        <v>280</v>
      </c>
      <c r="F203" s="197" t="s">
        <v>281</v>
      </c>
      <c r="G203" s="195"/>
      <c r="H203" s="195"/>
      <c r="I203" s="198"/>
      <c r="J203" s="199">
        <f>BK203</f>
        <v>0</v>
      </c>
      <c r="K203" s="195"/>
      <c r="L203" s="200"/>
      <c r="M203" s="201"/>
      <c r="N203" s="202"/>
      <c r="O203" s="202"/>
      <c r="P203" s="203">
        <f>SUM(P204:P207)</f>
        <v>0</v>
      </c>
      <c r="Q203" s="202"/>
      <c r="R203" s="203">
        <f>SUM(R204:R207)</f>
        <v>0</v>
      </c>
      <c r="S203" s="202"/>
      <c r="T203" s="204">
        <f>SUM(T204:T207)</f>
        <v>0</v>
      </c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R203" s="205" t="s">
        <v>78</v>
      </c>
      <c r="AT203" s="206" t="s">
        <v>69</v>
      </c>
      <c r="AU203" s="206" t="s">
        <v>70</v>
      </c>
      <c r="AY203" s="205" t="s">
        <v>145</v>
      </c>
      <c r="BK203" s="207">
        <f>SUM(BK204:BK207)</f>
        <v>0</v>
      </c>
    </row>
    <row r="204" s="2" customFormat="1" ht="16.5" customHeight="1">
      <c r="A204" s="41"/>
      <c r="B204" s="42"/>
      <c r="C204" s="208" t="s">
        <v>248</v>
      </c>
      <c r="D204" s="208" t="s">
        <v>146</v>
      </c>
      <c r="E204" s="209" t="s">
        <v>282</v>
      </c>
      <c r="F204" s="210" t="s">
        <v>283</v>
      </c>
      <c r="G204" s="211" t="s">
        <v>184</v>
      </c>
      <c r="H204" s="212">
        <v>4</v>
      </c>
      <c r="I204" s="213"/>
      <c r="J204" s="214">
        <f>ROUND(I204*H204,2)</f>
        <v>0</v>
      </c>
      <c r="K204" s="210" t="s">
        <v>19</v>
      </c>
      <c r="L204" s="47"/>
      <c r="M204" s="215" t="s">
        <v>19</v>
      </c>
      <c r="N204" s="216" t="s">
        <v>41</v>
      </c>
      <c r="O204" s="87"/>
      <c r="P204" s="217">
        <f>O204*H204</f>
        <v>0</v>
      </c>
      <c r="Q204" s="217">
        <v>0</v>
      </c>
      <c r="R204" s="217">
        <f>Q204*H204</f>
        <v>0</v>
      </c>
      <c r="S204" s="217">
        <v>0</v>
      </c>
      <c r="T204" s="218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19" t="s">
        <v>150</v>
      </c>
      <c r="AT204" s="219" t="s">
        <v>146</v>
      </c>
      <c r="AU204" s="219" t="s">
        <v>78</v>
      </c>
      <c r="AY204" s="20" t="s">
        <v>145</v>
      </c>
      <c r="BE204" s="220">
        <f>IF(N204="základní",J204,0)</f>
        <v>0</v>
      </c>
      <c r="BF204" s="220">
        <f>IF(N204="snížená",J204,0)</f>
        <v>0</v>
      </c>
      <c r="BG204" s="220">
        <f>IF(N204="zákl. přenesená",J204,0)</f>
        <v>0</v>
      </c>
      <c r="BH204" s="220">
        <f>IF(N204="sníž. přenesená",J204,0)</f>
        <v>0</v>
      </c>
      <c r="BI204" s="220">
        <f>IF(N204="nulová",J204,0)</f>
        <v>0</v>
      </c>
      <c r="BJ204" s="20" t="s">
        <v>78</v>
      </c>
      <c r="BK204" s="220">
        <f>ROUND(I204*H204,2)</f>
        <v>0</v>
      </c>
      <c r="BL204" s="20" t="s">
        <v>150</v>
      </c>
      <c r="BM204" s="219" t="s">
        <v>284</v>
      </c>
    </row>
    <row r="205" s="12" customFormat="1">
      <c r="A205" s="12"/>
      <c r="B205" s="221"/>
      <c r="C205" s="222"/>
      <c r="D205" s="223" t="s">
        <v>152</v>
      </c>
      <c r="E205" s="224" t="s">
        <v>19</v>
      </c>
      <c r="F205" s="225" t="s">
        <v>150</v>
      </c>
      <c r="G205" s="222"/>
      <c r="H205" s="226">
        <v>4</v>
      </c>
      <c r="I205" s="227"/>
      <c r="J205" s="222"/>
      <c r="K205" s="222"/>
      <c r="L205" s="228"/>
      <c r="M205" s="229"/>
      <c r="N205" s="230"/>
      <c r="O205" s="230"/>
      <c r="P205" s="230"/>
      <c r="Q205" s="230"/>
      <c r="R205" s="230"/>
      <c r="S205" s="230"/>
      <c r="T205" s="231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T205" s="232" t="s">
        <v>152</v>
      </c>
      <c r="AU205" s="232" t="s">
        <v>78</v>
      </c>
      <c r="AV205" s="12" t="s">
        <v>80</v>
      </c>
      <c r="AW205" s="12" t="s">
        <v>32</v>
      </c>
      <c r="AX205" s="12" t="s">
        <v>70</v>
      </c>
      <c r="AY205" s="232" t="s">
        <v>145</v>
      </c>
    </row>
    <row r="206" s="13" customFormat="1">
      <c r="A206" s="13"/>
      <c r="B206" s="233"/>
      <c r="C206" s="234"/>
      <c r="D206" s="223" t="s">
        <v>152</v>
      </c>
      <c r="E206" s="235" t="s">
        <v>19</v>
      </c>
      <c r="F206" s="236" t="s">
        <v>285</v>
      </c>
      <c r="G206" s="234"/>
      <c r="H206" s="235" t="s">
        <v>19</v>
      </c>
      <c r="I206" s="237"/>
      <c r="J206" s="234"/>
      <c r="K206" s="234"/>
      <c r="L206" s="238"/>
      <c r="M206" s="239"/>
      <c r="N206" s="240"/>
      <c r="O206" s="240"/>
      <c r="P206" s="240"/>
      <c r="Q206" s="240"/>
      <c r="R206" s="240"/>
      <c r="S206" s="240"/>
      <c r="T206" s="241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2" t="s">
        <v>152</v>
      </c>
      <c r="AU206" s="242" t="s">
        <v>78</v>
      </c>
      <c r="AV206" s="13" t="s">
        <v>78</v>
      </c>
      <c r="AW206" s="13" t="s">
        <v>32</v>
      </c>
      <c r="AX206" s="13" t="s">
        <v>70</v>
      </c>
      <c r="AY206" s="242" t="s">
        <v>145</v>
      </c>
    </row>
    <row r="207" s="14" customFormat="1">
      <c r="A207" s="14"/>
      <c r="B207" s="243"/>
      <c r="C207" s="244"/>
      <c r="D207" s="223" t="s">
        <v>152</v>
      </c>
      <c r="E207" s="245" t="s">
        <v>19</v>
      </c>
      <c r="F207" s="246" t="s">
        <v>154</v>
      </c>
      <c r="G207" s="244"/>
      <c r="H207" s="247">
        <v>4</v>
      </c>
      <c r="I207" s="248"/>
      <c r="J207" s="244"/>
      <c r="K207" s="244"/>
      <c r="L207" s="249"/>
      <c r="M207" s="250"/>
      <c r="N207" s="251"/>
      <c r="O207" s="251"/>
      <c r="P207" s="251"/>
      <c r="Q207" s="251"/>
      <c r="R207" s="251"/>
      <c r="S207" s="251"/>
      <c r="T207" s="25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3" t="s">
        <v>152</v>
      </c>
      <c r="AU207" s="253" t="s">
        <v>78</v>
      </c>
      <c r="AV207" s="14" t="s">
        <v>150</v>
      </c>
      <c r="AW207" s="14" t="s">
        <v>32</v>
      </c>
      <c r="AX207" s="14" t="s">
        <v>78</v>
      </c>
      <c r="AY207" s="253" t="s">
        <v>145</v>
      </c>
    </row>
    <row r="208" s="11" customFormat="1" ht="25.92" customHeight="1">
      <c r="A208" s="11"/>
      <c r="B208" s="194"/>
      <c r="C208" s="195"/>
      <c r="D208" s="196" t="s">
        <v>69</v>
      </c>
      <c r="E208" s="197" t="s">
        <v>286</v>
      </c>
      <c r="F208" s="197" t="s">
        <v>287</v>
      </c>
      <c r="G208" s="195"/>
      <c r="H208" s="195"/>
      <c r="I208" s="198"/>
      <c r="J208" s="199">
        <f>BK208</f>
        <v>0</v>
      </c>
      <c r="K208" s="195"/>
      <c r="L208" s="200"/>
      <c r="M208" s="201"/>
      <c r="N208" s="202"/>
      <c r="O208" s="202"/>
      <c r="P208" s="203">
        <f>SUM(P209:P250)</f>
        <v>0</v>
      </c>
      <c r="Q208" s="202"/>
      <c r="R208" s="203">
        <f>SUM(R209:R250)</f>
        <v>0</v>
      </c>
      <c r="S208" s="202"/>
      <c r="T208" s="204">
        <f>SUM(T209:T250)</f>
        <v>0</v>
      </c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R208" s="205" t="s">
        <v>78</v>
      </c>
      <c r="AT208" s="206" t="s">
        <v>69</v>
      </c>
      <c r="AU208" s="206" t="s">
        <v>70</v>
      </c>
      <c r="AY208" s="205" t="s">
        <v>145</v>
      </c>
      <c r="BK208" s="207">
        <f>SUM(BK209:BK250)</f>
        <v>0</v>
      </c>
    </row>
    <row r="209" s="2" customFormat="1" ht="16.5" customHeight="1">
      <c r="A209" s="41"/>
      <c r="B209" s="42"/>
      <c r="C209" s="208" t="s">
        <v>288</v>
      </c>
      <c r="D209" s="208" t="s">
        <v>146</v>
      </c>
      <c r="E209" s="209" t="s">
        <v>289</v>
      </c>
      <c r="F209" s="210" t="s">
        <v>290</v>
      </c>
      <c r="G209" s="211" t="s">
        <v>149</v>
      </c>
      <c r="H209" s="212">
        <v>252</v>
      </c>
      <c r="I209" s="213"/>
      <c r="J209" s="214">
        <f>ROUND(I209*H209,2)</f>
        <v>0</v>
      </c>
      <c r="K209" s="210" t="s">
        <v>19</v>
      </c>
      <c r="L209" s="47"/>
      <c r="M209" s="215" t="s">
        <v>19</v>
      </c>
      <c r="N209" s="216" t="s">
        <v>41</v>
      </c>
      <c r="O209" s="87"/>
      <c r="P209" s="217">
        <f>O209*H209</f>
        <v>0</v>
      </c>
      <c r="Q209" s="217">
        <v>0</v>
      </c>
      <c r="R209" s="217">
        <f>Q209*H209</f>
        <v>0</v>
      </c>
      <c r="S209" s="217">
        <v>0</v>
      </c>
      <c r="T209" s="218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19" t="s">
        <v>150</v>
      </c>
      <c r="AT209" s="219" t="s">
        <v>146</v>
      </c>
      <c r="AU209" s="219" t="s">
        <v>78</v>
      </c>
      <c r="AY209" s="20" t="s">
        <v>145</v>
      </c>
      <c r="BE209" s="220">
        <f>IF(N209="základní",J209,0)</f>
        <v>0</v>
      </c>
      <c r="BF209" s="220">
        <f>IF(N209="snížená",J209,0)</f>
        <v>0</v>
      </c>
      <c r="BG209" s="220">
        <f>IF(N209="zákl. přenesená",J209,0)</f>
        <v>0</v>
      </c>
      <c r="BH209" s="220">
        <f>IF(N209="sníž. přenesená",J209,0)</f>
        <v>0</v>
      </c>
      <c r="BI209" s="220">
        <f>IF(N209="nulová",J209,0)</f>
        <v>0</v>
      </c>
      <c r="BJ209" s="20" t="s">
        <v>78</v>
      </c>
      <c r="BK209" s="220">
        <f>ROUND(I209*H209,2)</f>
        <v>0</v>
      </c>
      <c r="BL209" s="20" t="s">
        <v>150</v>
      </c>
      <c r="BM209" s="219" t="s">
        <v>291</v>
      </c>
    </row>
    <row r="210" s="13" customFormat="1">
      <c r="A210" s="13"/>
      <c r="B210" s="233"/>
      <c r="C210" s="234"/>
      <c r="D210" s="223" t="s">
        <v>152</v>
      </c>
      <c r="E210" s="235" t="s">
        <v>19</v>
      </c>
      <c r="F210" s="236" t="s">
        <v>292</v>
      </c>
      <c r="G210" s="234"/>
      <c r="H210" s="235" t="s">
        <v>19</v>
      </c>
      <c r="I210" s="237"/>
      <c r="J210" s="234"/>
      <c r="K210" s="234"/>
      <c r="L210" s="238"/>
      <c r="M210" s="239"/>
      <c r="N210" s="240"/>
      <c r="O210" s="240"/>
      <c r="P210" s="240"/>
      <c r="Q210" s="240"/>
      <c r="R210" s="240"/>
      <c r="S210" s="240"/>
      <c r="T210" s="24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2" t="s">
        <v>152</v>
      </c>
      <c r="AU210" s="242" t="s">
        <v>78</v>
      </c>
      <c r="AV210" s="13" t="s">
        <v>78</v>
      </c>
      <c r="AW210" s="13" t="s">
        <v>32</v>
      </c>
      <c r="AX210" s="13" t="s">
        <v>70</v>
      </c>
      <c r="AY210" s="242" t="s">
        <v>145</v>
      </c>
    </row>
    <row r="211" s="12" customFormat="1">
      <c r="A211" s="12"/>
      <c r="B211" s="221"/>
      <c r="C211" s="222"/>
      <c r="D211" s="223" t="s">
        <v>152</v>
      </c>
      <c r="E211" s="224" t="s">
        <v>19</v>
      </c>
      <c r="F211" s="225" t="s">
        <v>293</v>
      </c>
      <c r="G211" s="222"/>
      <c r="H211" s="226">
        <v>252</v>
      </c>
      <c r="I211" s="227"/>
      <c r="J211" s="222"/>
      <c r="K211" s="222"/>
      <c r="L211" s="228"/>
      <c r="M211" s="229"/>
      <c r="N211" s="230"/>
      <c r="O211" s="230"/>
      <c r="P211" s="230"/>
      <c r="Q211" s="230"/>
      <c r="R211" s="230"/>
      <c r="S211" s="230"/>
      <c r="T211" s="231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T211" s="232" t="s">
        <v>152</v>
      </c>
      <c r="AU211" s="232" t="s">
        <v>78</v>
      </c>
      <c r="AV211" s="12" t="s">
        <v>80</v>
      </c>
      <c r="AW211" s="12" t="s">
        <v>32</v>
      </c>
      <c r="AX211" s="12" t="s">
        <v>70</v>
      </c>
      <c r="AY211" s="232" t="s">
        <v>145</v>
      </c>
    </row>
    <row r="212" s="14" customFormat="1">
      <c r="A212" s="14"/>
      <c r="B212" s="243"/>
      <c r="C212" s="244"/>
      <c r="D212" s="223" t="s">
        <v>152</v>
      </c>
      <c r="E212" s="245" t="s">
        <v>19</v>
      </c>
      <c r="F212" s="246" t="s">
        <v>154</v>
      </c>
      <c r="G212" s="244"/>
      <c r="H212" s="247">
        <v>252</v>
      </c>
      <c r="I212" s="248"/>
      <c r="J212" s="244"/>
      <c r="K212" s="244"/>
      <c r="L212" s="249"/>
      <c r="M212" s="250"/>
      <c r="N212" s="251"/>
      <c r="O212" s="251"/>
      <c r="P212" s="251"/>
      <c r="Q212" s="251"/>
      <c r="R212" s="251"/>
      <c r="S212" s="251"/>
      <c r="T212" s="252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3" t="s">
        <v>152</v>
      </c>
      <c r="AU212" s="253" t="s">
        <v>78</v>
      </c>
      <c r="AV212" s="14" t="s">
        <v>150</v>
      </c>
      <c r="AW212" s="14" t="s">
        <v>32</v>
      </c>
      <c r="AX212" s="14" t="s">
        <v>78</v>
      </c>
      <c r="AY212" s="253" t="s">
        <v>145</v>
      </c>
    </row>
    <row r="213" s="2" customFormat="1" ht="16.5" customHeight="1">
      <c r="A213" s="41"/>
      <c r="B213" s="42"/>
      <c r="C213" s="208" t="s">
        <v>294</v>
      </c>
      <c r="D213" s="208" t="s">
        <v>146</v>
      </c>
      <c r="E213" s="209" t="s">
        <v>295</v>
      </c>
      <c r="F213" s="210" t="s">
        <v>296</v>
      </c>
      <c r="G213" s="211" t="s">
        <v>149</v>
      </c>
      <c r="H213" s="212">
        <v>412</v>
      </c>
      <c r="I213" s="213"/>
      <c r="J213" s="214">
        <f>ROUND(I213*H213,2)</f>
        <v>0</v>
      </c>
      <c r="K213" s="210" t="s">
        <v>19</v>
      </c>
      <c r="L213" s="47"/>
      <c r="M213" s="215" t="s">
        <v>19</v>
      </c>
      <c r="N213" s="216" t="s">
        <v>41</v>
      </c>
      <c r="O213" s="87"/>
      <c r="P213" s="217">
        <f>O213*H213</f>
        <v>0</v>
      </c>
      <c r="Q213" s="217">
        <v>0</v>
      </c>
      <c r="R213" s="217">
        <f>Q213*H213</f>
        <v>0</v>
      </c>
      <c r="S213" s="217">
        <v>0</v>
      </c>
      <c r="T213" s="218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19" t="s">
        <v>150</v>
      </c>
      <c r="AT213" s="219" t="s">
        <v>146</v>
      </c>
      <c r="AU213" s="219" t="s">
        <v>78</v>
      </c>
      <c r="AY213" s="20" t="s">
        <v>145</v>
      </c>
      <c r="BE213" s="220">
        <f>IF(N213="základní",J213,0)</f>
        <v>0</v>
      </c>
      <c r="BF213" s="220">
        <f>IF(N213="snížená",J213,0)</f>
        <v>0</v>
      </c>
      <c r="BG213" s="220">
        <f>IF(N213="zákl. přenesená",J213,0)</f>
        <v>0</v>
      </c>
      <c r="BH213" s="220">
        <f>IF(N213="sníž. přenesená",J213,0)</f>
        <v>0</v>
      </c>
      <c r="BI213" s="220">
        <f>IF(N213="nulová",J213,0)</f>
        <v>0</v>
      </c>
      <c r="BJ213" s="20" t="s">
        <v>78</v>
      </c>
      <c r="BK213" s="220">
        <f>ROUND(I213*H213,2)</f>
        <v>0</v>
      </c>
      <c r="BL213" s="20" t="s">
        <v>150</v>
      </c>
      <c r="BM213" s="219" t="s">
        <v>297</v>
      </c>
    </row>
    <row r="214" s="13" customFormat="1">
      <c r="A214" s="13"/>
      <c r="B214" s="233"/>
      <c r="C214" s="234"/>
      <c r="D214" s="223" t="s">
        <v>152</v>
      </c>
      <c r="E214" s="235" t="s">
        <v>19</v>
      </c>
      <c r="F214" s="236" t="s">
        <v>292</v>
      </c>
      <c r="G214" s="234"/>
      <c r="H214" s="235" t="s">
        <v>19</v>
      </c>
      <c r="I214" s="237"/>
      <c r="J214" s="234"/>
      <c r="K214" s="234"/>
      <c r="L214" s="238"/>
      <c r="M214" s="239"/>
      <c r="N214" s="240"/>
      <c r="O214" s="240"/>
      <c r="P214" s="240"/>
      <c r="Q214" s="240"/>
      <c r="R214" s="240"/>
      <c r="S214" s="240"/>
      <c r="T214" s="241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2" t="s">
        <v>152</v>
      </c>
      <c r="AU214" s="242" t="s">
        <v>78</v>
      </c>
      <c r="AV214" s="13" t="s">
        <v>78</v>
      </c>
      <c r="AW214" s="13" t="s">
        <v>32</v>
      </c>
      <c r="AX214" s="13" t="s">
        <v>70</v>
      </c>
      <c r="AY214" s="242" t="s">
        <v>145</v>
      </c>
    </row>
    <row r="215" s="12" customFormat="1">
      <c r="A215" s="12"/>
      <c r="B215" s="221"/>
      <c r="C215" s="222"/>
      <c r="D215" s="223" t="s">
        <v>152</v>
      </c>
      <c r="E215" s="224" t="s">
        <v>19</v>
      </c>
      <c r="F215" s="225" t="s">
        <v>298</v>
      </c>
      <c r="G215" s="222"/>
      <c r="H215" s="226">
        <v>160</v>
      </c>
      <c r="I215" s="227"/>
      <c r="J215" s="222"/>
      <c r="K215" s="222"/>
      <c r="L215" s="228"/>
      <c r="M215" s="229"/>
      <c r="N215" s="230"/>
      <c r="O215" s="230"/>
      <c r="P215" s="230"/>
      <c r="Q215" s="230"/>
      <c r="R215" s="230"/>
      <c r="S215" s="230"/>
      <c r="T215" s="231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T215" s="232" t="s">
        <v>152</v>
      </c>
      <c r="AU215" s="232" t="s">
        <v>78</v>
      </c>
      <c r="AV215" s="12" t="s">
        <v>80</v>
      </c>
      <c r="AW215" s="12" t="s">
        <v>32</v>
      </c>
      <c r="AX215" s="12" t="s">
        <v>70</v>
      </c>
      <c r="AY215" s="232" t="s">
        <v>145</v>
      </c>
    </row>
    <row r="216" s="12" customFormat="1">
      <c r="A216" s="12"/>
      <c r="B216" s="221"/>
      <c r="C216" s="222"/>
      <c r="D216" s="223" t="s">
        <v>152</v>
      </c>
      <c r="E216" s="224" t="s">
        <v>19</v>
      </c>
      <c r="F216" s="225" t="s">
        <v>293</v>
      </c>
      <c r="G216" s="222"/>
      <c r="H216" s="226">
        <v>252</v>
      </c>
      <c r="I216" s="227"/>
      <c r="J216" s="222"/>
      <c r="K216" s="222"/>
      <c r="L216" s="228"/>
      <c r="M216" s="229"/>
      <c r="N216" s="230"/>
      <c r="O216" s="230"/>
      <c r="P216" s="230"/>
      <c r="Q216" s="230"/>
      <c r="R216" s="230"/>
      <c r="S216" s="230"/>
      <c r="T216" s="231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T216" s="232" t="s">
        <v>152</v>
      </c>
      <c r="AU216" s="232" t="s">
        <v>78</v>
      </c>
      <c r="AV216" s="12" t="s">
        <v>80</v>
      </c>
      <c r="AW216" s="12" t="s">
        <v>32</v>
      </c>
      <c r="AX216" s="12" t="s">
        <v>70</v>
      </c>
      <c r="AY216" s="232" t="s">
        <v>145</v>
      </c>
    </row>
    <row r="217" s="14" customFormat="1">
      <c r="A217" s="14"/>
      <c r="B217" s="243"/>
      <c r="C217" s="244"/>
      <c r="D217" s="223" t="s">
        <v>152</v>
      </c>
      <c r="E217" s="245" t="s">
        <v>19</v>
      </c>
      <c r="F217" s="246" t="s">
        <v>154</v>
      </c>
      <c r="G217" s="244"/>
      <c r="H217" s="247">
        <v>412</v>
      </c>
      <c r="I217" s="248"/>
      <c r="J217" s="244"/>
      <c r="K217" s="244"/>
      <c r="L217" s="249"/>
      <c r="M217" s="250"/>
      <c r="N217" s="251"/>
      <c r="O217" s="251"/>
      <c r="P217" s="251"/>
      <c r="Q217" s="251"/>
      <c r="R217" s="251"/>
      <c r="S217" s="251"/>
      <c r="T217" s="25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3" t="s">
        <v>152</v>
      </c>
      <c r="AU217" s="253" t="s">
        <v>78</v>
      </c>
      <c r="AV217" s="14" t="s">
        <v>150</v>
      </c>
      <c r="AW217" s="14" t="s">
        <v>32</v>
      </c>
      <c r="AX217" s="14" t="s">
        <v>78</v>
      </c>
      <c r="AY217" s="253" t="s">
        <v>145</v>
      </c>
    </row>
    <row r="218" s="2" customFormat="1" ht="16.5" customHeight="1">
      <c r="A218" s="41"/>
      <c r="B218" s="42"/>
      <c r="C218" s="208" t="s">
        <v>299</v>
      </c>
      <c r="D218" s="208" t="s">
        <v>146</v>
      </c>
      <c r="E218" s="209" t="s">
        <v>300</v>
      </c>
      <c r="F218" s="210" t="s">
        <v>301</v>
      </c>
      <c r="G218" s="211" t="s">
        <v>149</v>
      </c>
      <c r="H218" s="212">
        <v>401</v>
      </c>
      <c r="I218" s="213"/>
      <c r="J218" s="214">
        <f>ROUND(I218*H218,2)</f>
        <v>0</v>
      </c>
      <c r="K218" s="210" t="s">
        <v>19</v>
      </c>
      <c r="L218" s="47"/>
      <c r="M218" s="215" t="s">
        <v>19</v>
      </c>
      <c r="N218" s="216" t="s">
        <v>41</v>
      </c>
      <c r="O218" s="87"/>
      <c r="P218" s="217">
        <f>O218*H218</f>
        <v>0</v>
      </c>
      <c r="Q218" s="217">
        <v>0</v>
      </c>
      <c r="R218" s="217">
        <f>Q218*H218</f>
        <v>0</v>
      </c>
      <c r="S218" s="217">
        <v>0</v>
      </c>
      <c r="T218" s="218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19" t="s">
        <v>150</v>
      </c>
      <c r="AT218" s="219" t="s">
        <v>146</v>
      </c>
      <c r="AU218" s="219" t="s">
        <v>78</v>
      </c>
      <c r="AY218" s="20" t="s">
        <v>145</v>
      </c>
      <c r="BE218" s="220">
        <f>IF(N218="základní",J218,0)</f>
        <v>0</v>
      </c>
      <c r="BF218" s="220">
        <f>IF(N218="snížená",J218,0)</f>
        <v>0</v>
      </c>
      <c r="BG218" s="220">
        <f>IF(N218="zákl. přenesená",J218,0)</f>
        <v>0</v>
      </c>
      <c r="BH218" s="220">
        <f>IF(N218="sníž. přenesená",J218,0)</f>
        <v>0</v>
      </c>
      <c r="BI218" s="220">
        <f>IF(N218="nulová",J218,0)</f>
        <v>0</v>
      </c>
      <c r="BJ218" s="20" t="s">
        <v>78</v>
      </c>
      <c r="BK218" s="220">
        <f>ROUND(I218*H218,2)</f>
        <v>0</v>
      </c>
      <c r="BL218" s="20" t="s">
        <v>150</v>
      </c>
      <c r="BM218" s="219" t="s">
        <v>302</v>
      </c>
    </row>
    <row r="219" s="13" customFormat="1">
      <c r="A219" s="13"/>
      <c r="B219" s="233"/>
      <c r="C219" s="234"/>
      <c r="D219" s="223" t="s">
        <v>152</v>
      </c>
      <c r="E219" s="235" t="s">
        <v>19</v>
      </c>
      <c r="F219" s="236" t="s">
        <v>292</v>
      </c>
      <c r="G219" s="234"/>
      <c r="H219" s="235" t="s">
        <v>19</v>
      </c>
      <c r="I219" s="237"/>
      <c r="J219" s="234"/>
      <c r="K219" s="234"/>
      <c r="L219" s="238"/>
      <c r="M219" s="239"/>
      <c r="N219" s="240"/>
      <c r="O219" s="240"/>
      <c r="P219" s="240"/>
      <c r="Q219" s="240"/>
      <c r="R219" s="240"/>
      <c r="S219" s="240"/>
      <c r="T219" s="24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2" t="s">
        <v>152</v>
      </c>
      <c r="AU219" s="242" t="s">
        <v>78</v>
      </c>
      <c r="AV219" s="13" t="s">
        <v>78</v>
      </c>
      <c r="AW219" s="13" t="s">
        <v>32</v>
      </c>
      <c r="AX219" s="13" t="s">
        <v>70</v>
      </c>
      <c r="AY219" s="242" t="s">
        <v>145</v>
      </c>
    </row>
    <row r="220" s="12" customFormat="1">
      <c r="A220" s="12"/>
      <c r="B220" s="221"/>
      <c r="C220" s="222"/>
      <c r="D220" s="223" t="s">
        <v>152</v>
      </c>
      <c r="E220" s="224" t="s">
        <v>19</v>
      </c>
      <c r="F220" s="225" t="s">
        <v>303</v>
      </c>
      <c r="G220" s="222"/>
      <c r="H220" s="226">
        <v>350</v>
      </c>
      <c r="I220" s="227"/>
      <c r="J220" s="222"/>
      <c r="K220" s="222"/>
      <c r="L220" s="228"/>
      <c r="M220" s="229"/>
      <c r="N220" s="230"/>
      <c r="O220" s="230"/>
      <c r="P220" s="230"/>
      <c r="Q220" s="230"/>
      <c r="R220" s="230"/>
      <c r="S220" s="230"/>
      <c r="T220" s="231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T220" s="232" t="s">
        <v>152</v>
      </c>
      <c r="AU220" s="232" t="s">
        <v>78</v>
      </c>
      <c r="AV220" s="12" t="s">
        <v>80</v>
      </c>
      <c r="AW220" s="12" t="s">
        <v>32</v>
      </c>
      <c r="AX220" s="12" t="s">
        <v>70</v>
      </c>
      <c r="AY220" s="232" t="s">
        <v>145</v>
      </c>
    </row>
    <row r="221" s="12" customFormat="1">
      <c r="A221" s="12"/>
      <c r="B221" s="221"/>
      <c r="C221" s="222"/>
      <c r="D221" s="223" t="s">
        <v>152</v>
      </c>
      <c r="E221" s="224" t="s">
        <v>19</v>
      </c>
      <c r="F221" s="225" t="s">
        <v>304</v>
      </c>
      <c r="G221" s="222"/>
      <c r="H221" s="226">
        <v>51</v>
      </c>
      <c r="I221" s="227"/>
      <c r="J221" s="222"/>
      <c r="K221" s="222"/>
      <c r="L221" s="228"/>
      <c r="M221" s="229"/>
      <c r="N221" s="230"/>
      <c r="O221" s="230"/>
      <c r="P221" s="230"/>
      <c r="Q221" s="230"/>
      <c r="R221" s="230"/>
      <c r="S221" s="230"/>
      <c r="T221" s="231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T221" s="232" t="s">
        <v>152</v>
      </c>
      <c r="AU221" s="232" t="s">
        <v>78</v>
      </c>
      <c r="AV221" s="12" t="s">
        <v>80</v>
      </c>
      <c r="AW221" s="12" t="s">
        <v>32</v>
      </c>
      <c r="AX221" s="12" t="s">
        <v>70</v>
      </c>
      <c r="AY221" s="232" t="s">
        <v>145</v>
      </c>
    </row>
    <row r="222" s="14" customFormat="1">
      <c r="A222" s="14"/>
      <c r="B222" s="243"/>
      <c r="C222" s="244"/>
      <c r="D222" s="223" t="s">
        <v>152</v>
      </c>
      <c r="E222" s="245" t="s">
        <v>19</v>
      </c>
      <c r="F222" s="246" t="s">
        <v>154</v>
      </c>
      <c r="G222" s="244"/>
      <c r="H222" s="247">
        <v>401</v>
      </c>
      <c r="I222" s="248"/>
      <c r="J222" s="244"/>
      <c r="K222" s="244"/>
      <c r="L222" s="249"/>
      <c r="M222" s="250"/>
      <c r="N222" s="251"/>
      <c r="O222" s="251"/>
      <c r="P222" s="251"/>
      <c r="Q222" s="251"/>
      <c r="R222" s="251"/>
      <c r="S222" s="251"/>
      <c r="T222" s="252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3" t="s">
        <v>152</v>
      </c>
      <c r="AU222" s="253" t="s">
        <v>78</v>
      </c>
      <c r="AV222" s="14" t="s">
        <v>150</v>
      </c>
      <c r="AW222" s="14" t="s">
        <v>32</v>
      </c>
      <c r="AX222" s="14" t="s">
        <v>78</v>
      </c>
      <c r="AY222" s="253" t="s">
        <v>145</v>
      </c>
    </row>
    <row r="223" s="2" customFormat="1" ht="16.5" customHeight="1">
      <c r="A223" s="41"/>
      <c r="B223" s="42"/>
      <c r="C223" s="208" t="s">
        <v>305</v>
      </c>
      <c r="D223" s="208" t="s">
        <v>146</v>
      </c>
      <c r="E223" s="209" t="s">
        <v>306</v>
      </c>
      <c r="F223" s="210" t="s">
        <v>307</v>
      </c>
      <c r="G223" s="211" t="s">
        <v>149</v>
      </c>
      <c r="H223" s="212">
        <v>40</v>
      </c>
      <c r="I223" s="213"/>
      <c r="J223" s="214">
        <f>ROUND(I223*H223,2)</f>
        <v>0</v>
      </c>
      <c r="K223" s="210" t="s">
        <v>19</v>
      </c>
      <c r="L223" s="47"/>
      <c r="M223" s="215" t="s">
        <v>19</v>
      </c>
      <c r="N223" s="216" t="s">
        <v>41</v>
      </c>
      <c r="O223" s="87"/>
      <c r="P223" s="217">
        <f>O223*H223</f>
        <v>0</v>
      </c>
      <c r="Q223" s="217">
        <v>0</v>
      </c>
      <c r="R223" s="217">
        <f>Q223*H223</f>
        <v>0</v>
      </c>
      <c r="S223" s="217">
        <v>0</v>
      </c>
      <c r="T223" s="218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19" t="s">
        <v>150</v>
      </c>
      <c r="AT223" s="219" t="s">
        <v>146</v>
      </c>
      <c r="AU223" s="219" t="s">
        <v>78</v>
      </c>
      <c r="AY223" s="20" t="s">
        <v>145</v>
      </c>
      <c r="BE223" s="220">
        <f>IF(N223="základní",J223,0)</f>
        <v>0</v>
      </c>
      <c r="BF223" s="220">
        <f>IF(N223="snížená",J223,0)</f>
        <v>0</v>
      </c>
      <c r="BG223" s="220">
        <f>IF(N223="zákl. přenesená",J223,0)</f>
        <v>0</v>
      </c>
      <c r="BH223" s="220">
        <f>IF(N223="sníž. přenesená",J223,0)</f>
        <v>0</v>
      </c>
      <c r="BI223" s="220">
        <f>IF(N223="nulová",J223,0)</f>
        <v>0</v>
      </c>
      <c r="BJ223" s="20" t="s">
        <v>78</v>
      </c>
      <c r="BK223" s="220">
        <f>ROUND(I223*H223,2)</f>
        <v>0</v>
      </c>
      <c r="BL223" s="20" t="s">
        <v>150</v>
      </c>
      <c r="BM223" s="219" t="s">
        <v>308</v>
      </c>
    </row>
    <row r="224" s="13" customFormat="1">
      <c r="A224" s="13"/>
      <c r="B224" s="233"/>
      <c r="C224" s="234"/>
      <c r="D224" s="223" t="s">
        <v>152</v>
      </c>
      <c r="E224" s="235" t="s">
        <v>19</v>
      </c>
      <c r="F224" s="236" t="s">
        <v>292</v>
      </c>
      <c r="G224" s="234"/>
      <c r="H224" s="235" t="s">
        <v>19</v>
      </c>
      <c r="I224" s="237"/>
      <c r="J224" s="234"/>
      <c r="K224" s="234"/>
      <c r="L224" s="238"/>
      <c r="M224" s="239"/>
      <c r="N224" s="240"/>
      <c r="O224" s="240"/>
      <c r="P224" s="240"/>
      <c r="Q224" s="240"/>
      <c r="R224" s="240"/>
      <c r="S224" s="240"/>
      <c r="T224" s="241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2" t="s">
        <v>152</v>
      </c>
      <c r="AU224" s="242" t="s">
        <v>78</v>
      </c>
      <c r="AV224" s="13" t="s">
        <v>78</v>
      </c>
      <c r="AW224" s="13" t="s">
        <v>32</v>
      </c>
      <c r="AX224" s="13" t="s">
        <v>70</v>
      </c>
      <c r="AY224" s="242" t="s">
        <v>145</v>
      </c>
    </row>
    <row r="225" s="12" customFormat="1">
      <c r="A225" s="12"/>
      <c r="B225" s="221"/>
      <c r="C225" s="222"/>
      <c r="D225" s="223" t="s">
        <v>152</v>
      </c>
      <c r="E225" s="224" t="s">
        <v>19</v>
      </c>
      <c r="F225" s="225" t="s">
        <v>309</v>
      </c>
      <c r="G225" s="222"/>
      <c r="H225" s="226">
        <v>40</v>
      </c>
      <c r="I225" s="227"/>
      <c r="J225" s="222"/>
      <c r="K225" s="222"/>
      <c r="L225" s="228"/>
      <c r="M225" s="229"/>
      <c r="N225" s="230"/>
      <c r="O225" s="230"/>
      <c r="P225" s="230"/>
      <c r="Q225" s="230"/>
      <c r="R225" s="230"/>
      <c r="S225" s="230"/>
      <c r="T225" s="231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T225" s="232" t="s">
        <v>152</v>
      </c>
      <c r="AU225" s="232" t="s">
        <v>78</v>
      </c>
      <c r="AV225" s="12" t="s">
        <v>80</v>
      </c>
      <c r="AW225" s="12" t="s">
        <v>32</v>
      </c>
      <c r="AX225" s="12" t="s">
        <v>70</v>
      </c>
      <c r="AY225" s="232" t="s">
        <v>145</v>
      </c>
    </row>
    <row r="226" s="14" customFormat="1">
      <c r="A226" s="14"/>
      <c r="B226" s="243"/>
      <c r="C226" s="244"/>
      <c r="D226" s="223" t="s">
        <v>152</v>
      </c>
      <c r="E226" s="245" t="s">
        <v>19</v>
      </c>
      <c r="F226" s="246" t="s">
        <v>154</v>
      </c>
      <c r="G226" s="244"/>
      <c r="H226" s="247">
        <v>40</v>
      </c>
      <c r="I226" s="248"/>
      <c r="J226" s="244"/>
      <c r="K226" s="244"/>
      <c r="L226" s="249"/>
      <c r="M226" s="250"/>
      <c r="N226" s="251"/>
      <c r="O226" s="251"/>
      <c r="P226" s="251"/>
      <c r="Q226" s="251"/>
      <c r="R226" s="251"/>
      <c r="S226" s="251"/>
      <c r="T226" s="25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3" t="s">
        <v>152</v>
      </c>
      <c r="AU226" s="253" t="s">
        <v>78</v>
      </c>
      <c r="AV226" s="14" t="s">
        <v>150</v>
      </c>
      <c r="AW226" s="14" t="s">
        <v>32</v>
      </c>
      <c r="AX226" s="14" t="s">
        <v>78</v>
      </c>
      <c r="AY226" s="253" t="s">
        <v>145</v>
      </c>
    </row>
    <row r="227" s="2" customFormat="1" ht="16.5" customHeight="1">
      <c r="A227" s="41"/>
      <c r="B227" s="42"/>
      <c r="C227" s="208" t="s">
        <v>280</v>
      </c>
      <c r="D227" s="208" t="s">
        <v>146</v>
      </c>
      <c r="E227" s="209" t="s">
        <v>310</v>
      </c>
      <c r="F227" s="210" t="s">
        <v>311</v>
      </c>
      <c r="G227" s="211" t="s">
        <v>149</v>
      </c>
      <c r="H227" s="212">
        <v>2331</v>
      </c>
      <c r="I227" s="213"/>
      <c r="J227" s="214">
        <f>ROUND(I227*H227,2)</f>
        <v>0</v>
      </c>
      <c r="K227" s="210" t="s">
        <v>19</v>
      </c>
      <c r="L227" s="47"/>
      <c r="M227" s="215" t="s">
        <v>19</v>
      </c>
      <c r="N227" s="216" t="s">
        <v>41</v>
      </c>
      <c r="O227" s="87"/>
      <c r="P227" s="217">
        <f>O227*H227</f>
        <v>0</v>
      </c>
      <c r="Q227" s="217">
        <v>0</v>
      </c>
      <c r="R227" s="217">
        <f>Q227*H227</f>
        <v>0</v>
      </c>
      <c r="S227" s="217">
        <v>0</v>
      </c>
      <c r="T227" s="218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19" t="s">
        <v>150</v>
      </c>
      <c r="AT227" s="219" t="s">
        <v>146</v>
      </c>
      <c r="AU227" s="219" t="s">
        <v>78</v>
      </c>
      <c r="AY227" s="20" t="s">
        <v>145</v>
      </c>
      <c r="BE227" s="220">
        <f>IF(N227="základní",J227,0)</f>
        <v>0</v>
      </c>
      <c r="BF227" s="220">
        <f>IF(N227="snížená",J227,0)</f>
        <v>0</v>
      </c>
      <c r="BG227" s="220">
        <f>IF(N227="zákl. přenesená",J227,0)</f>
        <v>0</v>
      </c>
      <c r="BH227" s="220">
        <f>IF(N227="sníž. přenesená",J227,0)</f>
        <v>0</v>
      </c>
      <c r="BI227" s="220">
        <f>IF(N227="nulová",J227,0)</f>
        <v>0</v>
      </c>
      <c r="BJ227" s="20" t="s">
        <v>78</v>
      </c>
      <c r="BK227" s="220">
        <f>ROUND(I227*H227,2)</f>
        <v>0</v>
      </c>
      <c r="BL227" s="20" t="s">
        <v>150</v>
      </c>
      <c r="BM227" s="219" t="s">
        <v>312</v>
      </c>
    </row>
    <row r="228" s="13" customFormat="1">
      <c r="A228" s="13"/>
      <c r="B228" s="233"/>
      <c r="C228" s="234"/>
      <c r="D228" s="223" t="s">
        <v>152</v>
      </c>
      <c r="E228" s="235" t="s">
        <v>19</v>
      </c>
      <c r="F228" s="236" t="s">
        <v>292</v>
      </c>
      <c r="G228" s="234"/>
      <c r="H228" s="235" t="s">
        <v>19</v>
      </c>
      <c r="I228" s="237"/>
      <c r="J228" s="234"/>
      <c r="K228" s="234"/>
      <c r="L228" s="238"/>
      <c r="M228" s="239"/>
      <c r="N228" s="240"/>
      <c r="O228" s="240"/>
      <c r="P228" s="240"/>
      <c r="Q228" s="240"/>
      <c r="R228" s="240"/>
      <c r="S228" s="240"/>
      <c r="T228" s="24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2" t="s">
        <v>152</v>
      </c>
      <c r="AU228" s="242" t="s">
        <v>78</v>
      </c>
      <c r="AV228" s="13" t="s">
        <v>78</v>
      </c>
      <c r="AW228" s="13" t="s">
        <v>32</v>
      </c>
      <c r="AX228" s="13" t="s">
        <v>70</v>
      </c>
      <c r="AY228" s="242" t="s">
        <v>145</v>
      </c>
    </row>
    <row r="229" s="12" customFormat="1">
      <c r="A229" s="12"/>
      <c r="B229" s="221"/>
      <c r="C229" s="222"/>
      <c r="D229" s="223" t="s">
        <v>152</v>
      </c>
      <c r="E229" s="224" t="s">
        <v>19</v>
      </c>
      <c r="F229" s="225" t="s">
        <v>313</v>
      </c>
      <c r="G229" s="222"/>
      <c r="H229" s="226">
        <v>2331</v>
      </c>
      <c r="I229" s="227"/>
      <c r="J229" s="222"/>
      <c r="K229" s="222"/>
      <c r="L229" s="228"/>
      <c r="M229" s="229"/>
      <c r="N229" s="230"/>
      <c r="O229" s="230"/>
      <c r="P229" s="230"/>
      <c r="Q229" s="230"/>
      <c r="R229" s="230"/>
      <c r="S229" s="230"/>
      <c r="T229" s="231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T229" s="232" t="s">
        <v>152</v>
      </c>
      <c r="AU229" s="232" t="s">
        <v>78</v>
      </c>
      <c r="AV229" s="12" t="s">
        <v>80</v>
      </c>
      <c r="AW229" s="12" t="s">
        <v>32</v>
      </c>
      <c r="AX229" s="12" t="s">
        <v>70</v>
      </c>
      <c r="AY229" s="232" t="s">
        <v>145</v>
      </c>
    </row>
    <row r="230" s="14" customFormat="1">
      <c r="A230" s="14"/>
      <c r="B230" s="243"/>
      <c r="C230" s="244"/>
      <c r="D230" s="223" t="s">
        <v>152</v>
      </c>
      <c r="E230" s="245" t="s">
        <v>19</v>
      </c>
      <c r="F230" s="246" t="s">
        <v>154</v>
      </c>
      <c r="G230" s="244"/>
      <c r="H230" s="247">
        <v>2331</v>
      </c>
      <c r="I230" s="248"/>
      <c r="J230" s="244"/>
      <c r="K230" s="244"/>
      <c r="L230" s="249"/>
      <c r="M230" s="250"/>
      <c r="N230" s="251"/>
      <c r="O230" s="251"/>
      <c r="P230" s="251"/>
      <c r="Q230" s="251"/>
      <c r="R230" s="251"/>
      <c r="S230" s="251"/>
      <c r="T230" s="252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3" t="s">
        <v>152</v>
      </c>
      <c r="AU230" s="253" t="s">
        <v>78</v>
      </c>
      <c r="AV230" s="14" t="s">
        <v>150</v>
      </c>
      <c r="AW230" s="14" t="s">
        <v>32</v>
      </c>
      <c r="AX230" s="14" t="s">
        <v>78</v>
      </c>
      <c r="AY230" s="253" t="s">
        <v>145</v>
      </c>
    </row>
    <row r="231" s="2" customFormat="1" ht="16.5" customHeight="1">
      <c r="A231" s="41"/>
      <c r="B231" s="42"/>
      <c r="C231" s="208" t="s">
        <v>314</v>
      </c>
      <c r="D231" s="208" t="s">
        <v>146</v>
      </c>
      <c r="E231" s="209" t="s">
        <v>315</v>
      </c>
      <c r="F231" s="210" t="s">
        <v>316</v>
      </c>
      <c r="G231" s="211" t="s">
        <v>149</v>
      </c>
      <c r="H231" s="212">
        <v>435</v>
      </c>
      <c r="I231" s="213"/>
      <c r="J231" s="214">
        <f>ROUND(I231*H231,2)</f>
        <v>0</v>
      </c>
      <c r="K231" s="210" t="s">
        <v>19</v>
      </c>
      <c r="L231" s="47"/>
      <c r="M231" s="215" t="s">
        <v>19</v>
      </c>
      <c r="N231" s="216" t="s">
        <v>41</v>
      </c>
      <c r="O231" s="87"/>
      <c r="P231" s="217">
        <f>O231*H231</f>
        <v>0</v>
      </c>
      <c r="Q231" s="217">
        <v>0</v>
      </c>
      <c r="R231" s="217">
        <f>Q231*H231</f>
        <v>0</v>
      </c>
      <c r="S231" s="217">
        <v>0</v>
      </c>
      <c r="T231" s="218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19" t="s">
        <v>150</v>
      </c>
      <c r="AT231" s="219" t="s">
        <v>146</v>
      </c>
      <c r="AU231" s="219" t="s">
        <v>78</v>
      </c>
      <c r="AY231" s="20" t="s">
        <v>145</v>
      </c>
      <c r="BE231" s="220">
        <f>IF(N231="základní",J231,0)</f>
        <v>0</v>
      </c>
      <c r="BF231" s="220">
        <f>IF(N231="snížená",J231,0)</f>
        <v>0</v>
      </c>
      <c r="BG231" s="220">
        <f>IF(N231="zákl. přenesená",J231,0)</f>
        <v>0</v>
      </c>
      <c r="BH231" s="220">
        <f>IF(N231="sníž. přenesená",J231,0)</f>
        <v>0</v>
      </c>
      <c r="BI231" s="220">
        <f>IF(N231="nulová",J231,0)</f>
        <v>0</v>
      </c>
      <c r="BJ231" s="20" t="s">
        <v>78</v>
      </c>
      <c r="BK231" s="220">
        <f>ROUND(I231*H231,2)</f>
        <v>0</v>
      </c>
      <c r="BL231" s="20" t="s">
        <v>150</v>
      </c>
      <c r="BM231" s="219" t="s">
        <v>317</v>
      </c>
    </row>
    <row r="232" s="13" customFormat="1">
      <c r="A232" s="13"/>
      <c r="B232" s="233"/>
      <c r="C232" s="234"/>
      <c r="D232" s="223" t="s">
        <v>152</v>
      </c>
      <c r="E232" s="235" t="s">
        <v>19</v>
      </c>
      <c r="F232" s="236" t="s">
        <v>292</v>
      </c>
      <c r="G232" s="234"/>
      <c r="H232" s="235" t="s">
        <v>19</v>
      </c>
      <c r="I232" s="237"/>
      <c r="J232" s="234"/>
      <c r="K232" s="234"/>
      <c r="L232" s="238"/>
      <c r="M232" s="239"/>
      <c r="N232" s="240"/>
      <c r="O232" s="240"/>
      <c r="P232" s="240"/>
      <c r="Q232" s="240"/>
      <c r="R232" s="240"/>
      <c r="S232" s="240"/>
      <c r="T232" s="241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2" t="s">
        <v>152</v>
      </c>
      <c r="AU232" s="242" t="s">
        <v>78</v>
      </c>
      <c r="AV232" s="13" t="s">
        <v>78</v>
      </c>
      <c r="AW232" s="13" t="s">
        <v>32</v>
      </c>
      <c r="AX232" s="13" t="s">
        <v>70</v>
      </c>
      <c r="AY232" s="242" t="s">
        <v>145</v>
      </c>
    </row>
    <row r="233" s="12" customFormat="1">
      <c r="A233" s="12"/>
      <c r="B233" s="221"/>
      <c r="C233" s="222"/>
      <c r="D233" s="223" t="s">
        <v>152</v>
      </c>
      <c r="E233" s="224" t="s">
        <v>19</v>
      </c>
      <c r="F233" s="225" t="s">
        <v>318</v>
      </c>
      <c r="G233" s="222"/>
      <c r="H233" s="226">
        <v>380</v>
      </c>
      <c r="I233" s="227"/>
      <c r="J233" s="222"/>
      <c r="K233" s="222"/>
      <c r="L233" s="228"/>
      <c r="M233" s="229"/>
      <c r="N233" s="230"/>
      <c r="O233" s="230"/>
      <c r="P233" s="230"/>
      <c r="Q233" s="230"/>
      <c r="R233" s="230"/>
      <c r="S233" s="230"/>
      <c r="T233" s="231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T233" s="232" t="s">
        <v>152</v>
      </c>
      <c r="AU233" s="232" t="s">
        <v>78</v>
      </c>
      <c r="AV233" s="12" t="s">
        <v>80</v>
      </c>
      <c r="AW233" s="12" t="s">
        <v>32</v>
      </c>
      <c r="AX233" s="12" t="s">
        <v>70</v>
      </c>
      <c r="AY233" s="232" t="s">
        <v>145</v>
      </c>
    </row>
    <row r="234" s="12" customFormat="1">
      <c r="A234" s="12"/>
      <c r="B234" s="221"/>
      <c r="C234" s="222"/>
      <c r="D234" s="223" t="s">
        <v>152</v>
      </c>
      <c r="E234" s="224" t="s">
        <v>19</v>
      </c>
      <c r="F234" s="225" t="s">
        <v>319</v>
      </c>
      <c r="G234" s="222"/>
      <c r="H234" s="226">
        <v>55</v>
      </c>
      <c r="I234" s="227"/>
      <c r="J234" s="222"/>
      <c r="K234" s="222"/>
      <c r="L234" s="228"/>
      <c r="M234" s="229"/>
      <c r="N234" s="230"/>
      <c r="O234" s="230"/>
      <c r="P234" s="230"/>
      <c r="Q234" s="230"/>
      <c r="R234" s="230"/>
      <c r="S234" s="230"/>
      <c r="T234" s="231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T234" s="232" t="s">
        <v>152</v>
      </c>
      <c r="AU234" s="232" t="s">
        <v>78</v>
      </c>
      <c r="AV234" s="12" t="s">
        <v>80</v>
      </c>
      <c r="AW234" s="12" t="s">
        <v>32</v>
      </c>
      <c r="AX234" s="12" t="s">
        <v>70</v>
      </c>
      <c r="AY234" s="232" t="s">
        <v>145</v>
      </c>
    </row>
    <row r="235" s="14" customFormat="1">
      <c r="A235" s="14"/>
      <c r="B235" s="243"/>
      <c r="C235" s="244"/>
      <c r="D235" s="223" t="s">
        <v>152</v>
      </c>
      <c r="E235" s="245" t="s">
        <v>19</v>
      </c>
      <c r="F235" s="246" t="s">
        <v>154</v>
      </c>
      <c r="G235" s="244"/>
      <c r="H235" s="247">
        <v>435</v>
      </c>
      <c r="I235" s="248"/>
      <c r="J235" s="244"/>
      <c r="K235" s="244"/>
      <c r="L235" s="249"/>
      <c r="M235" s="250"/>
      <c r="N235" s="251"/>
      <c r="O235" s="251"/>
      <c r="P235" s="251"/>
      <c r="Q235" s="251"/>
      <c r="R235" s="251"/>
      <c r="S235" s="251"/>
      <c r="T235" s="25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3" t="s">
        <v>152</v>
      </c>
      <c r="AU235" s="253" t="s">
        <v>78</v>
      </c>
      <c r="AV235" s="14" t="s">
        <v>150</v>
      </c>
      <c r="AW235" s="14" t="s">
        <v>32</v>
      </c>
      <c r="AX235" s="14" t="s">
        <v>78</v>
      </c>
      <c r="AY235" s="253" t="s">
        <v>145</v>
      </c>
    </row>
    <row r="236" s="2" customFormat="1" ht="16.5" customHeight="1">
      <c r="A236" s="41"/>
      <c r="B236" s="42"/>
      <c r="C236" s="208" t="s">
        <v>320</v>
      </c>
      <c r="D236" s="208" t="s">
        <v>146</v>
      </c>
      <c r="E236" s="209" t="s">
        <v>321</v>
      </c>
      <c r="F236" s="210" t="s">
        <v>322</v>
      </c>
      <c r="G236" s="211" t="s">
        <v>149</v>
      </c>
      <c r="H236" s="212">
        <v>1035</v>
      </c>
      <c r="I236" s="213"/>
      <c r="J236" s="214">
        <f>ROUND(I236*H236,2)</f>
        <v>0</v>
      </c>
      <c r="K236" s="210" t="s">
        <v>19</v>
      </c>
      <c r="L236" s="47"/>
      <c r="M236" s="215" t="s">
        <v>19</v>
      </c>
      <c r="N236" s="216" t="s">
        <v>41</v>
      </c>
      <c r="O236" s="87"/>
      <c r="P236" s="217">
        <f>O236*H236</f>
        <v>0</v>
      </c>
      <c r="Q236" s="217">
        <v>0</v>
      </c>
      <c r="R236" s="217">
        <f>Q236*H236</f>
        <v>0</v>
      </c>
      <c r="S236" s="217">
        <v>0</v>
      </c>
      <c r="T236" s="218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19" t="s">
        <v>150</v>
      </c>
      <c r="AT236" s="219" t="s">
        <v>146</v>
      </c>
      <c r="AU236" s="219" t="s">
        <v>78</v>
      </c>
      <c r="AY236" s="20" t="s">
        <v>145</v>
      </c>
      <c r="BE236" s="220">
        <f>IF(N236="základní",J236,0)</f>
        <v>0</v>
      </c>
      <c r="BF236" s="220">
        <f>IF(N236="snížená",J236,0)</f>
        <v>0</v>
      </c>
      <c r="BG236" s="220">
        <f>IF(N236="zákl. přenesená",J236,0)</f>
        <v>0</v>
      </c>
      <c r="BH236" s="220">
        <f>IF(N236="sníž. přenesená",J236,0)</f>
        <v>0</v>
      </c>
      <c r="BI236" s="220">
        <f>IF(N236="nulová",J236,0)</f>
        <v>0</v>
      </c>
      <c r="BJ236" s="20" t="s">
        <v>78</v>
      </c>
      <c r="BK236" s="220">
        <f>ROUND(I236*H236,2)</f>
        <v>0</v>
      </c>
      <c r="BL236" s="20" t="s">
        <v>150</v>
      </c>
      <c r="BM236" s="219" t="s">
        <v>323</v>
      </c>
    </row>
    <row r="237" s="12" customFormat="1">
      <c r="A237" s="12"/>
      <c r="B237" s="221"/>
      <c r="C237" s="222"/>
      <c r="D237" s="223" t="s">
        <v>152</v>
      </c>
      <c r="E237" s="224" t="s">
        <v>19</v>
      </c>
      <c r="F237" s="225" t="s">
        <v>324</v>
      </c>
      <c r="G237" s="222"/>
      <c r="H237" s="226">
        <v>1035</v>
      </c>
      <c r="I237" s="227"/>
      <c r="J237" s="222"/>
      <c r="K237" s="222"/>
      <c r="L237" s="228"/>
      <c r="M237" s="229"/>
      <c r="N237" s="230"/>
      <c r="O237" s="230"/>
      <c r="P237" s="230"/>
      <c r="Q237" s="230"/>
      <c r="R237" s="230"/>
      <c r="S237" s="230"/>
      <c r="T237" s="231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T237" s="232" t="s">
        <v>152</v>
      </c>
      <c r="AU237" s="232" t="s">
        <v>78</v>
      </c>
      <c r="AV237" s="12" t="s">
        <v>80</v>
      </c>
      <c r="AW237" s="12" t="s">
        <v>32</v>
      </c>
      <c r="AX237" s="12" t="s">
        <v>70</v>
      </c>
      <c r="AY237" s="232" t="s">
        <v>145</v>
      </c>
    </row>
    <row r="238" s="14" customFormat="1">
      <c r="A238" s="14"/>
      <c r="B238" s="243"/>
      <c r="C238" s="244"/>
      <c r="D238" s="223" t="s">
        <v>152</v>
      </c>
      <c r="E238" s="245" t="s">
        <v>19</v>
      </c>
      <c r="F238" s="246" t="s">
        <v>154</v>
      </c>
      <c r="G238" s="244"/>
      <c r="H238" s="247">
        <v>1035</v>
      </c>
      <c r="I238" s="248"/>
      <c r="J238" s="244"/>
      <c r="K238" s="244"/>
      <c r="L238" s="249"/>
      <c r="M238" s="250"/>
      <c r="N238" s="251"/>
      <c r="O238" s="251"/>
      <c r="P238" s="251"/>
      <c r="Q238" s="251"/>
      <c r="R238" s="251"/>
      <c r="S238" s="251"/>
      <c r="T238" s="25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3" t="s">
        <v>152</v>
      </c>
      <c r="AU238" s="253" t="s">
        <v>78</v>
      </c>
      <c r="AV238" s="14" t="s">
        <v>150</v>
      </c>
      <c r="AW238" s="14" t="s">
        <v>32</v>
      </c>
      <c r="AX238" s="14" t="s">
        <v>78</v>
      </c>
      <c r="AY238" s="253" t="s">
        <v>145</v>
      </c>
    </row>
    <row r="239" s="2" customFormat="1" ht="16.5" customHeight="1">
      <c r="A239" s="41"/>
      <c r="B239" s="42"/>
      <c r="C239" s="208" t="s">
        <v>325</v>
      </c>
      <c r="D239" s="208" t="s">
        <v>146</v>
      </c>
      <c r="E239" s="209" t="s">
        <v>326</v>
      </c>
      <c r="F239" s="210" t="s">
        <v>327</v>
      </c>
      <c r="G239" s="211" t="s">
        <v>149</v>
      </c>
      <c r="H239" s="212">
        <v>160</v>
      </c>
      <c r="I239" s="213"/>
      <c r="J239" s="214">
        <f>ROUND(I239*H239,2)</f>
        <v>0</v>
      </c>
      <c r="K239" s="210" t="s">
        <v>19</v>
      </c>
      <c r="L239" s="47"/>
      <c r="M239" s="215" t="s">
        <v>19</v>
      </c>
      <c r="N239" s="216" t="s">
        <v>41</v>
      </c>
      <c r="O239" s="87"/>
      <c r="P239" s="217">
        <f>O239*H239</f>
        <v>0</v>
      </c>
      <c r="Q239" s="217">
        <v>0</v>
      </c>
      <c r="R239" s="217">
        <f>Q239*H239</f>
        <v>0</v>
      </c>
      <c r="S239" s="217">
        <v>0</v>
      </c>
      <c r="T239" s="218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19" t="s">
        <v>150</v>
      </c>
      <c r="AT239" s="219" t="s">
        <v>146</v>
      </c>
      <c r="AU239" s="219" t="s">
        <v>78</v>
      </c>
      <c r="AY239" s="20" t="s">
        <v>145</v>
      </c>
      <c r="BE239" s="220">
        <f>IF(N239="základní",J239,0)</f>
        <v>0</v>
      </c>
      <c r="BF239" s="220">
        <f>IF(N239="snížená",J239,0)</f>
        <v>0</v>
      </c>
      <c r="BG239" s="220">
        <f>IF(N239="zákl. přenesená",J239,0)</f>
        <v>0</v>
      </c>
      <c r="BH239" s="220">
        <f>IF(N239="sníž. přenesená",J239,0)</f>
        <v>0</v>
      </c>
      <c r="BI239" s="220">
        <f>IF(N239="nulová",J239,0)</f>
        <v>0</v>
      </c>
      <c r="BJ239" s="20" t="s">
        <v>78</v>
      </c>
      <c r="BK239" s="220">
        <f>ROUND(I239*H239,2)</f>
        <v>0</v>
      </c>
      <c r="BL239" s="20" t="s">
        <v>150</v>
      </c>
      <c r="BM239" s="219" t="s">
        <v>328</v>
      </c>
    </row>
    <row r="240" s="12" customFormat="1">
      <c r="A240" s="12"/>
      <c r="B240" s="221"/>
      <c r="C240" s="222"/>
      <c r="D240" s="223" t="s">
        <v>152</v>
      </c>
      <c r="E240" s="224" t="s">
        <v>19</v>
      </c>
      <c r="F240" s="225" t="s">
        <v>298</v>
      </c>
      <c r="G240" s="222"/>
      <c r="H240" s="226">
        <v>160</v>
      </c>
      <c r="I240" s="227"/>
      <c r="J240" s="222"/>
      <c r="K240" s="222"/>
      <c r="L240" s="228"/>
      <c r="M240" s="229"/>
      <c r="N240" s="230"/>
      <c r="O240" s="230"/>
      <c r="P240" s="230"/>
      <c r="Q240" s="230"/>
      <c r="R240" s="230"/>
      <c r="S240" s="230"/>
      <c r="T240" s="231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T240" s="232" t="s">
        <v>152</v>
      </c>
      <c r="AU240" s="232" t="s">
        <v>78</v>
      </c>
      <c r="AV240" s="12" t="s">
        <v>80</v>
      </c>
      <c r="AW240" s="12" t="s">
        <v>32</v>
      </c>
      <c r="AX240" s="12" t="s">
        <v>70</v>
      </c>
      <c r="AY240" s="232" t="s">
        <v>145</v>
      </c>
    </row>
    <row r="241" s="14" customFormat="1">
      <c r="A241" s="14"/>
      <c r="B241" s="243"/>
      <c r="C241" s="244"/>
      <c r="D241" s="223" t="s">
        <v>152</v>
      </c>
      <c r="E241" s="245" t="s">
        <v>19</v>
      </c>
      <c r="F241" s="246" t="s">
        <v>154</v>
      </c>
      <c r="G241" s="244"/>
      <c r="H241" s="247">
        <v>160</v>
      </c>
      <c r="I241" s="248"/>
      <c r="J241" s="244"/>
      <c r="K241" s="244"/>
      <c r="L241" s="249"/>
      <c r="M241" s="250"/>
      <c r="N241" s="251"/>
      <c r="O241" s="251"/>
      <c r="P241" s="251"/>
      <c r="Q241" s="251"/>
      <c r="R241" s="251"/>
      <c r="S241" s="251"/>
      <c r="T241" s="252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3" t="s">
        <v>152</v>
      </c>
      <c r="AU241" s="253" t="s">
        <v>78</v>
      </c>
      <c r="AV241" s="14" t="s">
        <v>150</v>
      </c>
      <c r="AW241" s="14" t="s">
        <v>32</v>
      </c>
      <c r="AX241" s="14" t="s">
        <v>78</v>
      </c>
      <c r="AY241" s="253" t="s">
        <v>145</v>
      </c>
    </row>
    <row r="242" s="2" customFormat="1" ht="16.5" customHeight="1">
      <c r="A242" s="41"/>
      <c r="B242" s="42"/>
      <c r="C242" s="208" t="s">
        <v>329</v>
      </c>
      <c r="D242" s="208" t="s">
        <v>146</v>
      </c>
      <c r="E242" s="209" t="s">
        <v>330</v>
      </c>
      <c r="F242" s="210" t="s">
        <v>331</v>
      </c>
      <c r="G242" s="211" t="s">
        <v>149</v>
      </c>
      <c r="H242" s="212">
        <v>1035</v>
      </c>
      <c r="I242" s="213"/>
      <c r="J242" s="214">
        <f>ROUND(I242*H242,2)</f>
        <v>0</v>
      </c>
      <c r="K242" s="210" t="s">
        <v>19</v>
      </c>
      <c r="L242" s="47"/>
      <c r="M242" s="215" t="s">
        <v>19</v>
      </c>
      <c r="N242" s="216" t="s">
        <v>41</v>
      </c>
      <c r="O242" s="87"/>
      <c r="P242" s="217">
        <f>O242*H242</f>
        <v>0</v>
      </c>
      <c r="Q242" s="217">
        <v>0</v>
      </c>
      <c r="R242" s="217">
        <f>Q242*H242</f>
        <v>0</v>
      </c>
      <c r="S242" s="217">
        <v>0</v>
      </c>
      <c r="T242" s="218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19" t="s">
        <v>150</v>
      </c>
      <c r="AT242" s="219" t="s">
        <v>146</v>
      </c>
      <c r="AU242" s="219" t="s">
        <v>78</v>
      </c>
      <c r="AY242" s="20" t="s">
        <v>145</v>
      </c>
      <c r="BE242" s="220">
        <f>IF(N242="základní",J242,0)</f>
        <v>0</v>
      </c>
      <c r="BF242" s="220">
        <f>IF(N242="snížená",J242,0)</f>
        <v>0</v>
      </c>
      <c r="BG242" s="220">
        <f>IF(N242="zákl. přenesená",J242,0)</f>
        <v>0</v>
      </c>
      <c r="BH242" s="220">
        <f>IF(N242="sníž. přenesená",J242,0)</f>
        <v>0</v>
      </c>
      <c r="BI242" s="220">
        <f>IF(N242="nulová",J242,0)</f>
        <v>0</v>
      </c>
      <c r="BJ242" s="20" t="s">
        <v>78</v>
      </c>
      <c r="BK242" s="220">
        <f>ROUND(I242*H242,2)</f>
        <v>0</v>
      </c>
      <c r="BL242" s="20" t="s">
        <v>150</v>
      </c>
      <c r="BM242" s="219" t="s">
        <v>332</v>
      </c>
    </row>
    <row r="243" s="12" customFormat="1">
      <c r="A243" s="12"/>
      <c r="B243" s="221"/>
      <c r="C243" s="222"/>
      <c r="D243" s="223" t="s">
        <v>152</v>
      </c>
      <c r="E243" s="224" t="s">
        <v>19</v>
      </c>
      <c r="F243" s="225" t="s">
        <v>324</v>
      </c>
      <c r="G243" s="222"/>
      <c r="H243" s="226">
        <v>1035</v>
      </c>
      <c r="I243" s="227"/>
      <c r="J243" s="222"/>
      <c r="K243" s="222"/>
      <c r="L243" s="228"/>
      <c r="M243" s="229"/>
      <c r="N243" s="230"/>
      <c r="O243" s="230"/>
      <c r="P243" s="230"/>
      <c r="Q243" s="230"/>
      <c r="R243" s="230"/>
      <c r="S243" s="230"/>
      <c r="T243" s="231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T243" s="232" t="s">
        <v>152</v>
      </c>
      <c r="AU243" s="232" t="s">
        <v>78</v>
      </c>
      <c r="AV243" s="12" t="s">
        <v>80</v>
      </c>
      <c r="AW243" s="12" t="s">
        <v>32</v>
      </c>
      <c r="AX243" s="12" t="s">
        <v>70</v>
      </c>
      <c r="AY243" s="232" t="s">
        <v>145</v>
      </c>
    </row>
    <row r="244" s="14" customFormat="1">
      <c r="A244" s="14"/>
      <c r="B244" s="243"/>
      <c r="C244" s="244"/>
      <c r="D244" s="223" t="s">
        <v>152</v>
      </c>
      <c r="E244" s="245" t="s">
        <v>19</v>
      </c>
      <c r="F244" s="246" t="s">
        <v>154</v>
      </c>
      <c r="G244" s="244"/>
      <c r="H244" s="247">
        <v>1035</v>
      </c>
      <c r="I244" s="248"/>
      <c r="J244" s="244"/>
      <c r="K244" s="244"/>
      <c r="L244" s="249"/>
      <c r="M244" s="250"/>
      <c r="N244" s="251"/>
      <c r="O244" s="251"/>
      <c r="P244" s="251"/>
      <c r="Q244" s="251"/>
      <c r="R244" s="251"/>
      <c r="S244" s="251"/>
      <c r="T244" s="25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3" t="s">
        <v>152</v>
      </c>
      <c r="AU244" s="253" t="s">
        <v>78</v>
      </c>
      <c r="AV244" s="14" t="s">
        <v>150</v>
      </c>
      <c r="AW244" s="14" t="s">
        <v>32</v>
      </c>
      <c r="AX244" s="14" t="s">
        <v>78</v>
      </c>
      <c r="AY244" s="253" t="s">
        <v>145</v>
      </c>
    </row>
    <row r="245" s="2" customFormat="1" ht="16.5" customHeight="1">
      <c r="A245" s="41"/>
      <c r="B245" s="42"/>
      <c r="C245" s="208" t="s">
        <v>333</v>
      </c>
      <c r="D245" s="208" t="s">
        <v>146</v>
      </c>
      <c r="E245" s="209" t="s">
        <v>334</v>
      </c>
      <c r="F245" s="210" t="s">
        <v>335</v>
      </c>
      <c r="G245" s="211" t="s">
        <v>149</v>
      </c>
      <c r="H245" s="212">
        <v>1083</v>
      </c>
      <c r="I245" s="213"/>
      <c r="J245" s="214">
        <f>ROUND(I245*H245,2)</f>
        <v>0</v>
      </c>
      <c r="K245" s="210" t="s">
        <v>19</v>
      </c>
      <c r="L245" s="47"/>
      <c r="M245" s="215" t="s">
        <v>19</v>
      </c>
      <c r="N245" s="216" t="s">
        <v>41</v>
      </c>
      <c r="O245" s="87"/>
      <c r="P245" s="217">
        <f>O245*H245</f>
        <v>0</v>
      </c>
      <c r="Q245" s="217">
        <v>0</v>
      </c>
      <c r="R245" s="217">
        <f>Q245*H245</f>
        <v>0</v>
      </c>
      <c r="S245" s="217">
        <v>0</v>
      </c>
      <c r="T245" s="218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19" t="s">
        <v>150</v>
      </c>
      <c r="AT245" s="219" t="s">
        <v>146</v>
      </c>
      <c r="AU245" s="219" t="s">
        <v>78</v>
      </c>
      <c r="AY245" s="20" t="s">
        <v>145</v>
      </c>
      <c r="BE245" s="220">
        <f>IF(N245="základní",J245,0)</f>
        <v>0</v>
      </c>
      <c r="BF245" s="220">
        <f>IF(N245="snížená",J245,0)</f>
        <v>0</v>
      </c>
      <c r="BG245" s="220">
        <f>IF(N245="zákl. přenesená",J245,0)</f>
        <v>0</v>
      </c>
      <c r="BH245" s="220">
        <f>IF(N245="sníž. přenesená",J245,0)</f>
        <v>0</v>
      </c>
      <c r="BI245" s="220">
        <f>IF(N245="nulová",J245,0)</f>
        <v>0</v>
      </c>
      <c r="BJ245" s="20" t="s">
        <v>78</v>
      </c>
      <c r="BK245" s="220">
        <f>ROUND(I245*H245,2)</f>
        <v>0</v>
      </c>
      <c r="BL245" s="20" t="s">
        <v>150</v>
      </c>
      <c r="BM245" s="219" t="s">
        <v>336</v>
      </c>
    </row>
    <row r="246" s="12" customFormat="1">
      <c r="A246" s="12"/>
      <c r="B246" s="221"/>
      <c r="C246" s="222"/>
      <c r="D246" s="223" t="s">
        <v>152</v>
      </c>
      <c r="E246" s="224" t="s">
        <v>19</v>
      </c>
      <c r="F246" s="225" t="s">
        <v>337</v>
      </c>
      <c r="G246" s="222"/>
      <c r="H246" s="226">
        <v>1083</v>
      </c>
      <c r="I246" s="227"/>
      <c r="J246" s="222"/>
      <c r="K246" s="222"/>
      <c r="L246" s="228"/>
      <c r="M246" s="229"/>
      <c r="N246" s="230"/>
      <c r="O246" s="230"/>
      <c r="P246" s="230"/>
      <c r="Q246" s="230"/>
      <c r="R246" s="230"/>
      <c r="S246" s="230"/>
      <c r="T246" s="231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T246" s="232" t="s">
        <v>152</v>
      </c>
      <c r="AU246" s="232" t="s">
        <v>78</v>
      </c>
      <c r="AV246" s="12" t="s">
        <v>80</v>
      </c>
      <c r="AW246" s="12" t="s">
        <v>32</v>
      </c>
      <c r="AX246" s="12" t="s">
        <v>70</v>
      </c>
      <c r="AY246" s="232" t="s">
        <v>145</v>
      </c>
    </row>
    <row r="247" s="14" customFormat="1">
      <c r="A247" s="14"/>
      <c r="B247" s="243"/>
      <c r="C247" s="244"/>
      <c r="D247" s="223" t="s">
        <v>152</v>
      </c>
      <c r="E247" s="245" t="s">
        <v>19</v>
      </c>
      <c r="F247" s="246" t="s">
        <v>154</v>
      </c>
      <c r="G247" s="244"/>
      <c r="H247" s="247">
        <v>1083</v>
      </c>
      <c r="I247" s="248"/>
      <c r="J247" s="244"/>
      <c r="K247" s="244"/>
      <c r="L247" s="249"/>
      <c r="M247" s="250"/>
      <c r="N247" s="251"/>
      <c r="O247" s="251"/>
      <c r="P247" s="251"/>
      <c r="Q247" s="251"/>
      <c r="R247" s="251"/>
      <c r="S247" s="251"/>
      <c r="T247" s="252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3" t="s">
        <v>152</v>
      </c>
      <c r="AU247" s="253" t="s">
        <v>78</v>
      </c>
      <c r="AV247" s="14" t="s">
        <v>150</v>
      </c>
      <c r="AW247" s="14" t="s">
        <v>32</v>
      </c>
      <c r="AX247" s="14" t="s">
        <v>78</v>
      </c>
      <c r="AY247" s="253" t="s">
        <v>145</v>
      </c>
    </row>
    <row r="248" s="2" customFormat="1" ht="16.5" customHeight="1">
      <c r="A248" s="41"/>
      <c r="B248" s="42"/>
      <c r="C248" s="208" t="s">
        <v>338</v>
      </c>
      <c r="D248" s="208" t="s">
        <v>146</v>
      </c>
      <c r="E248" s="209" t="s">
        <v>339</v>
      </c>
      <c r="F248" s="210" t="s">
        <v>340</v>
      </c>
      <c r="G248" s="211" t="s">
        <v>149</v>
      </c>
      <c r="H248" s="212">
        <v>40</v>
      </c>
      <c r="I248" s="213"/>
      <c r="J248" s="214">
        <f>ROUND(I248*H248,2)</f>
        <v>0</v>
      </c>
      <c r="K248" s="210" t="s">
        <v>19</v>
      </c>
      <c r="L248" s="47"/>
      <c r="M248" s="215" t="s">
        <v>19</v>
      </c>
      <c r="N248" s="216" t="s">
        <v>41</v>
      </c>
      <c r="O248" s="87"/>
      <c r="P248" s="217">
        <f>O248*H248</f>
        <v>0</v>
      </c>
      <c r="Q248" s="217">
        <v>0</v>
      </c>
      <c r="R248" s="217">
        <f>Q248*H248</f>
        <v>0</v>
      </c>
      <c r="S248" s="217">
        <v>0</v>
      </c>
      <c r="T248" s="218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19" t="s">
        <v>150</v>
      </c>
      <c r="AT248" s="219" t="s">
        <v>146</v>
      </c>
      <c r="AU248" s="219" t="s">
        <v>78</v>
      </c>
      <c r="AY248" s="20" t="s">
        <v>145</v>
      </c>
      <c r="BE248" s="220">
        <f>IF(N248="základní",J248,0)</f>
        <v>0</v>
      </c>
      <c r="BF248" s="220">
        <f>IF(N248="snížená",J248,0)</f>
        <v>0</v>
      </c>
      <c r="BG248" s="220">
        <f>IF(N248="zákl. přenesená",J248,0)</f>
        <v>0</v>
      </c>
      <c r="BH248" s="220">
        <f>IF(N248="sníž. přenesená",J248,0)</f>
        <v>0</v>
      </c>
      <c r="BI248" s="220">
        <f>IF(N248="nulová",J248,0)</f>
        <v>0</v>
      </c>
      <c r="BJ248" s="20" t="s">
        <v>78</v>
      </c>
      <c r="BK248" s="220">
        <f>ROUND(I248*H248,2)</f>
        <v>0</v>
      </c>
      <c r="BL248" s="20" t="s">
        <v>150</v>
      </c>
      <c r="BM248" s="219" t="s">
        <v>341</v>
      </c>
    </row>
    <row r="249" s="12" customFormat="1">
      <c r="A249" s="12"/>
      <c r="B249" s="221"/>
      <c r="C249" s="222"/>
      <c r="D249" s="223" t="s">
        <v>152</v>
      </c>
      <c r="E249" s="224" t="s">
        <v>19</v>
      </c>
      <c r="F249" s="225" t="s">
        <v>309</v>
      </c>
      <c r="G249" s="222"/>
      <c r="H249" s="226">
        <v>40</v>
      </c>
      <c r="I249" s="227"/>
      <c r="J249" s="222"/>
      <c r="K249" s="222"/>
      <c r="L249" s="228"/>
      <c r="M249" s="229"/>
      <c r="N249" s="230"/>
      <c r="O249" s="230"/>
      <c r="P249" s="230"/>
      <c r="Q249" s="230"/>
      <c r="R249" s="230"/>
      <c r="S249" s="230"/>
      <c r="T249" s="231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T249" s="232" t="s">
        <v>152</v>
      </c>
      <c r="AU249" s="232" t="s">
        <v>78</v>
      </c>
      <c r="AV249" s="12" t="s">
        <v>80</v>
      </c>
      <c r="AW249" s="12" t="s">
        <v>32</v>
      </c>
      <c r="AX249" s="12" t="s">
        <v>70</v>
      </c>
      <c r="AY249" s="232" t="s">
        <v>145</v>
      </c>
    </row>
    <row r="250" s="14" customFormat="1">
      <c r="A250" s="14"/>
      <c r="B250" s="243"/>
      <c r="C250" s="244"/>
      <c r="D250" s="223" t="s">
        <v>152</v>
      </c>
      <c r="E250" s="245" t="s">
        <v>19</v>
      </c>
      <c r="F250" s="246" t="s">
        <v>154</v>
      </c>
      <c r="G250" s="244"/>
      <c r="H250" s="247">
        <v>40</v>
      </c>
      <c r="I250" s="248"/>
      <c r="J250" s="244"/>
      <c r="K250" s="244"/>
      <c r="L250" s="249"/>
      <c r="M250" s="250"/>
      <c r="N250" s="251"/>
      <c r="O250" s="251"/>
      <c r="P250" s="251"/>
      <c r="Q250" s="251"/>
      <c r="R250" s="251"/>
      <c r="S250" s="251"/>
      <c r="T250" s="252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3" t="s">
        <v>152</v>
      </c>
      <c r="AU250" s="253" t="s">
        <v>78</v>
      </c>
      <c r="AV250" s="14" t="s">
        <v>150</v>
      </c>
      <c r="AW250" s="14" t="s">
        <v>32</v>
      </c>
      <c r="AX250" s="14" t="s">
        <v>78</v>
      </c>
      <c r="AY250" s="253" t="s">
        <v>145</v>
      </c>
    </row>
    <row r="251" s="11" customFormat="1" ht="25.92" customHeight="1">
      <c r="A251" s="11"/>
      <c r="B251" s="194"/>
      <c r="C251" s="195"/>
      <c r="D251" s="196" t="s">
        <v>69</v>
      </c>
      <c r="E251" s="197" t="s">
        <v>342</v>
      </c>
      <c r="F251" s="197" t="s">
        <v>343</v>
      </c>
      <c r="G251" s="195"/>
      <c r="H251" s="195"/>
      <c r="I251" s="198"/>
      <c r="J251" s="199">
        <f>BK251</f>
        <v>0</v>
      </c>
      <c r="K251" s="195"/>
      <c r="L251" s="200"/>
      <c r="M251" s="201"/>
      <c r="N251" s="202"/>
      <c r="O251" s="202"/>
      <c r="P251" s="203">
        <f>SUM(P252:P257)</f>
        <v>0</v>
      </c>
      <c r="Q251" s="202"/>
      <c r="R251" s="203">
        <f>SUM(R252:R257)</f>
        <v>0</v>
      </c>
      <c r="S251" s="202"/>
      <c r="T251" s="204">
        <f>SUM(T252:T257)</f>
        <v>0</v>
      </c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R251" s="205" t="s">
        <v>78</v>
      </c>
      <c r="AT251" s="206" t="s">
        <v>69</v>
      </c>
      <c r="AU251" s="206" t="s">
        <v>70</v>
      </c>
      <c r="AY251" s="205" t="s">
        <v>145</v>
      </c>
      <c r="BK251" s="207">
        <f>SUM(BK252:BK257)</f>
        <v>0</v>
      </c>
    </row>
    <row r="252" s="2" customFormat="1" ht="16.5" customHeight="1">
      <c r="A252" s="41"/>
      <c r="B252" s="42"/>
      <c r="C252" s="208" t="s">
        <v>344</v>
      </c>
      <c r="D252" s="208" t="s">
        <v>146</v>
      </c>
      <c r="E252" s="209" t="s">
        <v>345</v>
      </c>
      <c r="F252" s="210" t="s">
        <v>346</v>
      </c>
      <c r="G252" s="211" t="s">
        <v>149</v>
      </c>
      <c r="H252" s="212">
        <v>2070</v>
      </c>
      <c r="I252" s="213"/>
      <c r="J252" s="214">
        <f>ROUND(I252*H252,2)</f>
        <v>0</v>
      </c>
      <c r="K252" s="210" t="s">
        <v>19</v>
      </c>
      <c r="L252" s="47"/>
      <c r="M252" s="215" t="s">
        <v>19</v>
      </c>
      <c r="N252" s="216" t="s">
        <v>41</v>
      </c>
      <c r="O252" s="87"/>
      <c r="P252" s="217">
        <f>O252*H252</f>
        <v>0</v>
      </c>
      <c r="Q252" s="217">
        <v>0</v>
      </c>
      <c r="R252" s="217">
        <f>Q252*H252</f>
        <v>0</v>
      </c>
      <c r="S252" s="217">
        <v>0</v>
      </c>
      <c r="T252" s="218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19" t="s">
        <v>150</v>
      </c>
      <c r="AT252" s="219" t="s">
        <v>146</v>
      </c>
      <c r="AU252" s="219" t="s">
        <v>78</v>
      </c>
      <c r="AY252" s="20" t="s">
        <v>145</v>
      </c>
      <c r="BE252" s="220">
        <f>IF(N252="základní",J252,0)</f>
        <v>0</v>
      </c>
      <c r="BF252" s="220">
        <f>IF(N252="snížená",J252,0)</f>
        <v>0</v>
      </c>
      <c r="BG252" s="220">
        <f>IF(N252="zákl. přenesená",J252,0)</f>
        <v>0</v>
      </c>
      <c r="BH252" s="220">
        <f>IF(N252="sníž. přenesená",J252,0)</f>
        <v>0</v>
      </c>
      <c r="BI252" s="220">
        <f>IF(N252="nulová",J252,0)</f>
        <v>0</v>
      </c>
      <c r="BJ252" s="20" t="s">
        <v>78</v>
      </c>
      <c r="BK252" s="220">
        <f>ROUND(I252*H252,2)</f>
        <v>0</v>
      </c>
      <c r="BL252" s="20" t="s">
        <v>150</v>
      </c>
      <c r="BM252" s="219" t="s">
        <v>347</v>
      </c>
    </row>
    <row r="253" s="12" customFormat="1">
      <c r="A253" s="12"/>
      <c r="B253" s="221"/>
      <c r="C253" s="222"/>
      <c r="D253" s="223" t="s">
        <v>152</v>
      </c>
      <c r="E253" s="224" t="s">
        <v>19</v>
      </c>
      <c r="F253" s="225" t="s">
        <v>348</v>
      </c>
      <c r="G253" s="222"/>
      <c r="H253" s="226">
        <v>2070</v>
      </c>
      <c r="I253" s="227"/>
      <c r="J253" s="222"/>
      <c r="K253" s="222"/>
      <c r="L253" s="228"/>
      <c r="M253" s="229"/>
      <c r="N253" s="230"/>
      <c r="O253" s="230"/>
      <c r="P253" s="230"/>
      <c r="Q253" s="230"/>
      <c r="R253" s="230"/>
      <c r="S253" s="230"/>
      <c r="T253" s="231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T253" s="232" t="s">
        <v>152</v>
      </c>
      <c r="AU253" s="232" t="s">
        <v>78</v>
      </c>
      <c r="AV253" s="12" t="s">
        <v>80</v>
      </c>
      <c r="AW253" s="12" t="s">
        <v>32</v>
      </c>
      <c r="AX253" s="12" t="s">
        <v>70</v>
      </c>
      <c r="AY253" s="232" t="s">
        <v>145</v>
      </c>
    </row>
    <row r="254" s="14" customFormat="1">
      <c r="A254" s="14"/>
      <c r="B254" s="243"/>
      <c r="C254" s="244"/>
      <c r="D254" s="223" t="s">
        <v>152</v>
      </c>
      <c r="E254" s="245" t="s">
        <v>19</v>
      </c>
      <c r="F254" s="246" t="s">
        <v>154</v>
      </c>
      <c r="G254" s="244"/>
      <c r="H254" s="247">
        <v>2070</v>
      </c>
      <c r="I254" s="248"/>
      <c r="J254" s="244"/>
      <c r="K254" s="244"/>
      <c r="L254" s="249"/>
      <c r="M254" s="250"/>
      <c r="N254" s="251"/>
      <c r="O254" s="251"/>
      <c r="P254" s="251"/>
      <c r="Q254" s="251"/>
      <c r="R254" s="251"/>
      <c r="S254" s="251"/>
      <c r="T254" s="252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3" t="s">
        <v>152</v>
      </c>
      <c r="AU254" s="253" t="s">
        <v>78</v>
      </c>
      <c r="AV254" s="14" t="s">
        <v>150</v>
      </c>
      <c r="AW254" s="14" t="s">
        <v>32</v>
      </c>
      <c r="AX254" s="14" t="s">
        <v>78</v>
      </c>
      <c r="AY254" s="253" t="s">
        <v>145</v>
      </c>
    </row>
    <row r="255" s="2" customFormat="1" ht="16.5" customHeight="1">
      <c r="A255" s="41"/>
      <c r="B255" s="42"/>
      <c r="C255" s="208" t="s">
        <v>349</v>
      </c>
      <c r="D255" s="208" t="s">
        <v>146</v>
      </c>
      <c r="E255" s="209" t="s">
        <v>350</v>
      </c>
      <c r="F255" s="210" t="s">
        <v>351</v>
      </c>
      <c r="G255" s="211" t="s">
        <v>149</v>
      </c>
      <c r="H255" s="212">
        <v>1035</v>
      </c>
      <c r="I255" s="213"/>
      <c r="J255" s="214">
        <f>ROUND(I255*H255,2)</f>
        <v>0</v>
      </c>
      <c r="K255" s="210" t="s">
        <v>19</v>
      </c>
      <c r="L255" s="47"/>
      <c r="M255" s="215" t="s">
        <v>19</v>
      </c>
      <c r="N255" s="216" t="s">
        <v>41</v>
      </c>
      <c r="O255" s="87"/>
      <c r="P255" s="217">
        <f>O255*H255</f>
        <v>0</v>
      </c>
      <c r="Q255" s="217">
        <v>0</v>
      </c>
      <c r="R255" s="217">
        <f>Q255*H255</f>
        <v>0</v>
      </c>
      <c r="S255" s="217">
        <v>0</v>
      </c>
      <c r="T255" s="218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19" t="s">
        <v>150</v>
      </c>
      <c r="AT255" s="219" t="s">
        <v>146</v>
      </c>
      <c r="AU255" s="219" t="s">
        <v>78</v>
      </c>
      <c r="AY255" s="20" t="s">
        <v>145</v>
      </c>
      <c r="BE255" s="220">
        <f>IF(N255="základní",J255,0)</f>
        <v>0</v>
      </c>
      <c r="BF255" s="220">
        <f>IF(N255="snížená",J255,0)</f>
        <v>0</v>
      </c>
      <c r="BG255" s="220">
        <f>IF(N255="zákl. přenesená",J255,0)</f>
        <v>0</v>
      </c>
      <c r="BH255" s="220">
        <f>IF(N255="sníž. přenesená",J255,0)</f>
        <v>0</v>
      </c>
      <c r="BI255" s="220">
        <f>IF(N255="nulová",J255,0)</f>
        <v>0</v>
      </c>
      <c r="BJ255" s="20" t="s">
        <v>78</v>
      </c>
      <c r="BK255" s="220">
        <f>ROUND(I255*H255,2)</f>
        <v>0</v>
      </c>
      <c r="BL255" s="20" t="s">
        <v>150</v>
      </c>
      <c r="BM255" s="219" t="s">
        <v>352</v>
      </c>
    </row>
    <row r="256" s="12" customFormat="1">
      <c r="A256" s="12"/>
      <c r="B256" s="221"/>
      <c r="C256" s="222"/>
      <c r="D256" s="223" t="s">
        <v>152</v>
      </c>
      <c r="E256" s="224" t="s">
        <v>19</v>
      </c>
      <c r="F256" s="225" t="s">
        <v>324</v>
      </c>
      <c r="G256" s="222"/>
      <c r="H256" s="226">
        <v>1035</v>
      </c>
      <c r="I256" s="227"/>
      <c r="J256" s="222"/>
      <c r="K256" s="222"/>
      <c r="L256" s="228"/>
      <c r="M256" s="229"/>
      <c r="N256" s="230"/>
      <c r="O256" s="230"/>
      <c r="P256" s="230"/>
      <c r="Q256" s="230"/>
      <c r="R256" s="230"/>
      <c r="S256" s="230"/>
      <c r="T256" s="231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T256" s="232" t="s">
        <v>152</v>
      </c>
      <c r="AU256" s="232" t="s">
        <v>78</v>
      </c>
      <c r="AV256" s="12" t="s">
        <v>80</v>
      </c>
      <c r="AW256" s="12" t="s">
        <v>32</v>
      </c>
      <c r="AX256" s="12" t="s">
        <v>70</v>
      </c>
      <c r="AY256" s="232" t="s">
        <v>145</v>
      </c>
    </row>
    <row r="257" s="14" customFormat="1">
      <c r="A257" s="14"/>
      <c r="B257" s="243"/>
      <c r="C257" s="244"/>
      <c r="D257" s="223" t="s">
        <v>152</v>
      </c>
      <c r="E257" s="245" t="s">
        <v>19</v>
      </c>
      <c r="F257" s="246" t="s">
        <v>154</v>
      </c>
      <c r="G257" s="244"/>
      <c r="H257" s="247">
        <v>1035</v>
      </c>
      <c r="I257" s="248"/>
      <c r="J257" s="244"/>
      <c r="K257" s="244"/>
      <c r="L257" s="249"/>
      <c r="M257" s="250"/>
      <c r="N257" s="251"/>
      <c r="O257" s="251"/>
      <c r="P257" s="251"/>
      <c r="Q257" s="251"/>
      <c r="R257" s="251"/>
      <c r="S257" s="251"/>
      <c r="T257" s="252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3" t="s">
        <v>152</v>
      </c>
      <c r="AU257" s="253" t="s">
        <v>78</v>
      </c>
      <c r="AV257" s="14" t="s">
        <v>150</v>
      </c>
      <c r="AW257" s="14" t="s">
        <v>32</v>
      </c>
      <c r="AX257" s="14" t="s">
        <v>78</v>
      </c>
      <c r="AY257" s="253" t="s">
        <v>145</v>
      </c>
    </row>
    <row r="258" s="11" customFormat="1" ht="25.92" customHeight="1">
      <c r="A258" s="11"/>
      <c r="B258" s="194"/>
      <c r="C258" s="195"/>
      <c r="D258" s="196" t="s">
        <v>69</v>
      </c>
      <c r="E258" s="197" t="s">
        <v>353</v>
      </c>
      <c r="F258" s="197" t="s">
        <v>354</v>
      </c>
      <c r="G258" s="195"/>
      <c r="H258" s="195"/>
      <c r="I258" s="198"/>
      <c r="J258" s="199">
        <f>BK258</f>
        <v>0</v>
      </c>
      <c r="K258" s="195"/>
      <c r="L258" s="200"/>
      <c r="M258" s="201"/>
      <c r="N258" s="202"/>
      <c r="O258" s="202"/>
      <c r="P258" s="203">
        <f>SUM(P259:P315)</f>
        <v>0</v>
      </c>
      <c r="Q258" s="202"/>
      <c r="R258" s="203">
        <f>SUM(R259:R315)</f>
        <v>0</v>
      </c>
      <c r="S258" s="202"/>
      <c r="T258" s="204">
        <f>SUM(T259:T315)</f>
        <v>0</v>
      </c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R258" s="205" t="s">
        <v>78</v>
      </c>
      <c r="AT258" s="206" t="s">
        <v>69</v>
      </c>
      <c r="AU258" s="206" t="s">
        <v>70</v>
      </c>
      <c r="AY258" s="205" t="s">
        <v>145</v>
      </c>
      <c r="BK258" s="207">
        <f>SUM(BK259:BK315)</f>
        <v>0</v>
      </c>
    </row>
    <row r="259" s="2" customFormat="1" ht="16.5" customHeight="1">
      <c r="A259" s="41"/>
      <c r="B259" s="42"/>
      <c r="C259" s="208" t="s">
        <v>353</v>
      </c>
      <c r="D259" s="208" t="s">
        <v>146</v>
      </c>
      <c r="E259" s="209" t="s">
        <v>355</v>
      </c>
      <c r="F259" s="210" t="s">
        <v>356</v>
      </c>
      <c r="G259" s="211" t="s">
        <v>260</v>
      </c>
      <c r="H259" s="212">
        <v>3.6859999999999999</v>
      </c>
      <c r="I259" s="213"/>
      <c r="J259" s="214">
        <f>ROUND(I259*H259,2)</f>
        <v>0</v>
      </c>
      <c r="K259" s="210" t="s">
        <v>19</v>
      </c>
      <c r="L259" s="47"/>
      <c r="M259" s="215" t="s">
        <v>19</v>
      </c>
      <c r="N259" s="216" t="s">
        <v>41</v>
      </c>
      <c r="O259" s="87"/>
      <c r="P259" s="217">
        <f>O259*H259</f>
        <v>0</v>
      </c>
      <c r="Q259" s="217">
        <v>0</v>
      </c>
      <c r="R259" s="217">
        <f>Q259*H259</f>
        <v>0</v>
      </c>
      <c r="S259" s="217">
        <v>0</v>
      </c>
      <c r="T259" s="218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19" t="s">
        <v>150</v>
      </c>
      <c r="AT259" s="219" t="s">
        <v>146</v>
      </c>
      <c r="AU259" s="219" t="s">
        <v>78</v>
      </c>
      <c r="AY259" s="20" t="s">
        <v>145</v>
      </c>
      <c r="BE259" s="220">
        <f>IF(N259="základní",J259,0)</f>
        <v>0</v>
      </c>
      <c r="BF259" s="220">
        <f>IF(N259="snížená",J259,0)</f>
        <v>0</v>
      </c>
      <c r="BG259" s="220">
        <f>IF(N259="zákl. přenesená",J259,0)</f>
        <v>0</v>
      </c>
      <c r="BH259" s="220">
        <f>IF(N259="sníž. přenesená",J259,0)</f>
        <v>0</v>
      </c>
      <c r="BI259" s="220">
        <f>IF(N259="nulová",J259,0)</f>
        <v>0</v>
      </c>
      <c r="BJ259" s="20" t="s">
        <v>78</v>
      </c>
      <c r="BK259" s="220">
        <f>ROUND(I259*H259,2)</f>
        <v>0</v>
      </c>
      <c r="BL259" s="20" t="s">
        <v>150</v>
      </c>
      <c r="BM259" s="219" t="s">
        <v>357</v>
      </c>
    </row>
    <row r="260" s="12" customFormat="1">
      <c r="A260" s="12"/>
      <c r="B260" s="221"/>
      <c r="C260" s="222"/>
      <c r="D260" s="223" t="s">
        <v>152</v>
      </c>
      <c r="E260" s="224" t="s">
        <v>19</v>
      </c>
      <c r="F260" s="225" t="s">
        <v>358</v>
      </c>
      <c r="G260" s="222"/>
      <c r="H260" s="226">
        <v>3.6859999999999999</v>
      </c>
      <c r="I260" s="227"/>
      <c r="J260" s="222"/>
      <c r="K260" s="222"/>
      <c r="L260" s="228"/>
      <c r="M260" s="229"/>
      <c r="N260" s="230"/>
      <c r="O260" s="230"/>
      <c r="P260" s="230"/>
      <c r="Q260" s="230"/>
      <c r="R260" s="230"/>
      <c r="S260" s="230"/>
      <c r="T260" s="231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T260" s="232" t="s">
        <v>152</v>
      </c>
      <c r="AU260" s="232" t="s">
        <v>78</v>
      </c>
      <c r="AV260" s="12" t="s">
        <v>80</v>
      </c>
      <c r="AW260" s="12" t="s">
        <v>32</v>
      </c>
      <c r="AX260" s="12" t="s">
        <v>70</v>
      </c>
      <c r="AY260" s="232" t="s">
        <v>145</v>
      </c>
    </row>
    <row r="261" s="13" customFormat="1">
      <c r="A261" s="13"/>
      <c r="B261" s="233"/>
      <c r="C261" s="234"/>
      <c r="D261" s="223" t="s">
        <v>152</v>
      </c>
      <c r="E261" s="235" t="s">
        <v>19</v>
      </c>
      <c r="F261" s="236" t="s">
        <v>359</v>
      </c>
      <c r="G261" s="234"/>
      <c r="H261" s="235" t="s">
        <v>19</v>
      </c>
      <c r="I261" s="237"/>
      <c r="J261" s="234"/>
      <c r="K261" s="234"/>
      <c r="L261" s="238"/>
      <c r="M261" s="239"/>
      <c r="N261" s="240"/>
      <c r="O261" s="240"/>
      <c r="P261" s="240"/>
      <c r="Q261" s="240"/>
      <c r="R261" s="240"/>
      <c r="S261" s="240"/>
      <c r="T261" s="241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2" t="s">
        <v>152</v>
      </c>
      <c r="AU261" s="242" t="s">
        <v>78</v>
      </c>
      <c r="AV261" s="13" t="s">
        <v>78</v>
      </c>
      <c r="AW261" s="13" t="s">
        <v>32</v>
      </c>
      <c r="AX261" s="13" t="s">
        <v>70</v>
      </c>
      <c r="AY261" s="242" t="s">
        <v>145</v>
      </c>
    </row>
    <row r="262" s="14" customFormat="1">
      <c r="A262" s="14"/>
      <c r="B262" s="243"/>
      <c r="C262" s="244"/>
      <c r="D262" s="223" t="s">
        <v>152</v>
      </c>
      <c r="E262" s="245" t="s">
        <v>19</v>
      </c>
      <c r="F262" s="246" t="s">
        <v>154</v>
      </c>
      <c r="G262" s="244"/>
      <c r="H262" s="247">
        <v>3.6859999999999999</v>
      </c>
      <c r="I262" s="248"/>
      <c r="J262" s="244"/>
      <c r="K262" s="244"/>
      <c r="L262" s="249"/>
      <c r="M262" s="250"/>
      <c r="N262" s="251"/>
      <c r="O262" s="251"/>
      <c r="P262" s="251"/>
      <c r="Q262" s="251"/>
      <c r="R262" s="251"/>
      <c r="S262" s="251"/>
      <c r="T262" s="252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3" t="s">
        <v>152</v>
      </c>
      <c r="AU262" s="253" t="s">
        <v>78</v>
      </c>
      <c r="AV262" s="14" t="s">
        <v>150</v>
      </c>
      <c r="AW262" s="14" t="s">
        <v>32</v>
      </c>
      <c r="AX262" s="14" t="s">
        <v>78</v>
      </c>
      <c r="AY262" s="253" t="s">
        <v>145</v>
      </c>
    </row>
    <row r="263" s="2" customFormat="1" ht="16.5" customHeight="1">
      <c r="A263" s="41"/>
      <c r="B263" s="42"/>
      <c r="C263" s="208" t="s">
        <v>360</v>
      </c>
      <c r="D263" s="208" t="s">
        <v>146</v>
      </c>
      <c r="E263" s="209" t="s">
        <v>361</v>
      </c>
      <c r="F263" s="210" t="s">
        <v>362</v>
      </c>
      <c r="G263" s="211" t="s">
        <v>149</v>
      </c>
      <c r="H263" s="212">
        <v>32.549999999999997</v>
      </c>
      <c r="I263" s="213"/>
      <c r="J263" s="214">
        <f>ROUND(I263*H263,2)</f>
        <v>0</v>
      </c>
      <c r="K263" s="210" t="s">
        <v>19</v>
      </c>
      <c r="L263" s="47"/>
      <c r="M263" s="215" t="s">
        <v>19</v>
      </c>
      <c r="N263" s="216" t="s">
        <v>41</v>
      </c>
      <c r="O263" s="87"/>
      <c r="P263" s="217">
        <f>O263*H263</f>
        <v>0</v>
      </c>
      <c r="Q263" s="217">
        <v>0</v>
      </c>
      <c r="R263" s="217">
        <f>Q263*H263</f>
        <v>0</v>
      </c>
      <c r="S263" s="217">
        <v>0</v>
      </c>
      <c r="T263" s="218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19" t="s">
        <v>150</v>
      </c>
      <c r="AT263" s="219" t="s">
        <v>146</v>
      </c>
      <c r="AU263" s="219" t="s">
        <v>78</v>
      </c>
      <c r="AY263" s="20" t="s">
        <v>145</v>
      </c>
      <c r="BE263" s="220">
        <f>IF(N263="základní",J263,0)</f>
        <v>0</v>
      </c>
      <c r="BF263" s="220">
        <f>IF(N263="snížená",J263,0)</f>
        <v>0</v>
      </c>
      <c r="BG263" s="220">
        <f>IF(N263="zákl. přenesená",J263,0)</f>
        <v>0</v>
      </c>
      <c r="BH263" s="220">
        <f>IF(N263="sníž. přenesená",J263,0)</f>
        <v>0</v>
      </c>
      <c r="BI263" s="220">
        <f>IF(N263="nulová",J263,0)</f>
        <v>0</v>
      </c>
      <c r="BJ263" s="20" t="s">
        <v>78</v>
      </c>
      <c r="BK263" s="220">
        <f>ROUND(I263*H263,2)</f>
        <v>0</v>
      </c>
      <c r="BL263" s="20" t="s">
        <v>150</v>
      </c>
      <c r="BM263" s="219" t="s">
        <v>363</v>
      </c>
    </row>
    <row r="264" s="2" customFormat="1" ht="16.5" customHeight="1">
      <c r="A264" s="41"/>
      <c r="B264" s="42"/>
      <c r="C264" s="208" t="s">
        <v>364</v>
      </c>
      <c r="D264" s="208" t="s">
        <v>146</v>
      </c>
      <c r="E264" s="209" t="s">
        <v>365</v>
      </c>
      <c r="F264" s="210" t="s">
        <v>366</v>
      </c>
      <c r="G264" s="211" t="s">
        <v>149</v>
      </c>
      <c r="H264" s="212">
        <v>4.7249999999999996</v>
      </c>
      <c r="I264" s="213"/>
      <c r="J264" s="214">
        <f>ROUND(I264*H264,2)</f>
        <v>0</v>
      </c>
      <c r="K264" s="210" t="s">
        <v>19</v>
      </c>
      <c r="L264" s="47"/>
      <c r="M264" s="215" t="s">
        <v>19</v>
      </c>
      <c r="N264" s="216" t="s">
        <v>41</v>
      </c>
      <c r="O264" s="87"/>
      <c r="P264" s="217">
        <f>O264*H264</f>
        <v>0</v>
      </c>
      <c r="Q264" s="217">
        <v>0</v>
      </c>
      <c r="R264" s="217">
        <f>Q264*H264</f>
        <v>0</v>
      </c>
      <c r="S264" s="217">
        <v>0</v>
      </c>
      <c r="T264" s="218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19" t="s">
        <v>150</v>
      </c>
      <c r="AT264" s="219" t="s">
        <v>146</v>
      </c>
      <c r="AU264" s="219" t="s">
        <v>78</v>
      </c>
      <c r="AY264" s="20" t="s">
        <v>145</v>
      </c>
      <c r="BE264" s="220">
        <f>IF(N264="základní",J264,0)</f>
        <v>0</v>
      </c>
      <c r="BF264" s="220">
        <f>IF(N264="snížená",J264,0)</f>
        <v>0</v>
      </c>
      <c r="BG264" s="220">
        <f>IF(N264="zákl. přenesená",J264,0)</f>
        <v>0</v>
      </c>
      <c r="BH264" s="220">
        <f>IF(N264="sníž. přenesená",J264,0)</f>
        <v>0</v>
      </c>
      <c r="BI264" s="220">
        <f>IF(N264="nulová",J264,0)</f>
        <v>0</v>
      </c>
      <c r="BJ264" s="20" t="s">
        <v>78</v>
      </c>
      <c r="BK264" s="220">
        <f>ROUND(I264*H264,2)</f>
        <v>0</v>
      </c>
      <c r="BL264" s="20" t="s">
        <v>150</v>
      </c>
      <c r="BM264" s="219" t="s">
        <v>367</v>
      </c>
    </row>
    <row r="265" s="2" customFormat="1" ht="16.5" customHeight="1">
      <c r="A265" s="41"/>
      <c r="B265" s="42"/>
      <c r="C265" s="208" t="s">
        <v>368</v>
      </c>
      <c r="D265" s="208" t="s">
        <v>146</v>
      </c>
      <c r="E265" s="209" t="s">
        <v>369</v>
      </c>
      <c r="F265" s="210" t="s">
        <v>370</v>
      </c>
      <c r="G265" s="211" t="s">
        <v>149</v>
      </c>
      <c r="H265" s="212">
        <v>1103.55</v>
      </c>
      <c r="I265" s="213"/>
      <c r="J265" s="214">
        <f>ROUND(I265*H265,2)</f>
        <v>0</v>
      </c>
      <c r="K265" s="210" t="s">
        <v>19</v>
      </c>
      <c r="L265" s="47"/>
      <c r="M265" s="215" t="s">
        <v>19</v>
      </c>
      <c r="N265" s="216" t="s">
        <v>41</v>
      </c>
      <c r="O265" s="87"/>
      <c r="P265" s="217">
        <f>O265*H265</f>
        <v>0</v>
      </c>
      <c r="Q265" s="217">
        <v>0</v>
      </c>
      <c r="R265" s="217">
        <f>Q265*H265</f>
        <v>0</v>
      </c>
      <c r="S265" s="217">
        <v>0</v>
      </c>
      <c r="T265" s="218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19" t="s">
        <v>150</v>
      </c>
      <c r="AT265" s="219" t="s">
        <v>146</v>
      </c>
      <c r="AU265" s="219" t="s">
        <v>78</v>
      </c>
      <c r="AY265" s="20" t="s">
        <v>145</v>
      </c>
      <c r="BE265" s="220">
        <f>IF(N265="základní",J265,0)</f>
        <v>0</v>
      </c>
      <c r="BF265" s="220">
        <f>IF(N265="snížená",J265,0)</f>
        <v>0</v>
      </c>
      <c r="BG265" s="220">
        <f>IF(N265="zákl. přenesená",J265,0)</f>
        <v>0</v>
      </c>
      <c r="BH265" s="220">
        <f>IF(N265="sníž. přenesená",J265,0)</f>
        <v>0</v>
      </c>
      <c r="BI265" s="220">
        <f>IF(N265="nulová",J265,0)</f>
        <v>0</v>
      </c>
      <c r="BJ265" s="20" t="s">
        <v>78</v>
      </c>
      <c r="BK265" s="220">
        <f>ROUND(I265*H265,2)</f>
        <v>0</v>
      </c>
      <c r="BL265" s="20" t="s">
        <v>150</v>
      </c>
      <c r="BM265" s="219" t="s">
        <v>371</v>
      </c>
    </row>
    <row r="266" s="2" customFormat="1" ht="16.5" customHeight="1">
      <c r="A266" s="41"/>
      <c r="B266" s="42"/>
      <c r="C266" s="208" t="s">
        <v>372</v>
      </c>
      <c r="D266" s="208" t="s">
        <v>146</v>
      </c>
      <c r="E266" s="209" t="s">
        <v>373</v>
      </c>
      <c r="F266" s="210" t="s">
        <v>374</v>
      </c>
      <c r="G266" s="211" t="s">
        <v>149</v>
      </c>
      <c r="H266" s="212">
        <v>42</v>
      </c>
      <c r="I266" s="213"/>
      <c r="J266" s="214">
        <f>ROUND(I266*H266,2)</f>
        <v>0</v>
      </c>
      <c r="K266" s="210" t="s">
        <v>19</v>
      </c>
      <c r="L266" s="47"/>
      <c r="M266" s="215" t="s">
        <v>19</v>
      </c>
      <c r="N266" s="216" t="s">
        <v>41</v>
      </c>
      <c r="O266" s="87"/>
      <c r="P266" s="217">
        <f>O266*H266</f>
        <v>0</v>
      </c>
      <c r="Q266" s="217">
        <v>0</v>
      </c>
      <c r="R266" s="217">
        <f>Q266*H266</f>
        <v>0</v>
      </c>
      <c r="S266" s="217">
        <v>0</v>
      </c>
      <c r="T266" s="218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19" t="s">
        <v>150</v>
      </c>
      <c r="AT266" s="219" t="s">
        <v>146</v>
      </c>
      <c r="AU266" s="219" t="s">
        <v>78</v>
      </c>
      <c r="AY266" s="20" t="s">
        <v>145</v>
      </c>
      <c r="BE266" s="220">
        <f>IF(N266="základní",J266,0)</f>
        <v>0</v>
      </c>
      <c r="BF266" s="220">
        <f>IF(N266="snížená",J266,0)</f>
        <v>0</v>
      </c>
      <c r="BG266" s="220">
        <f>IF(N266="zákl. přenesená",J266,0)</f>
        <v>0</v>
      </c>
      <c r="BH266" s="220">
        <f>IF(N266="sníž. přenesená",J266,0)</f>
        <v>0</v>
      </c>
      <c r="BI266" s="220">
        <f>IF(N266="nulová",J266,0)</f>
        <v>0</v>
      </c>
      <c r="BJ266" s="20" t="s">
        <v>78</v>
      </c>
      <c r="BK266" s="220">
        <f>ROUND(I266*H266,2)</f>
        <v>0</v>
      </c>
      <c r="BL266" s="20" t="s">
        <v>150</v>
      </c>
      <c r="BM266" s="219" t="s">
        <v>375</v>
      </c>
    </row>
    <row r="267" s="2" customFormat="1" ht="16.5" customHeight="1">
      <c r="A267" s="41"/>
      <c r="B267" s="42"/>
      <c r="C267" s="208" t="s">
        <v>376</v>
      </c>
      <c r="D267" s="208" t="s">
        <v>146</v>
      </c>
      <c r="E267" s="209" t="s">
        <v>377</v>
      </c>
      <c r="F267" s="210" t="s">
        <v>378</v>
      </c>
      <c r="G267" s="211" t="s">
        <v>149</v>
      </c>
      <c r="H267" s="212">
        <v>4.4100000000000001</v>
      </c>
      <c r="I267" s="213"/>
      <c r="J267" s="214">
        <f>ROUND(I267*H267,2)</f>
        <v>0</v>
      </c>
      <c r="K267" s="210" t="s">
        <v>19</v>
      </c>
      <c r="L267" s="47"/>
      <c r="M267" s="215" t="s">
        <v>19</v>
      </c>
      <c r="N267" s="216" t="s">
        <v>41</v>
      </c>
      <c r="O267" s="87"/>
      <c r="P267" s="217">
        <f>O267*H267</f>
        <v>0</v>
      </c>
      <c r="Q267" s="217">
        <v>0</v>
      </c>
      <c r="R267" s="217">
        <f>Q267*H267</f>
        <v>0</v>
      </c>
      <c r="S267" s="217">
        <v>0</v>
      </c>
      <c r="T267" s="218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19" t="s">
        <v>150</v>
      </c>
      <c r="AT267" s="219" t="s">
        <v>146</v>
      </c>
      <c r="AU267" s="219" t="s">
        <v>78</v>
      </c>
      <c r="AY267" s="20" t="s">
        <v>145</v>
      </c>
      <c r="BE267" s="220">
        <f>IF(N267="základní",J267,0)</f>
        <v>0</v>
      </c>
      <c r="BF267" s="220">
        <f>IF(N267="snížená",J267,0)</f>
        <v>0</v>
      </c>
      <c r="BG267" s="220">
        <f>IF(N267="zákl. přenesená",J267,0)</f>
        <v>0</v>
      </c>
      <c r="BH267" s="220">
        <f>IF(N267="sníž. přenesená",J267,0)</f>
        <v>0</v>
      </c>
      <c r="BI267" s="220">
        <f>IF(N267="nulová",J267,0)</f>
        <v>0</v>
      </c>
      <c r="BJ267" s="20" t="s">
        <v>78</v>
      </c>
      <c r="BK267" s="220">
        <f>ROUND(I267*H267,2)</f>
        <v>0</v>
      </c>
      <c r="BL267" s="20" t="s">
        <v>150</v>
      </c>
      <c r="BM267" s="219" t="s">
        <v>379</v>
      </c>
    </row>
    <row r="268" s="2" customFormat="1" ht="16.5" customHeight="1">
      <c r="A268" s="41"/>
      <c r="B268" s="42"/>
      <c r="C268" s="208" t="s">
        <v>304</v>
      </c>
      <c r="D268" s="208" t="s">
        <v>146</v>
      </c>
      <c r="E268" s="209" t="s">
        <v>380</v>
      </c>
      <c r="F268" s="210" t="s">
        <v>381</v>
      </c>
      <c r="G268" s="211" t="s">
        <v>149</v>
      </c>
      <c r="H268" s="212">
        <v>182.06999999999999</v>
      </c>
      <c r="I268" s="213"/>
      <c r="J268" s="214">
        <f>ROUND(I268*H268,2)</f>
        <v>0</v>
      </c>
      <c r="K268" s="210" t="s">
        <v>19</v>
      </c>
      <c r="L268" s="47"/>
      <c r="M268" s="215" t="s">
        <v>19</v>
      </c>
      <c r="N268" s="216" t="s">
        <v>41</v>
      </c>
      <c r="O268" s="87"/>
      <c r="P268" s="217">
        <f>O268*H268</f>
        <v>0</v>
      </c>
      <c r="Q268" s="217">
        <v>0</v>
      </c>
      <c r="R268" s="217">
        <f>Q268*H268</f>
        <v>0</v>
      </c>
      <c r="S268" s="217">
        <v>0</v>
      </c>
      <c r="T268" s="218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19" t="s">
        <v>150</v>
      </c>
      <c r="AT268" s="219" t="s">
        <v>146</v>
      </c>
      <c r="AU268" s="219" t="s">
        <v>78</v>
      </c>
      <c r="AY268" s="20" t="s">
        <v>145</v>
      </c>
      <c r="BE268" s="220">
        <f>IF(N268="základní",J268,0)</f>
        <v>0</v>
      </c>
      <c r="BF268" s="220">
        <f>IF(N268="snížená",J268,0)</f>
        <v>0</v>
      </c>
      <c r="BG268" s="220">
        <f>IF(N268="zákl. přenesená",J268,0)</f>
        <v>0</v>
      </c>
      <c r="BH268" s="220">
        <f>IF(N268="sníž. přenesená",J268,0)</f>
        <v>0</v>
      </c>
      <c r="BI268" s="220">
        <f>IF(N268="nulová",J268,0)</f>
        <v>0</v>
      </c>
      <c r="BJ268" s="20" t="s">
        <v>78</v>
      </c>
      <c r="BK268" s="220">
        <f>ROUND(I268*H268,2)</f>
        <v>0</v>
      </c>
      <c r="BL268" s="20" t="s">
        <v>150</v>
      </c>
      <c r="BM268" s="219" t="s">
        <v>382</v>
      </c>
    </row>
    <row r="269" s="2" customFormat="1" ht="16.5" customHeight="1">
      <c r="A269" s="41"/>
      <c r="B269" s="42"/>
      <c r="C269" s="208" t="s">
        <v>383</v>
      </c>
      <c r="D269" s="208" t="s">
        <v>146</v>
      </c>
      <c r="E269" s="209" t="s">
        <v>384</v>
      </c>
      <c r="F269" s="210" t="s">
        <v>385</v>
      </c>
      <c r="G269" s="211" t="s">
        <v>149</v>
      </c>
      <c r="H269" s="212">
        <v>32.549999999999997</v>
      </c>
      <c r="I269" s="213"/>
      <c r="J269" s="214">
        <f>ROUND(I269*H269,2)</f>
        <v>0</v>
      </c>
      <c r="K269" s="210" t="s">
        <v>19</v>
      </c>
      <c r="L269" s="47"/>
      <c r="M269" s="215" t="s">
        <v>19</v>
      </c>
      <c r="N269" s="216" t="s">
        <v>41</v>
      </c>
      <c r="O269" s="87"/>
      <c r="P269" s="217">
        <f>O269*H269</f>
        <v>0</v>
      </c>
      <c r="Q269" s="217">
        <v>0</v>
      </c>
      <c r="R269" s="217">
        <f>Q269*H269</f>
        <v>0</v>
      </c>
      <c r="S269" s="217">
        <v>0</v>
      </c>
      <c r="T269" s="218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19" t="s">
        <v>150</v>
      </c>
      <c r="AT269" s="219" t="s">
        <v>146</v>
      </c>
      <c r="AU269" s="219" t="s">
        <v>78</v>
      </c>
      <c r="AY269" s="20" t="s">
        <v>145</v>
      </c>
      <c r="BE269" s="220">
        <f>IF(N269="základní",J269,0)</f>
        <v>0</v>
      </c>
      <c r="BF269" s="220">
        <f>IF(N269="snížená",J269,0)</f>
        <v>0</v>
      </c>
      <c r="BG269" s="220">
        <f>IF(N269="zákl. přenesená",J269,0)</f>
        <v>0</v>
      </c>
      <c r="BH269" s="220">
        <f>IF(N269="sníž. přenesená",J269,0)</f>
        <v>0</v>
      </c>
      <c r="BI269" s="220">
        <f>IF(N269="nulová",J269,0)</f>
        <v>0</v>
      </c>
      <c r="BJ269" s="20" t="s">
        <v>78</v>
      </c>
      <c r="BK269" s="220">
        <f>ROUND(I269*H269,2)</f>
        <v>0</v>
      </c>
      <c r="BL269" s="20" t="s">
        <v>150</v>
      </c>
      <c r="BM269" s="219" t="s">
        <v>386</v>
      </c>
    </row>
    <row r="270" s="2" customFormat="1" ht="16.5" customHeight="1">
      <c r="A270" s="41"/>
      <c r="B270" s="42"/>
      <c r="C270" s="208" t="s">
        <v>387</v>
      </c>
      <c r="D270" s="208" t="s">
        <v>146</v>
      </c>
      <c r="E270" s="209" t="s">
        <v>388</v>
      </c>
      <c r="F270" s="210" t="s">
        <v>389</v>
      </c>
      <c r="G270" s="211" t="s">
        <v>149</v>
      </c>
      <c r="H270" s="212">
        <v>136.5</v>
      </c>
      <c r="I270" s="213"/>
      <c r="J270" s="214">
        <f>ROUND(I270*H270,2)</f>
        <v>0</v>
      </c>
      <c r="K270" s="210" t="s">
        <v>19</v>
      </c>
      <c r="L270" s="47"/>
      <c r="M270" s="215" t="s">
        <v>19</v>
      </c>
      <c r="N270" s="216" t="s">
        <v>41</v>
      </c>
      <c r="O270" s="87"/>
      <c r="P270" s="217">
        <f>O270*H270</f>
        <v>0</v>
      </c>
      <c r="Q270" s="217">
        <v>0</v>
      </c>
      <c r="R270" s="217">
        <f>Q270*H270</f>
        <v>0</v>
      </c>
      <c r="S270" s="217">
        <v>0</v>
      </c>
      <c r="T270" s="218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19" t="s">
        <v>150</v>
      </c>
      <c r="AT270" s="219" t="s">
        <v>146</v>
      </c>
      <c r="AU270" s="219" t="s">
        <v>78</v>
      </c>
      <c r="AY270" s="20" t="s">
        <v>145</v>
      </c>
      <c r="BE270" s="220">
        <f>IF(N270="základní",J270,0)</f>
        <v>0</v>
      </c>
      <c r="BF270" s="220">
        <f>IF(N270="snížená",J270,0)</f>
        <v>0</v>
      </c>
      <c r="BG270" s="220">
        <f>IF(N270="zákl. přenesená",J270,0)</f>
        <v>0</v>
      </c>
      <c r="BH270" s="220">
        <f>IF(N270="sníž. přenesená",J270,0)</f>
        <v>0</v>
      </c>
      <c r="BI270" s="220">
        <f>IF(N270="nulová",J270,0)</f>
        <v>0</v>
      </c>
      <c r="BJ270" s="20" t="s">
        <v>78</v>
      </c>
      <c r="BK270" s="220">
        <f>ROUND(I270*H270,2)</f>
        <v>0</v>
      </c>
      <c r="BL270" s="20" t="s">
        <v>150</v>
      </c>
      <c r="BM270" s="219" t="s">
        <v>390</v>
      </c>
    </row>
    <row r="271" s="2" customFormat="1" ht="16.5" customHeight="1">
      <c r="A271" s="41"/>
      <c r="B271" s="42"/>
      <c r="C271" s="208" t="s">
        <v>391</v>
      </c>
      <c r="D271" s="208" t="s">
        <v>146</v>
      </c>
      <c r="E271" s="209" t="s">
        <v>392</v>
      </c>
      <c r="F271" s="210" t="s">
        <v>393</v>
      </c>
      <c r="G271" s="211" t="s">
        <v>149</v>
      </c>
      <c r="H271" s="212">
        <v>4.7249999999999996</v>
      </c>
      <c r="I271" s="213"/>
      <c r="J271" s="214">
        <f>ROUND(I271*H271,2)</f>
        <v>0</v>
      </c>
      <c r="K271" s="210" t="s">
        <v>19</v>
      </c>
      <c r="L271" s="47"/>
      <c r="M271" s="215" t="s">
        <v>19</v>
      </c>
      <c r="N271" s="216" t="s">
        <v>41</v>
      </c>
      <c r="O271" s="87"/>
      <c r="P271" s="217">
        <f>O271*H271</f>
        <v>0</v>
      </c>
      <c r="Q271" s="217">
        <v>0</v>
      </c>
      <c r="R271" s="217">
        <f>Q271*H271</f>
        <v>0</v>
      </c>
      <c r="S271" s="217">
        <v>0</v>
      </c>
      <c r="T271" s="218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19" t="s">
        <v>150</v>
      </c>
      <c r="AT271" s="219" t="s">
        <v>146</v>
      </c>
      <c r="AU271" s="219" t="s">
        <v>78</v>
      </c>
      <c r="AY271" s="20" t="s">
        <v>145</v>
      </c>
      <c r="BE271" s="220">
        <f>IF(N271="základní",J271,0)</f>
        <v>0</v>
      </c>
      <c r="BF271" s="220">
        <f>IF(N271="snížená",J271,0)</f>
        <v>0</v>
      </c>
      <c r="BG271" s="220">
        <f>IF(N271="zákl. přenesená",J271,0)</f>
        <v>0</v>
      </c>
      <c r="BH271" s="220">
        <f>IF(N271="sníž. přenesená",J271,0)</f>
        <v>0</v>
      </c>
      <c r="BI271" s="220">
        <f>IF(N271="nulová",J271,0)</f>
        <v>0</v>
      </c>
      <c r="BJ271" s="20" t="s">
        <v>78</v>
      </c>
      <c r="BK271" s="220">
        <f>ROUND(I271*H271,2)</f>
        <v>0</v>
      </c>
      <c r="BL271" s="20" t="s">
        <v>150</v>
      </c>
      <c r="BM271" s="219" t="s">
        <v>394</v>
      </c>
    </row>
    <row r="272" s="2" customFormat="1" ht="16.5" customHeight="1">
      <c r="A272" s="41"/>
      <c r="B272" s="42"/>
      <c r="C272" s="208" t="s">
        <v>395</v>
      </c>
      <c r="D272" s="208" t="s">
        <v>146</v>
      </c>
      <c r="E272" s="209" t="s">
        <v>396</v>
      </c>
      <c r="F272" s="210" t="s">
        <v>397</v>
      </c>
      <c r="G272" s="211" t="s">
        <v>149</v>
      </c>
      <c r="H272" s="212">
        <v>53.549999999999997</v>
      </c>
      <c r="I272" s="213"/>
      <c r="J272" s="214">
        <f>ROUND(I272*H272,2)</f>
        <v>0</v>
      </c>
      <c r="K272" s="210" t="s">
        <v>19</v>
      </c>
      <c r="L272" s="47"/>
      <c r="M272" s="215" t="s">
        <v>19</v>
      </c>
      <c r="N272" s="216" t="s">
        <v>41</v>
      </c>
      <c r="O272" s="87"/>
      <c r="P272" s="217">
        <f>O272*H272</f>
        <v>0</v>
      </c>
      <c r="Q272" s="217">
        <v>0</v>
      </c>
      <c r="R272" s="217">
        <f>Q272*H272</f>
        <v>0</v>
      </c>
      <c r="S272" s="217">
        <v>0</v>
      </c>
      <c r="T272" s="218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19" t="s">
        <v>150</v>
      </c>
      <c r="AT272" s="219" t="s">
        <v>146</v>
      </c>
      <c r="AU272" s="219" t="s">
        <v>78</v>
      </c>
      <c r="AY272" s="20" t="s">
        <v>145</v>
      </c>
      <c r="BE272" s="220">
        <f>IF(N272="základní",J272,0)</f>
        <v>0</v>
      </c>
      <c r="BF272" s="220">
        <f>IF(N272="snížená",J272,0)</f>
        <v>0</v>
      </c>
      <c r="BG272" s="220">
        <f>IF(N272="zákl. přenesená",J272,0)</f>
        <v>0</v>
      </c>
      <c r="BH272" s="220">
        <f>IF(N272="sníž. přenesená",J272,0)</f>
        <v>0</v>
      </c>
      <c r="BI272" s="220">
        <f>IF(N272="nulová",J272,0)</f>
        <v>0</v>
      </c>
      <c r="BJ272" s="20" t="s">
        <v>78</v>
      </c>
      <c r="BK272" s="220">
        <f>ROUND(I272*H272,2)</f>
        <v>0</v>
      </c>
      <c r="BL272" s="20" t="s">
        <v>150</v>
      </c>
      <c r="BM272" s="219" t="s">
        <v>398</v>
      </c>
    </row>
    <row r="273" s="2" customFormat="1" ht="16.5" customHeight="1">
      <c r="A273" s="41"/>
      <c r="B273" s="42"/>
      <c r="C273" s="208" t="s">
        <v>342</v>
      </c>
      <c r="D273" s="208" t="s">
        <v>146</v>
      </c>
      <c r="E273" s="209" t="s">
        <v>399</v>
      </c>
      <c r="F273" s="210" t="s">
        <v>400</v>
      </c>
      <c r="G273" s="211" t="s">
        <v>401</v>
      </c>
      <c r="H273" s="212">
        <v>315</v>
      </c>
      <c r="I273" s="213"/>
      <c r="J273" s="214">
        <f>ROUND(I273*H273,2)</f>
        <v>0</v>
      </c>
      <c r="K273" s="210" t="s">
        <v>19</v>
      </c>
      <c r="L273" s="47"/>
      <c r="M273" s="215" t="s">
        <v>19</v>
      </c>
      <c r="N273" s="216" t="s">
        <v>41</v>
      </c>
      <c r="O273" s="87"/>
      <c r="P273" s="217">
        <f>O273*H273</f>
        <v>0</v>
      </c>
      <c r="Q273" s="217">
        <v>0</v>
      </c>
      <c r="R273" s="217">
        <f>Q273*H273</f>
        <v>0</v>
      </c>
      <c r="S273" s="217">
        <v>0</v>
      </c>
      <c r="T273" s="218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19" t="s">
        <v>150</v>
      </c>
      <c r="AT273" s="219" t="s">
        <v>146</v>
      </c>
      <c r="AU273" s="219" t="s">
        <v>78</v>
      </c>
      <c r="AY273" s="20" t="s">
        <v>145</v>
      </c>
      <c r="BE273" s="220">
        <f>IF(N273="základní",J273,0)</f>
        <v>0</v>
      </c>
      <c r="BF273" s="220">
        <f>IF(N273="snížená",J273,0)</f>
        <v>0</v>
      </c>
      <c r="BG273" s="220">
        <f>IF(N273="zákl. přenesená",J273,0)</f>
        <v>0</v>
      </c>
      <c r="BH273" s="220">
        <f>IF(N273="sníž. přenesená",J273,0)</f>
        <v>0</v>
      </c>
      <c r="BI273" s="220">
        <f>IF(N273="nulová",J273,0)</f>
        <v>0</v>
      </c>
      <c r="BJ273" s="20" t="s">
        <v>78</v>
      </c>
      <c r="BK273" s="220">
        <f>ROUND(I273*H273,2)</f>
        <v>0</v>
      </c>
      <c r="BL273" s="20" t="s">
        <v>150</v>
      </c>
      <c r="BM273" s="219" t="s">
        <v>402</v>
      </c>
    </row>
    <row r="274" s="2" customFormat="1" ht="16.5" customHeight="1">
      <c r="A274" s="41"/>
      <c r="B274" s="42"/>
      <c r="C274" s="208" t="s">
        <v>309</v>
      </c>
      <c r="D274" s="208" t="s">
        <v>146</v>
      </c>
      <c r="E274" s="209" t="s">
        <v>403</v>
      </c>
      <c r="F274" s="210" t="s">
        <v>404</v>
      </c>
      <c r="G274" s="211" t="s">
        <v>401</v>
      </c>
      <c r="H274" s="212">
        <v>6468</v>
      </c>
      <c r="I274" s="213"/>
      <c r="J274" s="214">
        <f>ROUND(I274*H274,2)</f>
        <v>0</v>
      </c>
      <c r="K274" s="210" t="s">
        <v>19</v>
      </c>
      <c r="L274" s="47"/>
      <c r="M274" s="215" t="s">
        <v>19</v>
      </c>
      <c r="N274" s="216" t="s">
        <v>41</v>
      </c>
      <c r="O274" s="87"/>
      <c r="P274" s="217">
        <f>O274*H274</f>
        <v>0</v>
      </c>
      <c r="Q274" s="217">
        <v>0</v>
      </c>
      <c r="R274" s="217">
        <f>Q274*H274</f>
        <v>0</v>
      </c>
      <c r="S274" s="217">
        <v>0</v>
      </c>
      <c r="T274" s="218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19" t="s">
        <v>150</v>
      </c>
      <c r="AT274" s="219" t="s">
        <v>146</v>
      </c>
      <c r="AU274" s="219" t="s">
        <v>78</v>
      </c>
      <c r="AY274" s="20" t="s">
        <v>145</v>
      </c>
      <c r="BE274" s="220">
        <f>IF(N274="základní",J274,0)</f>
        <v>0</v>
      </c>
      <c r="BF274" s="220">
        <f>IF(N274="snížená",J274,0)</f>
        <v>0</v>
      </c>
      <c r="BG274" s="220">
        <f>IF(N274="zákl. přenesená",J274,0)</f>
        <v>0</v>
      </c>
      <c r="BH274" s="220">
        <f>IF(N274="sníž. přenesená",J274,0)</f>
        <v>0</v>
      </c>
      <c r="BI274" s="220">
        <f>IF(N274="nulová",J274,0)</f>
        <v>0</v>
      </c>
      <c r="BJ274" s="20" t="s">
        <v>78</v>
      </c>
      <c r="BK274" s="220">
        <f>ROUND(I274*H274,2)</f>
        <v>0</v>
      </c>
      <c r="BL274" s="20" t="s">
        <v>150</v>
      </c>
      <c r="BM274" s="219" t="s">
        <v>405</v>
      </c>
    </row>
    <row r="275" s="2" customFormat="1" ht="16.5" customHeight="1">
      <c r="A275" s="41"/>
      <c r="B275" s="42"/>
      <c r="C275" s="208" t="s">
        <v>406</v>
      </c>
      <c r="D275" s="208" t="s">
        <v>146</v>
      </c>
      <c r="E275" s="209" t="s">
        <v>407</v>
      </c>
      <c r="F275" s="210" t="s">
        <v>408</v>
      </c>
      <c r="G275" s="211" t="s">
        <v>149</v>
      </c>
      <c r="H275" s="212">
        <v>252</v>
      </c>
      <c r="I275" s="213"/>
      <c r="J275" s="214">
        <f>ROUND(I275*H275,2)</f>
        <v>0</v>
      </c>
      <c r="K275" s="210" t="s">
        <v>19</v>
      </c>
      <c r="L275" s="47"/>
      <c r="M275" s="215" t="s">
        <v>19</v>
      </c>
      <c r="N275" s="216" t="s">
        <v>41</v>
      </c>
      <c r="O275" s="87"/>
      <c r="P275" s="217">
        <f>O275*H275</f>
        <v>0</v>
      </c>
      <c r="Q275" s="217">
        <v>0</v>
      </c>
      <c r="R275" s="217">
        <f>Q275*H275</f>
        <v>0</v>
      </c>
      <c r="S275" s="217">
        <v>0</v>
      </c>
      <c r="T275" s="218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19" t="s">
        <v>150</v>
      </c>
      <c r="AT275" s="219" t="s">
        <v>146</v>
      </c>
      <c r="AU275" s="219" t="s">
        <v>78</v>
      </c>
      <c r="AY275" s="20" t="s">
        <v>145</v>
      </c>
      <c r="BE275" s="220">
        <f>IF(N275="základní",J275,0)</f>
        <v>0</v>
      </c>
      <c r="BF275" s="220">
        <f>IF(N275="snížená",J275,0)</f>
        <v>0</v>
      </c>
      <c r="BG275" s="220">
        <f>IF(N275="zákl. přenesená",J275,0)</f>
        <v>0</v>
      </c>
      <c r="BH275" s="220">
        <f>IF(N275="sníž. přenesená",J275,0)</f>
        <v>0</v>
      </c>
      <c r="BI275" s="220">
        <f>IF(N275="nulová",J275,0)</f>
        <v>0</v>
      </c>
      <c r="BJ275" s="20" t="s">
        <v>78</v>
      </c>
      <c r="BK275" s="220">
        <f>ROUND(I275*H275,2)</f>
        <v>0</v>
      </c>
      <c r="BL275" s="20" t="s">
        <v>150</v>
      </c>
      <c r="BM275" s="219" t="s">
        <v>409</v>
      </c>
    </row>
    <row r="276" s="12" customFormat="1">
      <c r="A276" s="12"/>
      <c r="B276" s="221"/>
      <c r="C276" s="222"/>
      <c r="D276" s="223" t="s">
        <v>152</v>
      </c>
      <c r="E276" s="224" t="s">
        <v>19</v>
      </c>
      <c r="F276" s="225" t="s">
        <v>293</v>
      </c>
      <c r="G276" s="222"/>
      <c r="H276" s="226">
        <v>252</v>
      </c>
      <c r="I276" s="227"/>
      <c r="J276" s="222"/>
      <c r="K276" s="222"/>
      <c r="L276" s="228"/>
      <c r="M276" s="229"/>
      <c r="N276" s="230"/>
      <c r="O276" s="230"/>
      <c r="P276" s="230"/>
      <c r="Q276" s="230"/>
      <c r="R276" s="230"/>
      <c r="S276" s="230"/>
      <c r="T276" s="231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T276" s="232" t="s">
        <v>152</v>
      </c>
      <c r="AU276" s="232" t="s">
        <v>78</v>
      </c>
      <c r="AV276" s="12" t="s">
        <v>80</v>
      </c>
      <c r="AW276" s="12" t="s">
        <v>32</v>
      </c>
      <c r="AX276" s="12" t="s">
        <v>70</v>
      </c>
      <c r="AY276" s="232" t="s">
        <v>145</v>
      </c>
    </row>
    <row r="277" s="13" customFormat="1">
      <c r="A277" s="13"/>
      <c r="B277" s="233"/>
      <c r="C277" s="234"/>
      <c r="D277" s="223" t="s">
        <v>152</v>
      </c>
      <c r="E277" s="235" t="s">
        <v>19</v>
      </c>
      <c r="F277" s="236" t="s">
        <v>410</v>
      </c>
      <c r="G277" s="234"/>
      <c r="H277" s="235" t="s">
        <v>19</v>
      </c>
      <c r="I277" s="237"/>
      <c r="J277" s="234"/>
      <c r="K277" s="234"/>
      <c r="L277" s="238"/>
      <c r="M277" s="239"/>
      <c r="N277" s="240"/>
      <c r="O277" s="240"/>
      <c r="P277" s="240"/>
      <c r="Q277" s="240"/>
      <c r="R277" s="240"/>
      <c r="S277" s="240"/>
      <c r="T277" s="241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2" t="s">
        <v>152</v>
      </c>
      <c r="AU277" s="242" t="s">
        <v>78</v>
      </c>
      <c r="AV277" s="13" t="s">
        <v>78</v>
      </c>
      <c r="AW277" s="13" t="s">
        <v>32</v>
      </c>
      <c r="AX277" s="13" t="s">
        <v>70</v>
      </c>
      <c r="AY277" s="242" t="s">
        <v>145</v>
      </c>
    </row>
    <row r="278" s="14" customFormat="1">
      <c r="A278" s="14"/>
      <c r="B278" s="243"/>
      <c r="C278" s="244"/>
      <c r="D278" s="223" t="s">
        <v>152</v>
      </c>
      <c r="E278" s="245" t="s">
        <v>19</v>
      </c>
      <c r="F278" s="246" t="s">
        <v>154</v>
      </c>
      <c r="G278" s="244"/>
      <c r="H278" s="247">
        <v>252</v>
      </c>
      <c r="I278" s="248"/>
      <c r="J278" s="244"/>
      <c r="K278" s="244"/>
      <c r="L278" s="249"/>
      <c r="M278" s="250"/>
      <c r="N278" s="251"/>
      <c r="O278" s="251"/>
      <c r="P278" s="251"/>
      <c r="Q278" s="251"/>
      <c r="R278" s="251"/>
      <c r="S278" s="251"/>
      <c r="T278" s="252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3" t="s">
        <v>152</v>
      </c>
      <c r="AU278" s="253" t="s">
        <v>78</v>
      </c>
      <c r="AV278" s="14" t="s">
        <v>150</v>
      </c>
      <c r="AW278" s="14" t="s">
        <v>32</v>
      </c>
      <c r="AX278" s="14" t="s">
        <v>78</v>
      </c>
      <c r="AY278" s="253" t="s">
        <v>145</v>
      </c>
    </row>
    <row r="279" s="2" customFormat="1" ht="16.5" customHeight="1">
      <c r="A279" s="41"/>
      <c r="B279" s="42"/>
      <c r="C279" s="208" t="s">
        <v>411</v>
      </c>
      <c r="D279" s="208" t="s">
        <v>146</v>
      </c>
      <c r="E279" s="209" t="s">
        <v>412</v>
      </c>
      <c r="F279" s="210" t="s">
        <v>413</v>
      </c>
      <c r="G279" s="211" t="s">
        <v>149</v>
      </c>
      <c r="H279" s="212">
        <v>4.5</v>
      </c>
      <c r="I279" s="213"/>
      <c r="J279" s="214">
        <f>ROUND(I279*H279,2)</f>
        <v>0</v>
      </c>
      <c r="K279" s="210" t="s">
        <v>19</v>
      </c>
      <c r="L279" s="47"/>
      <c r="M279" s="215" t="s">
        <v>19</v>
      </c>
      <c r="N279" s="216" t="s">
        <v>41</v>
      </c>
      <c r="O279" s="87"/>
      <c r="P279" s="217">
        <f>O279*H279</f>
        <v>0</v>
      </c>
      <c r="Q279" s="217">
        <v>0</v>
      </c>
      <c r="R279" s="217">
        <f>Q279*H279</f>
        <v>0</v>
      </c>
      <c r="S279" s="217">
        <v>0</v>
      </c>
      <c r="T279" s="218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19" t="s">
        <v>150</v>
      </c>
      <c r="AT279" s="219" t="s">
        <v>146</v>
      </c>
      <c r="AU279" s="219" t="s">
        <v>78</v>
      </c>
      <c r="AY279" s="20" t="s">
        <v>145</v>
      </c>
      <c r="BE279" s="220">
        <f>IF(N279="základní",J279,0)</f>
        <v>0</v>
      </c>
      <c r="BF279" s="220">
        <f>IF(N279="snížená",J279,0)</f>
        <v>0</v>
      </c>
      <c r="BG279" s="220">
        <f>IF(N279="zákl. přenesená",J279,0)</f>
        <v>0</v>
      </c>
      <c r="BH279" s="220">
        <f>IF(N279="sníž. přenesená",J279,0)</f>
        <v>0</v>
      </c>
      <c r="BI279" s="220">
        <f>IF(N279="nulová",J279,0)</f>
        <v>0</v>
      </c>
      <c r="BJ279" s="20" t="s">
        <v>78</v>
      </c>
      <c r="BK279" s="220">
        <f>ROUND(I279*H279,2)</f>
        <v>0</v>
      </c>
      <c r="BL279" s="20" t="s">
        <v>150</v>
      </c>
      <c r="BM279" s="219" t="s">
        <v>414</v>
      </c>
    </row>
    <row r="280" s="12" customFormat="1">
      <c r="A280" s="12"/>
      <c r="B280" s="221"/>
      <c r="C280" s="222"/>
      <c r="D280" s="223" t="s">
        <v>152</v>
      </c>
      <c r="E280" s="224" t="s">
        <v>19</v>
      </c>
      <c r="F280" s="225" t="s">
        <v>415</v>
      </c>
      <c r="G280" s="222"/>
      <c r="H280" s="226">
        <v>4.5</v>
      </c>
      <c r="I280" s="227"/>
      <c r="J280" s="222"/>
      <c r="K280" s="222"/>
      <c r="L280" s="228"/>
      <c r="M280" s="229"/>
      <c r="N280" s="230"/>
      <c r="O280" s="230"/>
      <c r="P280" s="230"/>
      <c r="Q280" s="230"/>
      <c r="R280" s="230"/>
      <c r="S280" s="230"/>
      <c r="T280" s="231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T280" s="232" t="s">
        <v>152</v>
      </c>
      <c r="AU280" s="232" t="s">
        <v>78</v>
      </c>
      <c r="AV280" s="12" t="s">
        <v>80</v>
      </c>
      <c r="AW280" s="12" t="s">
        <v>32</v>
      </c>
      <c r="AX280" s="12" t="s">
        <v>70</v>
      </c>
      <c r="AY280" s="232" t="s">
        <v>145</v>
      </c>
    </row>
    <row r="281" s="13" customFormat="1">
      <c r="A281" s="13"/>
      <c r="B281" s="233"/>
      <c r="C281" s="234"/>
      <c r="D281" s="223" t="s">
        <v>152</v>
      </c>
      <c r="E281" s="235" t="s">
        <v>19</v>
      </c>
      <c r="F281" s="236" t="s">
        <v>416</v>
      </c>
      <c r="G281" s="234"/>
      <c r="H281" s="235" t="s">
        <v>19</v>
      </c>
      <c r="I281" s="237"/>
      <c r="J281" s="234"/>
      <c r="K281" s="234"/>
      <c r="L281" s="238"/>
      <c r="M281" s="239"/>
      <c r="N281" s="240"/>
      <c r="O281" s="240"/>
      <c r="P281" s="240"/>
      <c r="Q281" s="240"/>
      <c r="R281" s="240"/>
      <c r="S281" s="240"/>
      <c r="T281" s="241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2" t="s">
        <v>152</v>
      </c>
      <c r="AU281" s="242" t="s">
        <v>78</v>
      </c>
      <c r="AV281" s="13" t="s">
        <v>78</v>
      </c>
      <c r="AW281" s="13" t="s">
        <v>32</v>
      </c>
      <c r="AX281" s="13" t="s">
        <v>70</v>
      </c>
      <c r="AY281" s="242" t="s">
        <v>145</v>
      </c>
    </row>
    <row r="282" s="14" customFormat="1">
      <c r="A282" s="14"/>
      <c r="B282" s="243"/>
      <c r="C282" s="244"/>
      <c r="D282" s="223" t="s">
        <v>152</v>
      </c>
      <c r="E282" s="245" t="s">
        <v>19</v>
      </c>
      <c r="F282" s="246" t="s">
        <v>154</v>
      </c>
      <c r="G282" s="244"/>
      <c r="H282" s="247">
        <v>4.5</v>
      </c>
      <c r="I282" s="248"/>
      <c r="J282" s="244"/>
      <c r="K282" s="244"/>
      <c r="L282" s="249"/>
      <c r="M282" s="250"/>
      <c r="N282" s="251"/>
      <c r="O282" s="251"/>
      <c r="P282" s="251"/>
      <c r="Q282" s="251"/>
      <c r="R282" s="251"/>
      <c r="S282" s="251"/>
      <c r="T282" s="252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3" t="s">
        <v>152</v>
      </c>
      <c r="AU282" s="253" t="s">
        <v>78</v>
      </c>
      <c r="AV282" s="14" t="s">
        <v>150</v>
      </c>
      <c r="AW282" s="14" t="s">
        <v>32</v>
      </c>
      <c r="AX282" s="14" t="s">
        <v>78</v>
      </c>
      <c r="AY282" s="253" t="s">
        <v>145</v>
      </c>
    </row>
    <row r="283" s="2" customFormat="1" ht="16.5" customHeight="1">
      <c r="A283" s="41"/>
      <c r="B283" s="42"/>
      <c r="C283" s="208" t="s">
        <v>417</v>
      </c>
      <c r="D283" s="208" t="s">
        <v>146</v>
      </c>
      <c r="E283" s="209" t="s">
        <v>418</v>
      </c>
      <c r="F283" s="210" t="s">
        <v>419</v>
      </c>
      <c r="G283" s="211" t="s">
        <v>149</v>
      </c>
      <c r="H283" s="212">
        <v>4.5</v>
      </c>
      <c r="I283" s="213"/>
      <c r="J283" s="214">
        <f>ROUND(I283*H283,2)</f>
        <v>0</v>
      </c>
      <c r="K283" s="210" t="s">
        <v>19</v>
      </c>
      <c r="L283" s="47"/>
      <c r="M283" s="215" t="s">
        <v>19</v>
      </c>
      <c r="N283" s="216" t="s">
        <v>41</v>
      </c>
      <c r="O283" s="87"/>
      <c r="P283" s="217">
        <f>O283*H283</f>
        <v>0</v>
      </c>
      <c r="Q283" s="217">
        <v>0</v>
      </c>
      <c r="R283" s="217">
        <f>Q283*H283</f>
        <v>0</v>
      </c>
      <c r="S283" s="217">
        <v>0</v>
      </c>
      <c r="T283" s="218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19" t="s">
        <v>150</v>
      </c>
      <c r="AT283" s="219" t="s">
        <v>146</v>
      </c>
      <c r="AU283" s="219" t="s">
        <v>78</v>
      </c>
      <c r="AY283" s="20" t="s">
        <v>145</v>
      </c>
      <c r="BE283" s="220">
        <f>IF(N283="základní",J283,0)</f>
        <v>0</v>
      </c>
      <c r="BF283" s="220">
        <f>IF(N283="snížená",J283,0)</f>
        <v>0</v>
      </c>
      <c r="BG283" s="220">
        <f>IF(N283="zákl. přenesená",J283,0)</f>
        <v>0</v>
      </c>
      <c r="BH283" s="220">
        <f>IF(N283="sníž. přenesená",J283,0)</f>
        <v>0</v>
      </c>
      <c r="BI283" s="220">
        <f>IF(N283="nulová",J283,0)</f>
        <v>0</v>
      </c>
      <c r="BJ283" s="20" t="s">
        <v>78</v>
      </c>
      <c r="BK283" s="220">
        <f>ROUND(I283*H283,2)</f>
        <v>0</v>
      </c>
      <c r="BL283" s="20" t="s">
        <v>150</v>
      </c>
      <c r="BM283" s="219" t="s">
        <v>420</v>
      </c>
    </row>
    <row r="284" s="12" customFormat="1">
      <c r="A284" s="12"/>
      <c r="B284" s="221"/>
      <c r="C284" s="222"/>
      <c r="D284" s="223" t="s">
        <v>152</v>
      </c>
      <c r="E284" s="224" t="s">
        <v>19</v>
      </c>
      <c r="F284" s="225" t="s">
        <v>415</v>
      </c>
      <c r="G284" s="222"/>
      <c r="H284" s="226">
        <v>4.5</v>
      </c>
      <c r="I284" s="227"/>
      <c r="J284" s="222"/>
      <c r="K284" s="222"/>
      <c r="L284" s="228"/>
      <c r="M284" s="229"/>
      <c r="N284" s="230"/>
      <c r="O284" s="230"/>
      <c r="P284" s="230"/>
      <c r="Q284" s="230"/>
      <c r="R284" s="230"/>
      <c r="S284" s="230"/>
      <c r="T284" s="231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T284" s="232" t="s">
        <v>152</v>
      </c>
      <c r="AU284" s="232" t="s">
        <v>78</v>
      </c>
      <c r="AV284" s="12" t="s">
        <v>80</v>
      </c>
      <c r="AW284" s="12" t="s">
        <v>32</v>
      </c>
      <c r="AX284" s="12" t="s">
        <v>70</v>
      </c>
      <c r="AY284" s="232" t="s">
        <v>145</v>
      </c>
    </row>
    <row r="285" s="13" customFormat="1">
      <c r="A285" s="13"/>
      <c r="B285" s="233"/>
      <c r="C285" s="234"/>
      <c r="D285" s="223" t="s">
        <v>152</v>
      </c>
      <c r="E285" s="235" t="s">
        <v>19</v>
      </c>
      <c r="F285" s="236" t="s">
        <v>416</v>
      </c>
      <c r="G285" s="234"/>
      <c r="H285" s="235" t="s">
        <v>19</v>
      </c>
      <c r="I285" s="237"/>
      <c r="J285" s="234"/>
      <c r="K285" s="234"/>
      <c r="L285" s="238"/>
      <c r="M285" s="239"/>
      <c r="N285" s="240"/>
      <c r="O285" s="240"/>
      <c r="P285" s="240"/>
      <c r="Q285" s="240"/>
      <c r="R285" s="240"/>
      <c r="S285" s="240"/>
      <c r="T285" s="241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2" t="s">
        <v>152</v>
      </c>
      <c r="AU285" s="242" t="s">
        <v>78</v>
      </c>
      <c r="AV285" s="13" t="s">
        <v>78</v>
      </c>
      <c r="AW285" s="13" t="s">
        <v>32</v>
      </c>
      <c r="AX285" s="13" t="s">
        <v>70</v>
      </c>
      <c r="AY285" s="242" t="s">
        <v>145</v>
      </c>
    </row>
    <row r="286" s="14" customFormat="1">
      <c r="A286" s="14"/>
      <c r="B286" s="243"/>
      <c r="C286" s="244"/>
      <c r="D286" s="223" t="s">
        <v>152</v>
      </c>
      <c r="E286" s="245" t="s">
        <v>19</v>
      </c>
      <c r="F286" s="246" t="s">
        <v>154</v>
      </c>
      <c r="G286" s="244"/>
      <c r="H286" s="247">
        <v>4.5</v>
      </c>
      <c r="I286" s="248"/>
      <c r="J286" s="244"/>
      <c r="K286" s="244"/>
      <c r="L286" s="249"/>
      <c r="M286" s="250"/>
      <c r="N286" s="251"/>
      <c r="O286" s="251"/>
      <c r="P286" s="251"/>
      <c r="Q286" s="251"/>
      <c r="R286" s="251"/>
      <c r="S286" s="251"/>
      <c r="T286" s="252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3" t="s">
        <v>152</v>
      </c>
      <c r="AU286" s="253" t="s">
        <v>78</v>
      </c>
      <c r="AV286" s="14" t="s">
        <v>150</v>
      </c>
      <c r="AW286" s="14" t="s">
        <v>32</v>
      </c>
      <c r="AX286" s="14" t="s">
        <v>78</v>
      </c>
      <c r="AY286" s="253" t="s">
        <v>145</v>
      </c>
    </row>
    <row r="287" s="2" customFormat="1" ht="16.5" customHeight="1">
      <c r="A287" s="41"/>
      <c r="B287" s="42"/>
      <c r="C287" s="208" t="s">
        <v>421</v>
      </c>
      <c r="D287" s="208" t="s">
        <v>146</v>
      </c>
      <c r="E287" s="209" t="s">
        <v>422</v>
      </c>
      <c r="F287" s="210" t="s">
        <v>423</v>
      </c>
      <c r="G287" s="211" t="s">
        <v>149</v>
      </c>
      <c r="H287" s="212">
        <v>1683</v>
      </c>
      <c r="I287" s="213"/>
      <c r="J287" s="214">
        <f>ROUND(I287*H287,2)</f>
        <v>0</v>
      </c>
      <c r="K287" s="210" t="s">
        <v>19</v>
      </c>
      <c r="L287" s="47"/>
      <c r="M287" s="215" t="s">
        <v>19</v>
      </c>
      <c r="N287" s="216" t="s">
        <v>41</v>
      </c>
      <c r="O287" s="87"/>
      <c r="P287" s="217">
        <f>O287*H287</f>
        <v>0</v>
      </c>
      <c r="Q287" s="217">
        <v>0</v>
      </c>
      <c r="R287" s="217">
        <f>Q287*H287</f>
        <v>0</v>
      </c>
      <c r="S287" s="217">
        <v>0</v>
      </c>
      <c r="T287" s="218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19" t="s">
        <v>150</v>
      </c>
      <c r="AT287" s="219" t="s">
        <v>146</v>
      </c>
      <c r="AU287" s="219" t="s">
        <v>78</v>
      </c>
      <c r="AY287" s="20" t="s">
        <v>145</v>
      </c>
      <c r="BE287" s="220">
        <f>IF(N287="základní",J287,0)</f>
        <v>0</v>
      </c>
      <c r="BF287" s="220">
        <f>IF(N287="snížená",J287,0)</f>
        <v>0</v>
      </c>
      <c r="BG287" s="220">
        <f>IF(N287="zákl. přenesená",J287,0)</f>
        <v>0</v>
      </c>
      <c r="BH287" s="220">
        <f>IF(N287="sníž. přenesená",J287,0)</f>
        <v>0</v>
      </c>
      <c r="BI287" s="220">
        <f>IF(N287="nulová",J287,0)</f>
        <v>0</v>
      </c>
      <c r="BJ287" s="20" t="s">
        <v>78</v>
      </c>
      <c r="BK287" s="220">
        <f>ROUND(I287*H287,2)</f>
        <v>0</v>
      </c>
      <c r="BL287" s="20" t="s">
        <v>150</v>
      </c>
      <c r="BM287" s="219" t="s">
        <v>424</v>
      </c>
    </row>
    <row r="288" s="12" customFormat="1">
      <c r="A288" s="12"/>
      <c r="B288" s="221"/>
      <c r="C288" s="222"/>
      <c r="D288" s="223" t="s">
        <v>152</v>
      </c>
      <c r="E288" s="224" t="s">
        <v>19</v>
      </c>
      <c r="F288" s="225" t="s">
        <v>425</v>
      </c>
      <c r="G288" s="222"/>
      <c r="H288" s="226">
        <v>1082</v>
      </c>
      <c r="I288" s="227"/>
      <c r="J288" s="222"/>
      <c r="K288" s="222"/>
      <c r="L288" s="228"/>
      <c r="M288" s="229"/>
      <c r="N288" s="230"/>
      <c r="O288" s="230"/>
      <c r="P288" s="230"/>
      <c r="Q288" s="230"/>
      <c r="R288" s="230"/>
      <c r="S288" s="230"/>
      <c r="T288" s="231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T288" s="232" t="s">
        <v>152</v>
      </c>
      <c r="AU288" s="232" t="s">
        <v>78</v>
      </c>
      <c r="AV288" s="12" t="s">
        <v>80</v>
      </c>
      <c r="AW288" s="12" t="s">
        <v>32</v>
      </c>
      <c r="AX288" s="12" t="s">
        <v>70</v>
      </c>
      <c r="AY288" s="232" t="s">
        <v>145</v>
      </c>
    </row>
    <row r="289" s="12" customFormat="1">
      <c r="A289" s="12"/>
      <c r="B289" s="221"/>
      <c r="C289" s="222"/>
      <c r="D289" s="223" t="s">
        <v>152</v>
      </c>
      <c r="E289" s="224" t="s">
        <v>19</v>
      </c>
      <c r="F289" s="225" t="s">
        <v>309</v>
      </c>
      <c r="G289" s="222"/>
      <c r="H289" s="226">
        <v>40</v>
      </c>
      <c r="I289" s="227"/>
      <c r="J289" s="222"/>
      <c r="K289" s="222"/>
      <c r="L289" s="228"/>
      <c r="M289" s="229"/>
      <c r="N289" s="230"/>
      <c r="O289" s="230"/>
      <c r="P289" s="230"/>
      <c r="Q289" s="230"/>
      <c r="R289" s="230"/>
      <c r="S289" s="230"/>
      <c r="T289" s="231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T289" s="232" t="s">
        <v>152</v>
      </c>
      <c r="AU289" s="232" t="s">
        <v>78</v>
      </c>
      <c r="AV289" s="12" t="s">
        <v>80</v>
      </c>
      <c r="AW289" s="12" t="s">
        <v>32</v>
      </c>
      <c r="AX289" s="12" t="s">
        <v>70</v>
      </c>
      <c r="AY289" s="232" t="s">
        <v>145</v>
      </c>
    </row>
    <row r="290" s="12" customFormat="1">
      <c r="A290" s="12"/>
      <c r="B290" s="221"/>
      <c r="C290" s="222"/>
      <c r="D290" s="223" t="s">
        <v>152</v>
      </c>
      <c r="E290" s="224" t="s">
        <v>19</v>
      </c>
      <c r="F290" s="225" t="s">
        <v>303</v>
      </c>
      <c r="G290" s="222"/>
      <c r="H290" s="226">
        <v>350</v>
      </c>
      <c r="I290" s="227"/>
      <c r="J290" s="222"/>
      <c r="K290" s="222"/>
      <c r="L290" s="228"/>
      <c r="M290" s="229"/>
      <c r="N290" s="230"/>
      <c r="O290" s="230"/>
      <c r="P290" s="230"/>
      <c r="Q290" s="230"/>
      <c r="R290" s="230"/>
      <c r="S290" s="230"/>
      <c r="T290" s="231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T290" s="232" t="s">
        <v>152</v>
      </c>
      <c r="AU290" s="232" t="s">
        <v>78</v>
      </c>
      <c r="AV290" s="12" t="s">
        <v>80</v>
      </c>
      <c r="AW290" s="12" t="s">
        <v>32</v>
      </c>
      <c r="AX290" s="12" t="s">
        <v>70</v>
      </c>
      <c r="AY290" s="232" t="s">
        <v>145</v>
      </c>
    </row>
    <row r="291" s="12" customFormat="1">
      <c r="A291" s="12"/>
      <c r="B291" s="221"/>
      <c r="C291" s="222"/>
      <c r="D291" s="223" t="s">
        <v>152</v>
      </c>
      <c r="E291" s="224" t="s">
        <v>19</v>
      </c>
      <c r="F291" s="225" t="s">
        <v>304</v>
      </c>
      <c r="G291" s="222"/>
      <c r="H291" s="226">
        <v>51</v>
      </c>
      <c r="I291" s="227"/>
      <c r="J291" s="222"/>
      <c r="K291" s="222"/>
      <c r="L291" s="228"/>
      <c r="M291" s="229"/>
      <c r="N291" s="230"/>
      <c r="O291" s="230"/>
      <c r="P291" s="230"/>
      <c r="Q291" s="230"/>
      <c r="R291" s="230"/>
      <c r="S291" s="230"/>
      <c r="T291" s="231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T291" s="232" t="s">
        <v>152</v>
      </c>
      <c r="AU291" s="232" t="s">
        <v>78</v>
      </c>
      <c r="AV291" s="12" t="s">
        <v>80</v>
      </c>
      <c r="AW291" s="12" t="s">
        <v>32</v>
      </c>
      <c r="AX291" s="12" t="s">
        <v>70</v>
      </c>
      <c r="AY291" s="232" t="s">
        <v>145</v>
      </c>
    </row>
    <row r="292" s="12" customFormat="1">
      <c r="A292" s="12"/>
      <c r="B292" s="221"/>
      <c r="C292" s="222"/>
      <c r="D292" s="223" t="s">
        <v>152</v>
      </c>
      <c r="E292" s="224" t="s">
        <v>19</v>
      </c>
      <c r="F292" s="225" t="s">
        <v>298</v>
      </c>
      <c r="G292" s="222"/>
      <c r="H292" s="226">
        <v>160</v>
      </c>
      <c r="I292" s="227"/>
      <c r="J292" s="222"/>
      <c r="K292" s="222"/>
      <c r="L292" s="228"/>
      <c r="M292" s="229"/>
      <c r="N292" s="230"/>
      <c r="O292" s="230"/>
      <c r="P292" s="230"/>
      <c r="Q292" s="230"/>
      <c r="R292" s="230"/>
      <c r="S292" s="230"/>
      <c r="T292" s="231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T292" s="232" t="s">
        <v>152</v>
      </c>
      <c r="AU292" s="232" t="s">
        <v>78</v>
      </c>
      <c r="AV292" s="12" t="s">
        <v>80</v>
      </c>
      <c r="AW292" s="12" t="s">
        <v>32</v>
      </c>
      <c r="AX292" s="12" t="s">
        <v>70</v>
      </c>
      <c r="AY292" s="232" t="s">
        <v>145</v>
      </c>
    </row>
    <row r="293" s="13" customFormat="1">
      <c r="A293" s="13"/>
      <c r="B293" s="233"/>
      <c r="C293" s="234"/>
      <c r="D293" s="223" t="s">
        <v>152</v>
      </c>
      <c r="E293" s="235" t="s">
        <v>19</v>
      </c>
      <c r="F293" s="236" t="s">
        <v>426</v>
      </c>
      <c r="G293" s="234"/>
      <c r="H293" s="235" t="s">
        <v>19</v>
      </c>
      <c r="I293" s="237"/>
      <c r="J293" s="234"/>
      <c r="K293" s="234"/>
      <c r="L293" s="238"/>
      <c r="M293" s="239"/>
      <c r="N293" s="240"/>
      <c r="O293" s="240"/>
      <c r="P293" s="240"/>
      <c r="Q293" s="240"/>
      <c r="R293" s="240"/>
      <c r="S293" s="240"/>
      <c r="T293" s="241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2" t="s">
        <v>152</v>
      </c>
      <c r="AU293" s="242" t="s">
        <v>78</v>
      </c>
      <c r="AV293" s="13" t="s">
        <v>78</v>
      </c>
      <c r="AW293" s="13" t="s">
        <v>32</v>
      </c>
      <c r="AX293" s="13" t="s">
        <v>70</v>
      </c>
      <c r="AY293" s="242" t="s">
        <v>145</v>
      </c>
    </row>
    <row r="294" s="14" customFormat="1">
      <c r="A294" s="14"/>
      <c r="B294" s="243"/>
      <c r="C294" s="244"/>
      <c r="D294" s="223" t="s">
        <v>152</v>
      </c>
      <c r="E294" s="245" t="s">
        <v>19</v>
      </c>
      <c r="F294" s="246" t="s">
        <v>154</v>
      </c>
      <c r="G294" s="244"/>
      <c r="H294" s="247">
        <v>1683</v>
      </c>
      <c r="I294" s="248"/>
      <c r="J294" s="244"/>
      <c r="K294" s="244"/>
      <c r="L294" s="249"/>
      <c r="M294" s="250"/>
      <c r="N294" s="251"/>
      <c r="O294" s="251"/>
      <c r="P294" s="251"/>
      <c r="Q294" s="251"/>
      <c r="R294" s="251"/>
      <c r="S294" s="251"/>
      <c r="T294" s="252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3" t="s">
        <v>152</v>
      </c>
      <c r="AU294" s="253" t="s">
        <v>78</v>
      </c>
      <c r="AV294" s="14" t="s">
        <v>150</v>
      </c>
      <c r="AW294" s="14" t="s">
        <v>32</v>
      </c>
      <c r="AX294" s="14" t="s">
        <v>78</v>
      </c>
      <c r="AY294" s="253" t="s">
        <v>145</v>
      </c>
    </row>
    <row r="295" s="2" customFormat="1" ht="16.5" customHeight="1">
      <c r="A295" s="41"/>
      <c r="B295" s="42"/>
      <c r="C295" s="208" t="s">
        <v>427</v>
      </c>
      <c r="D295" s="208" t="s">
        <v>146</v>
      </c>
      <c r="E295" s="209" t="s">
        <v>428</v>
      </c>
      <c r="F295" s="210" t="s">
        <v>429</v>
      </c>
      <c r="G295" s="211" t="s">
        <v>149</v>
      </c>
      <c r="H295" s="212">
        <v>35.200000000000003</v>
      </c>
      <c r="I295" s="213"/>
      <c r="J295" s="214">
        <f>ROUND(I295*H295,2)</f>
        <v>0</v>
      </c>
      <c r="K295" s="210" t="s">
        <v>19</v>
      </c>
      <c r="L295" s="47"/>
      <c r="M295" s="215" t="s">
        <v>19</v>
      </c>
      <c r="N295" s="216" t="s">
        <v>41</v>
      </c>
      <c r="O295" s="87"/>
      <c r="P295" s="217">
        <f>O295*H295</f>
        <v>0</v>
      </c>
      <c r="Q295" s="217">
        <v>0</v>
      </c>
      <c r="R295" s="217">
        <f>Q295*H295</f>
        <v>0</v>
      </c>
      <c r="S295" s="217">
        <v>0</v>
      </c>
      <c r="T295" s="218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19" t="s">
        <v>150</v>
      </c>
      <c r="AT295" s="219" t="s">
        <v>146</v>
      </c>
      <c r="AU295" s="219" t="s">
        <v>78</v>
      </c>
      <c r="AY295" s="20" t="s">
        <v>145</v>
      </c>
      <c r="BE295" s="220">
        <f>IF(N295="základní",J295,0)</f>
        <v>0</v>
      </c>
      <c r="BF295" s="220">
        <f>IF(N295="snížená",J295,0)</f>
        <v>0</v>
      </c>
      <c r="BG295" s="220">
        <f>IF(N295="zákl. přenesená",J295,0)</f>
        <v>0</v>
      </c>
      <c r="BH295" s="220">
        <f>IF(N295="sníž. přenesená",J295,0)</f>
        <v>0</v>
      </c>
      <c r="BI295" s="220">
        <f>IF(N295="nulová",J295,0)</f>
        <v>0</v>
      </c>
      <c r="BJ295" s="20" t="s">
        <v>78</v>
      </c>
      <c r="BK295" s="220">
        <f>ROUND(I295*H295,2)</f>
        <v>0</v>
      </c>
      <c r="BL295" s="20" t="s">
        <v>150</v>
      </c>
      <c r="BM295" s="219" t="s">
        <v>430</v>
      </c>
    </row>
    <row r="296" s="12" customFormat="1">
      <c r="A296" s="12"/>
      <c r="B296" s="221"/>
      <c r="C296" s="222"/>
      <c r="D296" s="223" t="s">
        <v>152</v>
      </c>
      <c r="E296" s="224" t="s">
        <v>19</v>
      </c>
      <c r="F296" s="225" t="s">
        <v>431</v>
      </c>
      <c r="G296" s="222"/>
      <c r="H296" s="226">
        <v>31</v>
      </c>
      <c r="I296" s="227"/>
      <c r="J296" s="222"/>
      <c r="K296" s="222"/>
      <c r="L296" s="228"/>
      <c r="M296" s="229"/>
      <c r="N296" s="230"/>
      <c r="O296" s="230"/>
      <c r="P296" s="230"/>
      <c r="Q296" s="230"/>
      <c r="R296" s="230"/>
      <c r="S296" s="230"/>
      <c r="T296" s="231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T296" s="232" t="s">
        <v>152</v>
      </c>
      <c r="AU296" s="232" t="s">
        <v>78</v>
      </c>
      <c r="AV296" s="12" t="s">
        <v>80</v>
      </c>
      <c r="AW296" s="12" t="s">
        <v>32</v>
      </c>
      <c r="AX296" s="12" t="s">
        <v>70</v>
      </c>
      <c r="AY296" s="232" t="s">
        <v>145</v>
      </c>
    </row>
    <row r="297" s="12" customFormat="1">
      <c r="A297" s="12"/>
      <c r="B297" s="221"/>
      <c r="C297" s="222"/>
      <c r="D297" s="223" t="s">
        <v>152</v>
      </c>
      <c r="E297" s="224" t="s">
        <v>19</v>
      </c>
      <c r="F297" s="225" t="s">
        <v>432</v>
      </c>
      <c r="G297" s="222"/>
      <c r="H297" s="226">
        <v>4.2000000000000002</v>
      </c>
      <c r="I297" s="227"/>
      <c r="J297" s="222"/>
      <c r="K297" s="222"/>
      <c r="L297" s="228"/>
      <c r="M297" s="229"/>
      <c r="N297" s="230"/>
      <c r="O297" s="230"/>
      <c r="P297" s="230"/>
      <c r="Q297" s="230"/>
      <c r="R297" s="230"/>
      <c r="S297" s="230"/>
      <c r="T297" s="231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T297" s="232" t="s">
        <v>152</v>
      </c>
      <c r="AU297" s="232" t="s">
        <v>78</v>
      </c>
      <c r="AV297" s="12" t="s">
        <v>80</v>
      </c>
      <c r="AW297" s="12" t="s">
        <v>32</v>
      </c>
      <c r="AX297" s="12" t="s">
        <v>70</v>
      </c>
      <c r="AY297" s="232" t="s">
        <v>145</v>
      </c>
    </row>
    <row r="298" s="13" customFormat="1">
      <c r="A298" s="13"/>
      <c r="B298" s="233"/>
      <c r="C298" s="234"/>
      <c r="D298" s="223" t="s">
        <v>152</v>
      </c>
      <c r="E298" s="235" t="s">
        <v>19</v>
      </c>
      <c r="F298" s="236" t="s">
        <v>416</v>
      </c>
      <c r="G298" s="234"/>
      <c r="H298" s="235" t="s">
        <v>19</v>
      </c>
      <c r="I298" s="237"/>
      <c r="J298" s="234"/>
      <c r="K298" s="234"/>
      <c r="L298" s="238"/>
      <c r="M298" s="239"/>
      <c r="N298" s="240"/>
      <c r="O298" s="240"/>
      <c r="P298" s="240"/>
      <c r="Q298" s="240"/>
      <c r="R298" s="240"/>
      <c r="S298" s="240"/>
      <c r="T298" s="241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2" t="s">
        <v>152</v>
      </c>
      <c r="AU298" s="242" t="s">
        <v>78</v>
      </c>
      <c r="AV298" s="13" t="s">
        <v>78</v>
      </c>
      <c r="AW298" s="13" t="s">
        <v>32</v>
      </c>
      <c r="AX298" s="13" t="s">
        <v>70</v>
      </c>
      <c r="AY298" s="242" t="s">
        <v>145</v>
      </c>
    </row>
    <row r="299" s="14" customFormat="1">
      <c r="A299" s="14"/>
      <c r="B299" s="243"/>
      <c r="C299" s="244"/>
      <c r="D299" s="223" t="s">
        <v>152</v>
      </c>
      <c r="E299" s="245" t="s">
        <v>19</v>
      </c>
      <c r="F299" s="246" t="s">
        <v>154</v>
      </c>
      <c r="G299" s="244"/>
      <c r="H299" s="247">
        <v>35.200000000000003</v>
      </c>
      <c r="I299" s="248"/>
      <c r="J299" s="244"/>
      <c r="K299" s="244"/>
      <c r="L299" s="249"/>
      <c r="M299" s="250"/>
      <c r="N299" s="251"/>
      <c r="O299" s="251"/>
      <c r="P299" s="251"/>
      <c r="Q299" s="251"/>
      <c r="R299" s="251"/>
      <c r="S299" s="251"/>
      <c r="T299" s="252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3" t="s">
        <v>152</v>
      </c>
      <c r="AU299" s="253" t="s">
        <v>78</v>
      </c>
      <c r="AV299" s="14" t="s">
        <v>150</v>
      </c>
      <c r="AW299" s="14" t="s">
        <v>32</v>
      </c>
      <c r="AX299" s="14" t="s">
        <v>78</v>
      </c>
      <c r="AY299" s="253" t="s">
        <v>145</v>
      </c>
    </row>
    <row r="300" s="2" customFormat="1" ht="16.5" customHeight="1">
      <c r="A300" s="41"/>
      <c r="B300" s="42"/>
      <c r="C300" s="208" t="s">
        <v>433</v>
      </c>
      <c r="D300" s="208" t="s">
        <v>146</v>
      </c>
      <c r="E300" s="209" t="s">
        <v>434</v>
      </c>
      <c r="F300" s="210" t="s">
        <v>435</v>
      </c>
      <c r="G300" s="211" t="s">
        <v>149</v>
      </c>
      <c r="H300" s="212">
        <v>31</v>
      </c>
      <c r="I300" s="213"/>
      <c r="J300" s="214">
        <f>ROUND(I300*H300,2)</f>
        <v>0</v>
      </c>
      <c r="K300" s="210" t="s">
        <v>19</v>
      </c>
      <c r="L300" s="47"/>
      <c r="M300" s="215" t="s">
        <v>19</v>
      </c>
      <c r="N300" s="216" t="s">
        <v>41</v>
      </c>
      <c r="O300" s="87"/>
      <c r="P300" s="217">
        <f>O300*H300</f>
        <v>0</v>
      </c>
      <c r="Q300" s="217">
        <v>0</v>
      </c>
      <c r="R300" s="217">
        <f>Q300*H300</f>
        <v>0</v>
      </c>
      <c r="S300" s="217">
        <v>0</v>
      </c>
      <c r="T300" s="218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19" t="s">
        <v>150</v>
      </c>
      <c r="AT300" s="219" t="s">
        <v>146</v>
      </c>
      <c r="AU300" s="219" t="s">
        <v>78</v>
      </c>
      <c r="AY300" s="20" t="s">
        <v>145</v>
      </c>
      <c r="BE300" s="220">
        <f>IF(N300="základní",J300,0)</f>
        <v>0</v>
      </c>
      <c r="BF300" s="220">
        <f>IF(N300="snížená",J300,0)</f>
        <v>0</v>
      </c>
      <c r="BG300" s="220">
        <f>IF(N300="zákl. přenesená",J300,0)</f>
        <v>0</v>
      </c>
      <c r="BH300" s="220">
        <f>IF(N300="sníž. přenesená",J300,0)</f>
        <v>0</v>
      </c>
      <c r="BI300" s="220">
        <f>IF(N300="nulová",J300,0)</f>
        <v>0</v>
      </c>
      <c r="BJ300" s="20" t="s">
        <v>78</v>
      </c>
      <c r="BK300" s="220">
        <f>ROUND(I300*H300,2)</f>
        <v>0</v>
      </c>
      <c r="BL300" s="20" t="s">
        <v>150</v>
      </c>
      <c r="BM300" s="219" t="s">
        <v>436</v>
      </c>
    </row>
    <row r="301" s="12" customFormat="1">
      <c r="A301" s="12"/>
      <c r="B301" s="221"/>
      <c r="C301" s="222"/>
      <c r="D301" s="223" t="s">
        <v>152</v>
      </c>
      <c r="E301" s="224" t="s">
        <v>19</v>
      </c>
      <c r="F301" s="225" t="s">
        <v>431</v>
      </c>
      <c r="G301" s="222"/>
      <c r="H301" s="226">
        <v>31</v>
      </c>
      <c r="I301" s="227"/>
      <c r="J301" s="222"/>
      <c r="K301" s="222"/>
      <c r="L301" s="228"/>
      <c r="M301" s="229"/>
      <c r="N301" s="230"/>
      <c r="O301" s="230"/>
      <c r="P301" s="230"/>
      <c r="Q301" s="230"/>
      <c r="R301" s="230"/>
      <c r="S301" s="230"/>
      <c r="T301" s="231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T301" s="232" t="s">
        <v>152</v>
      </c>
      <c r="AU301" s="232" t="s">
        <v>78</v>
      </c>
      <c r="AV301" s="12" t="s">
        <v>80</v>
      </c>
      <c r="AW301" s="12" t="s">
        <v>32</v>
      </c>
      <c r="AX301" s="12" t="s">
        <v>70</v>
      </c>
      <c r="AY301" s="232" t="s">
        <v>145</v>
      </c>
    </row>
    <row r="302" s="13" customFormat="1">
      <c r="A302" s="13"/>
      <c r="B302" s="233"/>
      <c r="C302" s="234"/>
      <c r="D302" s="223" t="s">
        <v>152</v>
      </c>
      <c r="E302" s="235" t="s">
        <v>19</v>
      </c>
      <c r="F302" s="236" t="s">
        <v>416</v>
      </c>
      <c r="G302" s="234"/>
      <c r="H302" s="235" t="s">
        <v>19</v>
      </c>
      <c r="I302" s="237"/>
      <c r="J302" s="234"/>
      <c r="K302" s="234"/>
      <c r="L302" s="238"/>
      <c r="M302" s="239"/>
      <c r="N302" s="240"/>
      <c r="O302" s="240"/>
      <c r="P302" s="240"/>
      <c r="Q302" s="240"/>
      <c r="R302" s="240"/>
      <c r="S302" s="240"/>
      <c r="T302" s="241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2" t="s">
        <v>152</v>
      </c>
      <c r="AU302" s="242" t="s">
        <v>78</v>
      </c>
      <c r="AV302" s="13" t="s">
        <v>78</v>
      </c>
      <c r="AW302" s="13" t="s">
        <v>32</v>
      </c>
      <c r="AX302" s="13" t="s">
        <v>70</v>
      </c>
      <c r="AY302" s="242" t="s">
        <v>145</v>
      </c>
    </row>
    <row r="303" s="14" customFormat="1">
      <c r="A303" s="14"/>
      <c r="B303" s="243"/>
      <c r="C303" s="244"/>
      <c r="D303" s="223" t="s">
        <v>152</v>
      </c>
      <c r="E303" s="245" t="s">
        <v>19</v>
      </c>
      <c r="F303" s="246" t="s">
        <v>154</v>
      </c>
      <c r="G303" s="244"/>
      <c r="H303" s="247">
        <v>31</v>
      </c>
      <c r="I303" s="248"/>
      <c r="J303" s="244"/>
      <c r="K303" s="244"/>
      <c r="L303" s="249"/>
      <c r="M303" s="250"/>
      <c r="N303" s="251"/>
      <c r="O303" s="251"/>
      <c r="P303" s="251"/>
      <c r="Q303" s="251"/>
      <c r="R303" s="251"/>
      <c r="S303" s="251"/>
      <c r="T303" s="252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3" t="s">
        <v>152</v>
      </c>
      <c r="AU303" s="253" t="s">
        <v>78</v>
      </c>
      <c r="AV303" s="14" t="s">
        <v>150</v>
      </c>
      <c r="AW303" s="14" t="s">
        <v>32</v>
      </c>
      <c r="AX303" s="14" t="s">
        <v>78</v>
      </c>
      <c r="AY303" s="253" t="s">
        <v>145</v>
      </c>
    </row>
    <row r="304" s="2" customFormat="1" ht="16.5" customHeight="1">
      <c r="A304" s="41"/>
      <c r="B304" s="42"/>
      <c r="C304" s="208" t="s">
        <v>319</v>
      </c>
      <c r="D304" s="208" t="s">
        <v>146</v>
      </c>
      <c r="E304" s="209" t="s">
        <v>437</v>
      </c>
      <c r="F304" s="210" t="s">
        <v>438</v>
      </c>
      <c r="G304" s="211" t="s">
        <v>176</v>
      </c>
      <c r="H304" s="212">
        <v>170</v>
      </c>
      <c r="I304" s="213"/>
      <c r="J304" s="214">
        <f>ROUND(I304*H304,2)</f>
        <v>0</v>
      </c>
      <c r="K304" s="210" t="s">
        <v>19</v>
      </c>
      <c r="L304" s="47"/>
      <c r="M304" s="215" t="s">
        <v>19</v>
      </c>
      <c r="N304" s="216" t="s">
        <v>41</v>
      </c>
      <c r="O304" s="87"/>
      <c r="P304" s="217">
        <f>O304*H304</f>
        <v>0</v>
      </c>
      <c r="Q304" s="217">
        <v>0</v>
      </c>
      <c r="R304" s="217">
        <f>Q304*H304</f>
        <v>0</v>
      </c>
      <c r="S304" s="217">
        <v>0</v>
      </c>
      <c r="T304" s="218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19" t="s">
        <v>150</v>
      </c>
      <c r="AT304" s="219" t="s">
        <v>146</v>
      </c>
      <c r="AU304" s="219" t="s">
        <v>78</v>
      </c>
      <c r="AY304" s="20" t="s">
        <v>145</v>
      </c>
      <c r="BE304" s="220">
        <f>IF(N304="základní",J304,0)</f>
        <v>0</v>
      </c>
      <c r="BF304" s="220">
        <f>IF(N304="snížená",J304,0)</f>
        <v>0</v>
      </c>
      <c r="BG304" s="220">
        <f>IF(N304="zákl. přenesená",J304,0)</f>
        <v>0</v>
      </c>
      <c r="BH304" s="220">
        <f>IF(N304="sníž. přenesená",J304,0)</f>
        <v>0</v>
      </c>
      <c r="BI304" s="220">
        <f>IF(N304="nulová",J304,0)</f>
        <v>0</v>
      </c>
      <c r="BJ304" s="20" t="s">
        <v>78</v>
      </c>
      <c r="BK304" s="220">
        <f>ROUND(I304*H304,2)</f>
        <v>0</v>
      </c>
      <c r="BL304" s="20" t="s">
        <v>150</v>
      </c>
      <c r="BM304" s="219" t="s">
        <v>439</v>
      </c>
    </row>
    <row r="305" s="12" customFormat="1">
      <c r="A305" s="12"/>
      <c r="B305" s="221"/>
      <c r="C305" s="222"/>
      <c r="D305" s="223" t="s">
        <v>152</v>
      </c>
      <c r="E305" s="224" t="s">
        <v>19</v>
      </c>
      <c r="F305" s="225" t="s">
        <v>440</v>
      </c>
      <c r="G305" s="222"/>
      <c r="H305" s="226">
        <v>170</v>
      </c>
      <c r="I305" s="227"/>
      <c r="J305" s="222"/>
      <c r="K305" s="222"/>
      <c r="L305" s="228"/>
      <c r="M305" s="229"/>
      <c r="N305" s="230"/>
      <c r="O305" s="230"/>
      <c r="P305" s="230"/>
      <c r="Q305" s="230"/>
      <c r="R305" s="230"/>
      <c r="S305" s="230"/>
      <c r="T305" s="231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T305" s="232" t="s">
        <v>152</v>
      </c>
      <c r="AU305" s="232" t="s">
        <v>78</v>
      </c>
      <c r="AV305" s="12" t="s">
        <v>80</v>
      </c>
      <c r="AW305" s="12" t="s">
        <v>32</v>
      </c>
      <c r="AX305" s="12" t="s">
        <v>70</v>
      </c>
      <c r="AY305" s="232" t="s">
        <v>145</v>
      </c>
    </row>
    <row r="306" s="14" customFormat="1">
      <c r="A306" s="14"/>
      <c r="B306" s="243"/>
      <c r="C306" s="244"/>
      <c r="D306" s="223" t="s">
        <v>152</v>
      </c>
      <c r="E306" s="245" t="s">
        <v>19</v>
      </c>
      <c r="F306" s="246" t="s">
        <v>154</v>
      </c>
      <c r="G306" s="244"/>
      <c r="H306" s="247">
        <v>170</v>
      </c>
      <c r="I306" s="248"/>
      <c r="J306" s="244"/>
      <c r="K306" s="244"/>
      <c r="L306" s="249"/>
      <c r="M306" s="250"/>
      <c r="N306" s="251"/>
      <c r="O306" s="251"/>
      <c r="P306" s="251"/>
      <c r="Q306" s="251"/>
      <c r="R306" s="251"/>
      <c r="S306" s="251"/>
      <c r="T306" s="252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3" t="s">
        <v>152</v>
      </c>
      <c r="AU306" s="253" t="s">
        <v>78</v>
      </c>
      <c r="AV306" s="14" t="s">
        <v>150</v>
      </c>
      <c r="AW306" s="14" t="s">
        <v>32</v>
      </c>
      <c r="AX306" s="14" t="s">
        <v>78</v>
      </c>
      <c r="AY306" s="253" t="s">
        <v>145</v>
      </c>
    </row>
    <row r="307" s="2" customFormat="1" ht="16.5" customHeight="1">
      <c r="A307" s="41"/>
      <c r="B307" s="42"/>
      <c r="C307" s="208" t="s">
        <v>441</v>
      </c>
      <c r="D307" s="208" t="s">
        <v>146</v>
      </c>
      <c r="E307" s="209" t="s">
        <v>442</v>
      </c>
      <c r="F307" s="210" t="s">
        <v>443</v>
      </c>
      <c r="G307" s="211" t="s">
        <v>176</v>
      </c>
      <c r="H307" s="212">
        <v>480</v>
      </c>
      <c r="I307" s="213"/>
      <c r="J307" s="214">
        <f>ROUND(I307*H307,2)</f>
        <v>0</v>
      </c>
      <c r="K307" s="210" t="s">
        <v>19</v>
      </c>
      <c r="L307" s="47"/>
      <c r="M307" s="215" t="s">
        <v>19</v>
      </c>
      <c r="N307" s="216" t="s">
        <v>41</v>
      </c>
      <c r="O307" s="87"/>
      <c r="P307" s="217">
        <f>O307*H307</f>
        <v>0</v>
      </c>
      <c r="Q307" s="217">
        <v>0</v>
      </c>
      <c r="R307" s="217">
        <f>Q307*H307</f>
        <v>0</v>
      </c>
      <c r="S307" s="217">
        <v>0</v>
      </c>
      <c r="T307" s="218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19" t="s">
        <v>150</v>
      </c>
      <c r="AT307" s="219" t="s">
        <v>146</v>
      </c>
      <c r="AU307" s="219" t="s">
        <v>78</v>
      </c>
      <c r="AY307" s="20" t="s">
        <v>145</v>
      </c>
      <c r="BE307" s="220">
        <f>IF(N307="základní",J307,0)</f>
        <v>0</v>
      </c>
      <c r="BF307" s="220">
        <f>IF(N307="snížená",J307,0)</f>
        <v>0</v>
      </c>
      <c r="BG307" s="220">
        <f>IF(N307="zákl. přenesená",J307,0)</f>
        <v>0</v>
      </c>
      <c r="BH307" s="220">
        <f>IF(N307="sníž. přenesená",J307,0)</f>
        <v>0</v>
      </c>
      <c r="BI307" s="220">
        <f>IF(N307="nulová",J307,0)</f>
        <v>0</v>
      </c>
      <c r="BJ307" s="20" t="s">
        <v>78</v>
      </c>
      <c r="BK307" s="220">
        <f>ROUND(I307*H307,2)</f>
        <v>0</v>
      </c>
      <c r="BL307" s="20" t="s">
        <v>150</v>
      </c>
      <c r="BM307" s="219" t="s">
        <v>444</v>
      </c>
    </row>
    <row r="308" s="12" customFormat="1">
      <c r="A308" s="12"/>
      <c r="B308" s="221"/>
      <c r="C308" s="222"/>
      <c r="D308" s="223" t="s">
        <v>152</v>
      </c>
      <c r="E308" s="224" t="s">
        <v>19</v>
      </c>
      <c r="F308" s="225" t="s">
        <v>445</v>
      </c>
      <c r="G308" s="222"/>
      <c r="H308" s="226">
        <v>480</v>
      </c>
      <c r="I308" s="227"/>
      <c r="J308" s="222"/>
      <c r="K308" s="222"/>
      <c r="L308" s="228"/>
      <c r="M308" s="229"/>
      <c r="N308" s="230"/>
      <c r="O308" s="230"/>
      <c r="P308" s="230"/>
      <c r="Q308" s="230"/>
      <c r="R308" s="230"/>
      <c r="S308" s="230"/>
      <c r="T308" s="231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T308" s="232" t="s">
        <v>152</v>
      </c>
      <c r="AU308" s="232" t="s">
        <v>78</v>
      </c>
      <c r="AV308" s="12" t="s">
        <v>80</v>
      </c>
      <c r="AW308" s="12" t="s">
        <v>32</v>
      </c>
      <c r="AX308" s="12" t="s">
        <v>70</v>
      </c>
      <c r="AY308" s="232" t="s">
        <v>145</v>
      </c>
    </row>
    <row r="309" s="14" customFormat="1">
      <c r="A309" s="14"/>
      <c r="B309" s="243"/>
      <c r="C309" s="244"/>
      <c r="D309" s="223" t="s">
        <v>152</v>
      </c>
      <c r="E309" s="245" t="s">
        <v>19</v>
      </c>
      <c r="F309" s="246" t="s">
        <v>154</v>
      </c>
      <c r="G309" s="244"/>
      <c r="H309" s="247">
        <v>480</v>
      </c>
      <c r="I309" s="248"/>
      <c r="J309" s="244"/>
      <c r="K309" s="244"/>
      <c r="L309" s="249"/>
      <c r="M309" s="250"/>
      <c r="N309" s="251"/>
      <c r="O309" s="251"/>
      <c r="P309" s="251"/>
      <c r="Q309" s="251"/>
      <c r="R309" s="251"/>
      <c r="S309" s="251"/>
      <c r="T309" s="252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3" t="s">
        <v>152</v>
      </c>
      <c r="AU309" s="253" t="s">
        <v>78</v>
      </c>
      <c r="AV309" s="14" t="s">
        <v>150</v>
      </c>
      <c r="AW309" s="14" t="s">
        <v>32</v>
      </c>
      <c r="AX309" s="14" t="s">
        <v>78</v>
      </c>
      <c r="AY309" s="253" t="s">
        <v>145</v>
      </c>
    </row>
    <row r="310" s="2" customFormat="1" ht="16.5" customHeight="1">
      <c r="A310" s="41"/>
      <c r="B310" s="42"/>
      <c r="C310" s="208" t="s">
        <v>286</v>
      </c>
      <c r="D310" s="208" t="s">
        <v>146</v>
      </c>
      <c r="E310" s="209" t="s">
        <v>446</v>
      </c>
      <c r="F310" s="210" t="s">
        <v>447</v>
      </c>
      <c r="G310" s="211" t="s">
        <v>149</v>
      </c>
      <c r="H310" s="212">
        <v>72</v>
      </c>
      <c r="I310" s="213"/>
      <c r="J310" s="214">
        <f>ROUND(I310*H310,2)</f>
        <v>0</v>
      </c>
      <c r="K310" s="210" t="s">
        <v>19</v>
      </c>
      <c r="L310" s="47"/>
      <c r="M310" s="215" t="s">
        <v>19</v>
      </c>
      <c r="N310" s="216" t="s">
        <v>41</v>
      </c>
      <c r="O310" s="87"/>
      <c r="P310" s="217">
        <f>O310*H310</f>
        <v>0</v>
      </c>
      <c r="Q310" s="217">
        <v>0</v>
      </c>
      <c r="R310" s="217">
        <f>Q310*H310</f>
        <v>0</v>
      </c>
      <c r="S310" s="217">
        <v>0</v>
      </c>
      <c r="T310" s="218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19" t="s">
        <v>150</v>
      </c>
      <c r="AT310" s="219" t="s">
        <v>146</v>
      </c>
      <c r="AU310" s="219" t="s">
        <v>78</v>
      </c>
      <c r="AY310" s="20" t="s">
        <v>145</v>
      </c>
      <c r="BE310" s="220">
        <f>IF(N310="základní",J310,0)</f>
        <v>0</v>
      </c>
      <c r="BF310" s="220">
        <f>IF(N310="snížená",J310,0)</f>
        <v>0</v>
      </c>
      <c r="BG310" s="220">
        <f>IF(N310="zákl. přenesená",J310,0)</f>
        <v>0</v>
      </c>
      <c r="BH310" s="220">
        <f>IF(N310="sníž. přenesená",J310,0)</f>
        <v>0</v>
      </c>
      <c r="BI310" s="220">
        <f>IF(N310="nulová",J310,0)</f>
        <v>0</v>
      </c>
      <c r="BJ310" s="20" t="s">
        <v>78</v>
      </c>
      <c r="BK310" s="220">
        <f>ROUND(I310*H310,2)</f>
        <v>0</v>
      </c>
      <c r="BL310" s="20" t="s">
        <v>150</v>
      </c>
      <c r="BM310" s="219" t="s">
        <v>448</v>
      </c>
    </row>
    <row r="311" s="12" customFormat="1">
      <c r="A311" s="12"/>
      <c r="B311" s="221"/>
      <c r="C311" s="222"/>
      <c r="D311" s="223" t="s">
        <v>152</v>
      </c>
      <c r="E311" s="224" t="s">
        <v>19</v>
      </c>
      <c r="F311" s="225" t="s">
        <v>449</v>
      </c>
      <c r="G311" s="222"/>
      <c r="H311" s="226">
        <v>72</v>
      </c>
      <c r="I311" s="227"/>
      <c r="J311" s="222"/>
      <c r="K311" s="222"/>
      <c r="L311" s="228"/>
      <c r="M311" s="229"/>
      <c r="N311" s="230"/>
      <c r="O311" s="230"/>
      <c r="P311" s="230"/>
      <c r="Q311" s="230"/>
      <c r="R311" s="230"/>
      <c r="S311" s="230"/>
      <c r="T311" s="231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T311" s="232" t="s">
        <v>152</v>
      </c>
      <c r="AU311" s="232" t="s">
        <v>78</v>
      </c>
      <c r="AV311" s="12" t="s">
        <v>80</v>
      </c>
      <c r="AW311" s="12" t="s">
        <v>32</v>
      </c>
      <c r="AX311" s="12" t="s">
        <v>70</v>
      </c>
      <c r="AY311" s="232" t="s">
        <v>145</v>
      </c>
    </row>
    <row r="312" s="14" customFormat="1">
      <c r="A312" s="14"/>
      <c r="B312" s="243"/>
      <c r="C312" s="244"/>
      <c r="D312" s="223" t="s">
        <v>152</v>
      </c>
      <c r="E312" s="245" t="s">
        <v>19</v>
      </c>
      <c r="F312" s="246" t="s">
        <v>154</v>
      </c>
      <c r="G312" s="244"/>
      <c r="H312" s="247">
        <v>72</v>
      </c>
      <c r="I312" s="248"/>
      <c r="J312" s="244"/>
      <c r="K312" s="244"/>
      <c r="L312" s="249"/>
      <c r="M312" s="250"/>
      <c r="N312" s="251"/>
      <c r="O312" s="251"/>
      <c r="P312" s="251"/>
      <c r="Q312" s="251"/>
      <c r="R312" s="251"/>
      <c r="S312" s="251"/>
      <c r="T312" s="252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3" t="s">
        <v>152</v>
      </c>
      <c r="AU312" s="253" t="s">
        <v>78</v>
      </c>
      <c r="AV312" s="14" t="s">
        <v>150</v>
      </c>
      <c r="AW312" s="14" t="s">
        <v>32</v>
      </c>
      <c r="AX312" s="14" t="s">
        <v>78</v>
      </c>
      <c r="AY312" s="253" t="s">
        <v>145</v>
      </c>
    </row>
    <row r="313" s="2" customFormat="1" ht="16.5" customHeight="1">
      <c r="A313" s="41"/>
      <c r="B313" s="42"/>
      <c r="C313" s="208" t="s">
        <v>450</v>
      </c>
      <c r="D313" s="208" t="s">
        <v>146</v>
      </c>
      <c r="E313" s="209" t="s">
        <v>451</v>
      </c>
      <c r="F313" s="210" t="s">
        <v>452</v>
      </c>
      <c r="G313" s="211" t="s">
        <v>184</v>
      </c>
      <c r="H313" s="212">
        <v>2.3039999999999998</v>
      </c>
      <c r="I313" s="213"/>
      <c r="J313" s="214">
        <f>ROUND(I313*H313,2)</f>
        <v>0</v>
      </c>
      <c r="K313" s="210" t="s">
        <v>19</v>
      </c>
      <c r="L313" s="47"/>
      <c r="M313" s="215" t="s">
        <v>19</v>
      </c>
      <c r="N313" s="216" t="s">
        <v>41</v>
      </c>
      <c r="O313" s="87"/>
      <c r="P313" s="217">
        <f>O313*H313</f>
        <v>0</v>
      </c>
      <c r="Q313" s="217">
        <v>0</v>
      </c>
      <c r="R313" s="217">
        <f>Q313*H313</f>
        <v>0</v>
      </c>
      <c r="S313" s="217">
        <v>0</v>
      </c>
      <c r="T313" s="218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19" t="s">
        <v>150</v>
      </c>
      <c r="AT313" s="219" t="s">
        <v>146</v>
      </c>
      <c r="AU313" s="219" t="s">
        <v>78</v>
      </c>
      <c r="AY313" s="20" t="s">
        <v>145</v>
      </c>
      <c r="BE313" s="220">
        <f>IF(N313="základní",J313,0)</f>
        <v>0</v>
      </c>
      <c r="BF313" s="220">
        <f>IF(N313="snížená",J313,0)</f>
        <v>0</v>
      </c>
      <c r="BG313" s="220">
        <f>IF(N313="zákl. přenesená",J313,0)</f>
        <v>0</v>
      </c>
      <c r="BH313" s="220">
        <f>IF(N313="sníž. přenesená",J313,0)</f>
        <v>0</v>
      </c>
      <c r="BI313" s="220">
        <f>IF(N313="nulová",J313,0)</f>
        <v>0</v>
      </c>
      <c r="BJ313" s="20" t="s">
        <v>78</v>
      </c>
      <c r="BK313" s="220">
        <f>ROUND(I313*H313,2)</f>
        <v>0</v>
      </c>
      <c r="BL313" s="20" t="s">
        <v>150</v>
      </c>
      <c r="BM313" s="219" t="s">
        <v>453</v>
      </c>
    </row>
    <row r="314" s="12" customFormat="1">
      <c r="A314" s="12"/>
      <c r="B314" s="221"/>
      <c r="C314" s="222"/>
      <c r="D314" s="223" t="s">
        <v>152</v>
      </c>
      <c r="E314" s="224" t="s">
        <v>19</v>
      </c>
      <c r="F314" s="225" t="s">
        <v>454</v>
      </c>
      <c r="G314" s="222"/>
      <c r="H314" s="226">
        <v>2.3039999999999998</v>
      </c>
      <c r="I314" s="227"/>
      <c r="J314" s="222"/>
      <c r="K314" s="222"/>
      <c r="L314" s="228"/>
      <c r="M314" s="229"/>
      <c r="N314" s="230"/>
      <c r="O314" s="230"/>
      <c r="P314" s="230"/>
      <c r="Q314" s="230"/>
      <c r="R314" s="230"/>
      <c r="S314" s="230"/>
      <c r="T314" s="231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T314" s="232" t="s">
        <v>152</v>
      </c>
      <c r="AU314" s="232" t="s">
        <v>78</v>
      </c>
      <c r="AV314" s="12" t="s">
        <v>80</v>
      </c>
      <c r="AW314" s="12" t="s">
        <v>32</v>
      </c>
      <c r="AX314" s="12" t="s">
        <v>70</v>
      </c>
      <c r="AY314" s="232" t="s">
        <v>145</v>
      </c>
    </row>
    <row r="315" s="14" customFormat="1">
      <c r="A315" s="14"/>
      <c r="B315" s="243"/>
      <c r="C315" s="244"/>
      <c r="D315" s="223" t="s">
        <v>152</v>
      </c>
      <c r="E315" s="245" t="s">
        <v>19</v>
      </c>
      <c r="F315" s="246" t="s">
        <v>154</v>
      </c>
      <c r="G315" s="244"/>
      <c r="H315" s="247">
        <v>2.3039999999999998</v>
      </c>
      <c r="I315" s="248"/>
      <c r="J315" s="244"/>
      <c r="K315" s="244"/>
      <c r="L315" s="249"/>
      <c r="M315" s="250"/>
      <c r="N315" s="251"/>
      <c r="O315" s="251"/>
      <c r="P315" s="251"/>
      <c r="Q315" s="251"/>
      <c r="R315" s="251"/>
      <c r="S315" s="251"/>
      <c r="T315" s="252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3" t="s">
        <v>152</v>
      </c>
      <c r="AU315" s="253" t="s">
        <v>78</v>
      </c>
      <c r="AV315" s="14" t="s">
        <v>150</v>
      </c>
      <c r="AW315" s="14" t="s">
        <v>32</v>
      </c>
      <c r="AX315" s="14" t="s">
        <v>78</v>
      </c>
      <c r="AY315" s="253" t="s">
        <v>145</v>
      </c>
    </row>
    <row r="316" s="11" customFormat="1" ht="25.92" customHeight="1">
      <c r="A316" s="11"/>
      <c r="B316" s="194"/>
      <c r="C316" s="195"/>
      <c r="D316" s="196" t="s">
        <v>69</v>
      </c>
      <c r="E316" s="197" t="s">
        <v>455</v>
      </c>
      <c r="F316" s="197" t="s">
        <v>456</v>
      </c>
      <c r="G316" s="195"/>
      <c r="H316" s="195"/>
      <c r="I316" s="198"/>
      <c r="J316" s="199">
        <f>BK316</f>
        <v>0</v>
      </c>
      <c r="K316" s="195"/>
      <c r="L316" s="200"/>
      <c r="M316" s="201"/>
      <c r="N316" s="202"/>
      <c r="O316" s="202"/>
      <c r="P316" s="203">
        <f>SUM(P317:P332)</f>
        <v>0</v>
      </c>
      <c r="Q316" s="202"/>
      <c r="R316" s="203">
        <f>SUM(R317:R332)</f>
        <v>0</v>
      </c>
      <c r="S316" s="202"/>
      <c r="T316" s="204">
        <f>SUM(T317:T332)</f>
        <v>0</v>
      </c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R316" s="205" t="s">
        <v>78</v>
      </c>
      <c r="AT316" s="206" t="s">
        <v>69</v>
      </c>
      <c r="AU316" s="206" t="s">
        <v>70</v>
      </c>
      <c r="AY316" s="205" t="s">
        <v>145</v>
      </c>
      <c r="BK316" s="207">
        <f>SUM(BK317:BK332)</f>
        <v>0</v>
      </c>
    </row>
    <row r="317" s="2" customFormat="1" ht="16.5" customHeight="1">
      <c r="A317" s="41"/>
      <c r="B317" s="42"/>
      <c r="C317" s="208" t="s">
        <v>457</v>
      </c>
      <c r="D317" s="208" t="s">
        <v>146</v>
      </c>
      <c r="E317" s="209" t="s">
        <v>458</v>
      </c>
      <c r="F317" s="210" t="s">
        <v>459</v>
      </c>
      <c r="G317" s="211" t="s">
        <v>401</v>
      </c>
      <c r="H317" s="212">
        <v>3</v>
      </c>
      <c r="I317" s="213"/>
      <c r="J317" s="214">
        <f>ROUND(I317*H317,2)</f>
        <v>0</v>
      </c>
      <c r="K317" s="210" t="s">
        <v>19</v>
      </c>
      <c r="L317" s="47"/>
      <c r="M317" s="215" t="s">
        <v>19</v>
      </c>
      <c r="N317" s="216" t="s">
        <v>41</v>
      </c>
      <c r="O317" s="87"/>
      <c r="P317" s="217">
        <f>O317*H317</f>
        <v>0</v>
      </c>
      <c r="Q317" s="217">
        <v>0</v>
      </c>
      <c r="R317" s="217">
        <f>Q317*H317</f>
        <v>0</v>
      </c>
      <c r="S317" s="217">
        <v>0</v>
      </c>
      <c r="T317" s="218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19" t="s">
        <v>150</v>
      </c>
      <c r="AT317" s="219" t="s">
        <v>146</v>
      </c>
      <c r="AU317" s="219" t="s">
        <v>78</v>
      </c>
      <c r="AY317" s="20" t="s">
        <v>145</v>
      </c>
      <c r="BE317" s="220">
        <f>IF(N317="základní",J317,0)</f>
        <v>0</v>
      </c>
      <c r="BF317" s="220">
        <f>IF(N317="snížená",J317,0)</f>
        <v>0</v>
      </c>
      <c r="BG317" s="220">
        <f>IF(N317="zákl. přenesená",J317,0)</f>
        <v>0</v>
      </c>
      <c r="BH317" s="220">
        <f>IF(N317="sníž. přenesená",J317,0)</f>
        <v>0</v>
      </c>
      <c r="BI317" s="220">
        <f>IF(N317="nulová",J317,0)</f>
        <v>0</v>
      </c>
      <c r="BJ317" s="20" t="s">
        <v>78</v>
      </c>
      <c r="BK317" s="220">
        <f>ROUND(I317*H317,2)</f>
        <v>0</v>
      </c>
      <c r="BL317" s="20" t="s">
        <v>150</v>
      </c>
      <c r="BM317" s="219" t="s">
        <v>460</v>
      </c>
    </row>
    <row r="318" s="12" customFormat="1">
      <c r="A318" s="12"/>
      <c r="B318" s="221"/>
      <c r="C318" s="222"/>
      <c r="D318" s="223" t="s">
        <v>152</v>
      </c>
      <c r="E318" s="224" t="s">
        <v>19</v>
      </c>
      <c r="F318" s="225" t="s">
        <v>168</v>
      </c>
      <c r="G318" s="222"/>
      <c r="H318" s="226">
        <v>3</v>
      </c>
      <c r="I318" s="227"/>
      <c r="J318" s="222"/>
      <c r="K318" s="222"/>
      <c r="L318" s="228"/>
      <c r="M318" s="229"/>
      <c r="N318" s="230"/>
      <c r="O318" s="230"/>
      <c r="P318" s="230"/>
      <c r="Q318" s="230"/>
      <c r="R318" s="230"/>
      <c r="S318" s="230"/>
      <c r="T318" s="231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T318" s="232" t="s">
        <v>152</v>
      </c>
      <c r="AU318" s="232" t="s">
        <v>78</v>
      </c>
      <c r="AV318" s="12" t="s">
        <v>80</v>
      </c>
      <c r="AW318" s="12" t="s">
        <v>32</v>
      </c>
      <c r="AX318" s="12" t="s">
        <v>70</v>
      </c>
      <c r="AY318" s="232" t="s">
        <v>145</v>
      </c>
    </row>
    <row r="319" s="14" customFormat="1">
      <c r="A319" s="14"/>
      <c r="B319" s="243"/>
      <c r="C319" s="244"/>
      <c r="D319" s="223" t="s">
        <v>152</v>
      </c>
      <c r="E319" s="245" t="s">
        <v>19</v>
      </c>
      <c r="F319" s="246" t="s">
        <v>154</v>
      </c>
      <c r="G319" s="244"/>
      <c r="H319" s="247">
        <v>3</v>
      </c>
      <c r="I319" s="248"/>
      <c r="J319" s="244"/>
      <c r="K319" s="244"/>
      <c r="L319" s="249"/>
      <c r="M319" s="250"/>
      <c r="N319" s="251"/>
      <c r="O319" s="251"/>
      <c r="P319" s="251"/>
      <c r="Q319" s="251"/>
      <c r="R319" s="251"/>
      <c r="S319" s="251"/>
      <c r="T319" s="252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3" t="s">
        <v>152</v>
      </c>
      <c r="AU319" s="253" t="s">
        <v>78</v>
      </c>
      <c r="AV319" s="14" t="s">
        <v>150</v>
      </c>
      <c r="AW319" s="14" t="s">
        <v>32</v>
      </c>
      <c r="AX319" s="14" t="s">
        <v>78</v>
      </c>
      <c r="AY319" s="253" t="s">
        <v>145</v>
      </c>
    </row>
    <row r="320" s="2" customFormat="1" ht="16.5" customHeight="1">
      <c r="A320" s="41"/>
      <c r="B320" s="42"/>
      <c r="C320" s="208" t="s">
        <v>461</v>
      </c>
      <c r="D320" s="208" t="s">
        <v>146</v>
      </c>
      <c r="E320" s="209" t="s">
        <v>462</v>
      </c>
      <c r="F320" s="210" t="s">
        <v>463</v>
      </c>
      <c r="G320" s="211" t="s">
        <v>401</v>
      </c>
      <c r="H320" s="212">
        <v>13</v>
      </c>
      <c r="I320" s="213"/>
      <c r="J320" s="214">
        <f>ROUND(I320*H320,2)</f>
        <v>0</v>
      </c>
      <c r="K320" s="210" t="s">
        <v>19</v>
      </c>
      <c r="L320" s="47"/>
      <c r="M320" s="215" t="s">
        <v>19</v>
      </c>
      <c r="N320" s="216" t="s">
        <v>41</v>
      </c>
      <c r="O320" s="87"/>
      <c r="P320" s="217">
        <f>O320*H320</f>
        <v>0</v>
      </c>
      <c r="Q320" s="217">
        <v>0</v>
      </c>
      <c r="R320" s="217">
        <f>Q320*H320</f>
        <v>0</v>
      </c>
      <c r="S320" s="217">
        <v>0</v>
      </c>
      <c r="T320" s="218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19" t="s">
        <v>150</v>
      </c>
      <c r="AT320" s="219" t="s">
        <v>146</v>
      </c>
      <c r="AU320" s="219" t="s">
        <v>78</v>
      </c>
      <c r="AY320" s="20" t="s">
        <v>145</v>
      </c>
      <c r="BE320" s="220">
        <f>IF(N320="základní",J320,0)</f>
        <v>0</v>
      </c>
      <c r="BF320" s="220">
        <f>IF(N320="snížená",J320,0)</f>
        <v>0</v>
      </c>
      <c r="BG320" s="220">
        <f>IF(N320="zákl. přenesená",J320,0)</f>
        <v>0</v>
      </c>
      <c r="BH320" s="220">
        <f>IF(N320="sníž. přenesená",J320,0)</f>
        <v>0</v>
      </c>
      <c r="BI320" s="220">
        <f>IF(N320="nulová",J320,0)</f>
        <v>0</v>
      </c>
      <c r="BJ320" s="20" t="s">
        <v>78</v>
      </c>
      <c r="BK320" s="220">
        <f>ROUND(I320*H320,2)</f>
        <v>0</v>
      </c>
      <c r="BL320" s="20" t="s">
        <v>150</v>
      </c>
      <c r="BM320" s="219" t="s">
        <v>464</v>
      </c>
    </row>
    <row r="321" s="12" customFormat="1">
      <c r="A321" s="12"/>
      <c r="B321" s="221"/>
      <c r="C321" s="222"/>
      <c r="D321" s="223" t="s">
        <v>152</v>
      </c>
      <c r="E321" s="224" t="s">
        <v>19</v>
      </c>
      <c r="F321" s="225" t="s">
        <v>200</v>
      </c>
      <c r="G321" s="222"/>
      <c r="H321" s="226">
        <v>13</v>
      </c>
      <c r="I321" s="227"/>
      <c r="J321" s="222"/>
      <c r="K321" s="222"/>
      <c r="L321" s="228"/>
      <c r="M321" s="229"/>
      <c r="N321" s="230"/>
      <c r="O321" s="230"/>
      <c r="P321" s="230"/>
      <c r="Q321" s="230"/>
      <c r="R321" s="230"/>
      <c r="S321" s="230"/>
      <c r="T321" s="231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T321" s="232" t="s">
        <v>152</v>
      </c>
      <c r="AU321" s="232" t="s">
        <v>78</v>
      </c>
      <c r="AV321" s="12" t="s">
        <v>80</v>
      </c>
      <c r="AW321" s="12" t="s">
        <v>32</v>
      </c>
      <c r="AX321" s="12" t="s">
        <v>70</v>
      </c>
      <c r="AY321" s="232" t="s">
        <v>145</v>
      </c>
    </row>
    <row r="322" s="13" customFormat="1">
      <c r="A322" s="13"/>
      <c r="B322" s="233"/>
      <c r="C322" s="234"/>
      <c r="D322" s="223" t="s">
        <v>152</v>
      </c>
      <c r="E322" s="235" t="s">
        <v>19</v>
      </c>
      <c r="F322" s="236" t="s">
        <v>465</v>
      </c>
      <c r="G322" s="234"/>
      <c r="H322" s="235" t="s">
        <v>19</v>
      </c>
      <c r="I322" s="237"/>
      <c r="J322" s="234"/>
      <c r="K322" s="234"/>
      <c r="L322" s="238"/>
      <c r="M322" s="239"/>
      <c r="N322" s="240"/>
      <c r="O322" s="240"/>
      <c r="P322" s="240"/>
      <c r="Q322" s="240"/>
      <c r="R322" s="240"/>
      <c r="S322" s="240"/>
      <c r="T322" s="241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2" t="s">
        <v>152</v>
      </c>
      <c r="AU322" s="242" t="s">
        <v>78</v>
      </c>
      <c r="AV322" s="13" t="s">
        <v>78</v>
      </c>
      <c r="AW322" s="13" t="s">
        <v>32</v>
      </c>
      <c r="AX322" s="13" t="s">
        <v>70</v>
      </c>
      <c r="AY322" s="242" t="s">
        <v>145</v>
      </c>
    </row>
    <row r="323" s="14" customFormat="1">
      <c r="A323" s="14"/>
      <c r="B323" s="243"/>
      <c r="C323" s="244"/>
      <c r="D323" s="223" t="s">
        <v>152</v>
      </c>
      <c r="E323" s="245" t="s">
        <v>19</v>
      </c>
      <c r="F323" s="246" t="s">
        <v>154</v>
      </c>
      <c r="G323" s="244"/>
      <c r="H323" s="247">
        <v>13</v>
      </c>
      <c r="I323" s="248"/>
      <c r="J323" s="244"/>
      <c r="K323" s="244"/>
      <c r="L323" s="249"/>
      <c r="M323" s="250"/>
      <c r="N323" s="251"/>
      <c r="O323" s="251"/>
      <c r="P323" s="251"/>
      <c r="Q323" s="251"/>
      <c r="R323" s="251"/>
      <c r="S323" s="251"/>
      <c r="T323" s="252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3" t="s">
        <v>152</v>
      </c>
      <c r="AU323" s="253" t="s">
        <v>78</v>
      </c>
      <c r="AV323" s="14" t="s">
        <v>150</v>
      </c>
      <c r="AW323" s="14" t="s">
        <v>32</v>
      </c>
      <c r="AX323" s="14" t="s">
        <v>78</v>
      </c>
      <c r="AY323" s="253" t="s">
        <v>145</v>
      </c>
    </row>
    <row r="324" s="2" customFormat="1" ht="16.5" customHeight="1">
      <c r="A324" s="41"/>
      <c r="B324" s="42"/>
      <c r="C324" s="208" t="s">
        <v>466</v>
      </c>
      <c r="D324" s="208" t="s">
        <v>146</v>
      </c>
      <c r="E324" s="209" t="s">
        <v>467</v>
      </c>
      <c r="F324" s="210" t="s">
        <v>468</v>
      </c>
      <c r="G324" s="211" t="s">
        <v>176</v>
      </c>
      <c r="H324" s="212">
        <v>38</v>
      </c>
      <c r="I324" s="213"/>
      <c r="J324" s="214">
        <f>ROUND(I324*H324,2)</f>
        <v>0</v>
      </c>
      <c r="K324" s="210" t="s">
        <v>19</v>
      </c>
      <c r="L324" s="47"/>
      <c r="M324" s="215" t="s">
        <v>19</v>
      </c>
      <c r="N324" s="216" t="s">
        <v>41</v>
      </c>
      <c r="O324" s="87"/>
      <c r="P324" s="217">
        <f>O324*H324</f>
        <v>0</v>
      </c>
      <c r="Q324" s="217">
        <v>0</v>
      </c>
      <c r="R324" s="217">
        <f>Q324*H324</f>
        <v>0</v>
      </c>
      <c r="S324" s="217">
        <v>0</v>
      </c>
      <c r="T324" s="218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19" t="s">
        <v>150</v>
      </c>
      <c r="AT324" s="219" t="s">
        <v>146</v>
      </c>
      <c r="AU324" s="219" t="s">
        <v>78</v>
      </c>
      <c r="AY324" s="20" t="s">
        <v>145</v>
      </c>
      <c r="BE324" s="220">
        <f>IF(N324="základní",J324,0)</f>
        <v>0</v>
      </c>
      <c r="BF324" s="220">
        <f>IF(N324="snížená",J324,0)</f>
        <v>0</v>
      </c>
      <c r="BG324" s="220">
        <f>IF(N324="zákl. přenesená",J324,0)</f>
        <v>0</v>
      </c>
      <c r="BH324" s="220">
        <f>IF(N324="sníž. přenesená",J324,0)</f>
        <v>0</v>
      </c>
      <c r="BI324" s="220">
        <f>IF(N324="nulová",J324,0)</f>
        <v>0</v>
      </c>
      <c r="BJ324" s="20" t="s">
        <v>78</v>
      </c>
      <c r="BK324" s="220">
        <f>ROUND(I324*H324,2)</f>
        <v>0</v>
      </c>
      <c r="BL324" s="20" t="s">
        <v>150</v>
      </c>
      <c r="BM324" s="219" t="s">
        <v>469</v>
      </c>
    </row>
    <row r="325" s="13" customFormat="1">
      <c r="A325" s="13"/>
      <c r="B325" s="233"/>
      <c r="C325" s="234"/>
      <c r="D325" s="223" t="s">
        <v>152</v>
      </c>
      <c r="E325" s="235" t="s">
        <v>19</v>
      </c>
      <c r="F325" s="236" t="s">
        <v>470</v>
      </c>
      <c r="G325" s="234"/>
      <c r="H325" s="235" t="s">
        <v>19</v>
      </c>
      <c r="I325" s="237"/>
      <c r="J325" s="234"/>
      <c r="K325" s="234"/>
      <c r="L325" s="238"/>
      <c r="M325" s="239"/>
      <c r="N325" s="240"/>
      <c r="O325" s="240"/>
      <c r="P325" s="240"/>
      <c r="Q325" s="240"/>
      <c r="R325" s="240"/>
      <c r="S325" s="240"/>
      <c r="T325" s="241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2" t="s">
        <v>152</v>
      </c>
      <c r="AU325" s="242" t="s">
        <v>78</v>
      </c>
      <c r="AV325" s="13" t="s">
        <v>78</v>
      </c>
      <c r="AW325" s="13" t="s">
        <v>32</v>
      </c>
      <c r="AX325" s="13" t="s">
        <v>70</v>
      </c>
      <c r="AY325" s="242" t="s">
        <v>145</v>
      </c>
    </row>
    <row r="326" s="12" customFormat="1">
      <c r="A326" s="12"/>
      <c r="B326" s="221"/>
      <c r="C326" s="222"/>
      <c r="D326" s="223" t="s">
        <v>152</v>
      </c>
      <c r="E326" s="224" t="s">
        <v>19</v>
      </c>
      <c r="F326" s="225" t="s">
        <v>387</v>
      </c>
      <c r="G326" s="222"/>
      <c r="H326" s="226">
        <v>38</v>
      </c>
      <c r="I326" s="227"/>
      <c r="J326" s="222"/>
      <c r="K326" s="222"/>
      <c r="L326" s="228"/>
      <c r="M326" s="229"/>
      <c r="N326" s="230"/>
      <c r="O326" s="230"/>
      <c r="P326" s="230"/>
      <c r="Q326" s="230"/>
      <c r="R326" s="230"/>
      <c r="S326" s="230"/>
      <c r="T326" s="231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T326" s="232" t="s">
        <v>152</v>
      </c>
      <c r="AU326" s="232" t="s">
        <v>78</v>
      </c>
      <c r="AV326" s="12" t="s">
        <v>80</v>
      </c>
      <c r="AW326" s="12" t="s">
        <v>32</v>
      </c>
      <c r="AX326" s="12" t="s">
        <v>70</v>
      </c>
      <c r="AY326" s="232" t="s">
        <v>145</v>
      </c>
    </row>
    <row r="327" s="13" customFormat="1">
      <c r="A327" s="13"/>
      <c r="B327" s="233"/>
      <c r="C327" s="234"/>
      <c r="D327" s="223" t="s">
        <v>152</v>
      </c>
      <c r="E327" s="235" t="s">
        <v>19</v>
      </c>
      <c r="F327" s="236" t="s">
        <v>471</v>
      </c>
      <c r="G327" s="234"/>
      <c r="H327" s="235" t="s">
        <v>19</v>
      </c>
      <c r="I327" s="237"/>
      <c r="J327" s="234"/>
      <c r="K327" s="234"/>
      <c r="L327" s="238"/>
      <c r="M327" s="239"/>
      <c r="N327" s="240"/>
      <c r="O327" s="240"/>
      <c r="P327" s="240"/>
      <c r="Q327" s="240"/>
      <c r="R327" s="240"/>
      <c r="S327" s="240"/>
      <c r="T327" s="241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2" t="s">
        <v>152</v>
      </c>
      <c r="AU327" s="242" t="s">
        <v>78</v>
      </c>
      <c r="AV327" s="13" t="s">
        <v>78</v>
      </c>
      <c r="AW327" s="13" t="s">
        <v>32</v>
      </c>
      <c r="AX327" s="13" t="s">
        <v>70</v>
      </c>
      <c r="AY327" s="242" t="s">
        <v>145</v>
      </c>
    </row>
    <row r="328" s="14" customFormat="1">
      <c r="A328" s="14"/>
      <c r="B328" s="243"/>
      <c r="C328" s="244"/>
      <c r="D328" s="223" t="s">
        <v>152</v>
      </c>
      <c r="E328" s="245" t="s">
        <v>19</v>
      </c>
      <c r="F328" s="246" t="s">
        <v>154</v>
      </c>
      <c r="G328" s="244"/>
      <c r="H328" s="247">
        <v>38</v>
      </c>
      <c r="I328" s="248"/>
      <c r="J328" s="244"/>
      <c r="K328" s="244"/>
      <c r="L328" s="249"/>
      <c r="M328" s="250"/>
      <c r="N328" s="251"/>
      <c r="O328" s="251"/>
      <c r="P328" s="251"/>
      <c r="Q328" s="251"/>
      <c r="R328" s="251"/>
      <c r="S328" s="251"/>
      <c r="T328" s="252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3" t="s">
        <v>152</v>
      </c>
      <c r="AU328" s="253" t="s">
        <v>78</v>
      </c>
      <c r="AV328" s="14" t="s">
        <v>150</v>
      </c>
      <c r="AW328" s="14" t="s">
        <v>32</v>
      </c>
      <c r="AX328" s="14" t="s">
        <v>78</v>
      </c>
      <c r="AY328" s="253" t="s">
        <v>145</v>
      </c>
    </row>
    <row r="329" s="2" customFormat="1" ht="16.5" customHeight="1">
      <c r="A329" s="41"/>
      <c r="B329" s="42"/>
      <c r="C329" s="208" t="s">
        <v>472</v>
      </c>
      <c r="D329" s="208" t="s">
        <v>146</v>
      </c>
      <c r="E329" s="209" t="s">
        <v>473</v>
      </c>
      <c r="F329" s="210" t="s">
        <v>474</v>
      </c>
      <c r="G329" s="211" t="s">
        <v>401</v>
      </c>
      <c r="H329" s="212">
        <v>13</v>
      </c>
      <c r="I329" s="213"/>
      <c r="J329" s="214">
        <f>ROUND(I329*H329,2)</f>
        <v>0</v>
      </c>
      <c r="K329" s="210" t="s">
        <v>19</v>
      </c>
      <c r="L329" s="47"/>
      <c r="M329" s="215" t="s">
        <v>19</v>
      </c>
      <c r="N329" s="216" t="s">
        <v>41</v>
      </c>
      <c r="O329" s="87"/>
      <c r="P329" s="217">
        <f>O329*H329</f>
        <v>0</v>
      </c>
      <c r="Q329" s="217">
        <v>0</v>
      </c>
      <c r="R329" s="217">
        <f>Q329*H329</f>
        <v>0</v>
      </c>
      <c r="S329" s="217">
        <v>0</v>
      </c>
      <c r="T329" s="218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19" t="s">
        <v>150</v>
      </c>
      <c r="AT329" s="219" t="s">
        <v>146</v>
      </c>
      <c r="AU329" s="219" t="s">
        <v>78</v>
      </c>
      <c r="AY329" s="20" t="s">
        <v>145</v>
      </c>
      <c r="BE329" s="220">
        <f>IF(N329="základní",J329,0)</f>
        <v>0</v>
      </c>
      <c r="BF329" s="220">
        <f>IF(N329="snížená",J329,0)</f>
        <v>0</v>
      </c>
      <c r="BG329" s="220">
        <f>IF(N329="zákl. přenesená",J329,0)</f>
        <v>0</v>
      </c>
      <c r="BH329" s="220">
        <f>IF(N329="sníž. přenesená",J329,0)</f>
        <v>0</v>
      </c>
      <c r="BI329" s="220">
        <f>IF(N329="nulová",J329,0)</f>
        <v>0</v>
      </c>
      <c r="BJ329" s="20" t="s">
        <v>78</v>
      </c>
      <c r="BK329" s="220">
        <f>ROUND(I329*H329,2)</f>
        <v>0</v>
      </c>
      <c r="BL329" s="20" t="s">
        <v>150</v>
      </c>
      <c r="BM329" s="219" t="s">
        <v>475</v>
      </c>
    </row>
    <row r="330" s="12" customFormat="1">
      <c r="A330" s="12"/>
      <c r="B330" s="221"/>
      <c r="C330" s="222"/>
      <c r="D330" s="223" t="s">
        <v>152</v>
      </c>
      <c r="E330" s="224" t="s">
        <v>19</v>
      </c>
      <c r="F330" s="225" t="s">
        <v>200</v>
      </c>
      <c r="G330" s="222"/>
      <c r="H330" s="226">
        <v>13</v>
      </c>
      <c r="I330" s="227"/>
      <c r="J330" s="222"/>
      <c r="K330" s="222"/>
      <c r="L330" s="228"/>
      <c r="M330" s="229"/>
      <c r="N330" s="230"/>
      <c r="O330" s="230"/>
      <c r="P330" s="230"/>
      <c r="Q330" s="230"/>
      <c r="R330" s="230"/>
      <c r="S330" s="230"/>
      <c r="T330" s="231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T330" s="232" t="s">
        <v>152</v>
      </c>
      <c r="AU330" s="232" t="s">
        <v>78</v>
      </c>
      <c r="AV330" s="12" t="s">
        <v>80</v>
      </c>
      <c r="AW330" s="12" t="s">
        <v>32</v>
      </c>
      <c r="AX330" s="12" t="s">
        <v>70</v>
      </c>
      <c r="AY330" s="232" t="s">
        <v>145</v>
      </c>
    </row>
    <row r="331" s="13" customFormat="1">
      <c r="A331" s="13"/>
      <c r="B331" s="233"/>
      <c r="C331" s="234"/>
      <c r="D331" s="223" t="s">
        <v>152</v>
      </c>
      <c r="E331" s="235" t="s">
        <v>19</v>
      </c>
      <c r="F331" s="236" t="s">
        <v>476</v>
      </c>
      <c r="G331" s="234"/>
      <c r="H331" s="235" t="s">
        <v>19</v>
      </c>
      <c r="I331" s="237"/>
      <c r="J331" s="234"/>
      <c r="K331" s="234"/>
      <c r="L331" s="238"/>
      <c r="M331" s="239"/>
      <c r="N331" s="240"/>
      <c r="O331" s="240"/>
      <c r="P331" s="240"/>
      <c r="Q331" s="240"/>
      <c r="R331" s="240"/>
      <c r="S331" s="240"/>
      <c r="T331" s="241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2" t="s">
        <v>152</v>
      </c>
      <c r="AU331" s="242" t="s">
        <v>78</v>
      </c>
      <c r="AV331" s="13" t="s">
        <v>78</v>
      </c>
      <c r="AW331" s="13" t="s">
        <v>32</v>
      </c>
      <c r="AX331" s="13" t="s">
        <v>70</v>
      </c>
      <c r="AY331" s="242" t="s">
        <v>145</v>
      </c>
    </row>
    <row r="332" s="14" customFormat="1">
      <c r="A332" s="14"/>
      <c r="B332" s="243"/>
      <c r="C332" s="244"/>
      <c r="D332" s="223" t="s">
        <v>152</v>
      </c>
      <c r="E332" s="245" t="s">
        <v>19</v>
      </c>
      <c r="F332" s="246" t="s">
        <v>154</v>
      </c>
      <c r="G332" s="244"/>
      <c r="H332" s="247">
        <v>13</v>
      </c>
      <c r="I332" s="248"/>
      <c r="J332" s="244"/>
      <c r="K332" s="244"/>
      <c r="L332" s="249"/>
      <c r="M332" s="250"/>
      <c r="N332" s="251"/>
      <c r="O332" s="251"/>
      <c r="P332" s="251"/>
      <c r="Q332" s="251"/>
      <c r="R332" s="251"/>
      <c r="S332" s="251"/>
      <c r="T332" s="252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3" t="s">
        <v>152</v>
      </c>
      <c r="AU332" s="253" t="s">
        <v>78</v>
      </c>
      <c r="AV332" s="14" t="s">
        <v>150</v>
      </c>
      <c r="AW332" s="14" t="s">
        <v>32</v>
      </c>
      <c r="AX332" s="14" t="s">
        <v>78</v>
      </c>
      <c r="AY332" s="253" t="s">
        <v>145</v>
      </c>
    </row>
    <row r="333" s="11" customFormat="1" ht="25.92" customHeight="1">
      <c r="A333" s="11"/>
      <c r="B333" s="194"/>
      <c r="C333" s="195"/>
      <c r="D333" s="196" t="s">
        <v>69</v>
      </c>
      <c r="E333" s="197" t="s">
        <v>477</v>
      </c>
      <c r="F333" s="197" t="s">
        <v>478</v>
      </c>
      <c r="G333" s="195"/>
      <c r="H333" s="195"/>
      <c r="I333" s="198"/>
      <c r="J333" s="199">
        <f>BK333</f>
        <v>0</v>
      </c>
      <c r="K333" s="195"/>
      <c r="L333" s="200"/>
      <c r="M333" s="201"/>
      <c r="N333" s="202"/>
      <c r="O333" s="202"/>
      <c r="P333" s="203">
        <f>SUM(P334:P355)</f>
        <v>0</v>
      </c>
      <c r="Q333" s="202"/>
      <c r="R333" s="203">
        <f>SUM(R334:R355)</f>
        <v>0</v>
      </c>
      <c r="S333" s="202"/>
      <c r="T333" s="204">
        <f>SUM(T334:T355)</f>
        <v>0</v>
      </c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R333" s="205" t="s">
        <v>78</v>
      </c>
      <c r="AT333" s="206" t="s">
        <v>69</v>
      </c>
      <c r="AU333" s="206" t="s">
        <v>70</v>
      </c>
      <c r="AY333" s="205" t="s">
        <v>145</v>
      </c>
      <c r="BK333" s="207">
        <f>SUM(BK334:BK355)</f>
        <v>0</v>
      </c>
    </row>
    <row r="334" s="2" customFormat="1" ht="16.5" customHeight="1">
      <c r="A334" s="41"/>
      <c r="B334" s="42"/>
      <c r="C334" s="208" t="s">
        <v>479</v>
      </c>
      <c r="D334" s="208" t="s">
        <v>146</v>
      </c>
      <c r="E334" s="209" t="s">
        <v>480</v>
      </c>
      <c r="F334" s="210" t="s">
        <v>481</v>
      </c>
      <c r="G334" s="211" t="s">
        <v>401</v>
      </c>
      <c r="H334" s="212">
        <v>15</v>
      </c>
      <c r="I334" s="213"/>
      <c r="J334" s="214">
        <f>ROUND(I334*H334,2)</f>
        <v>0</v>
      </c>
      <c r="K334" s="210" t="s">
        <v>19</v>
      </c>
      <c r="L334" s="47"/>
      <c r="M334" s="215" t="s">
        <v>19</v>
      </c>
      <c r="N334" s="216" t="s">
        <v>41</v>
      </c>
      <c r="O334" s="87"/>
      <c r="P334" s="217">
        <f>O334*H334</f>
        <v>0</v>
      </c>
      <c r="Q334" s="217">
        <v>0</v>
      </c>
      <c r="R334" s="217">
        <f>Q334*H334</f>
        <v>0</v>
      </c>
      <c r="S334" s="217">
        <v>0</v>
      </c>
      <c r="T334" s="218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19" t="s">
        <v>150</v>
      </c>
      <c r="AT334" s="219" t="s">
        <v>146</v>
      </c>
      <c r="AU334" s="219" t="s">
        <v>78</v>
      </c>
      <c r="AY334" s="20" t="s">
        <v>145</v>
      </c>
      <c r="BE334" s="220">
        <f>IF(N334="základní",J334,0)</f>
        <v>0</v>
      </c>
      <c r="BF334" s="220">
        <f>IF(N334="snížená",J334,0)</f>
        <v>0</v>
      </c>
      <c r="BG334" s="220">
        <f>IF(N334="zákl. přenesená",J334,0)</f>
        <v>0</v>
      </c>
      <c r="BH334" s="220">
        <f>IF(N334="sníž. přenesená",J334,0)</f>
        <v>0</v>
      </c>
      <c r="BI334" s="220">
        <f>IF(N334="nulová",J334,0)</f>
        <v>0</v>
      </c>
      <c r="BJ334" s="20" t="s">
        <v>78</v>
      </c>
      <c r="BK334" s="220">
        <f>ROUND(I334*H334,2)</f>
        <v>0</v>
      </c>
      <c r="BL334" s="20" t="s">
        <v>150</v>
      </c>
      <c r="BM334" s="219" t="s">
        <v>482</v>
      </c>
    </row>
    <row r="335" s="12" customFormat="1">
      <c r="A335" s="12"/>
      <c r="B335" s="221"/>
      <c r="C335" s="222"/>
      <c r="D335" s="223" t="s">
        <v>152</v>
      </c>
      <c r="E335" s="224" t="s">
        <v>19</v>
      </c>
      <c r="F335" s="225" t="s">
        <v>8</v>
      </c>
      <c r="G335" s="222"/>
      <c r="H335" s="226">
        <v>15</v>
      </c>
      <c r="I335" s="227"/>
      <c r="J335" s="222"/>
      <c r="K335" s="222"/>
      <c r="L335" s="228"/>
      <c r="M335" s="229"/>
      <c r="N335" s="230"/>
      <c r="O335" s="230"/>
      <c r="P335" s="230"/>
      <c r="Q335" s="230"/>
      <c r="R335" s="230"/>
      <c r="S335" s="230"/>
      <c r="T335" s="231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T335" s="232" t="s">
        <v>152</v>
      </c>
      <c r="AU335" s="232" t="s">
        <v>78</v>
      </c>
      <c r="AV335" s="12" t="s">
        <v>80</v>
      </c>
      <c r="AW335" s="12" t="s">
        <v>32</v>
      </c>
      <c r="AX335" s="12" t="s">
        <v>70</v>
      </c>
      <c r="AY335" s="232" t="s">
        <v>145</v>
      </c>
    </row>
    <row r="336" s="13" customFormat="1">
      <c r="A336" s="13"/>
      <c r="B336" s="233"/>
      <c r="C336" s="234"/>
      <c r="D336" s="223" t="s">
        <v>152</v>
      </c>
      <c r="E336" s="235" t="s">
        <v>19</v>
      </c>
      <c r="F336" s="236" t="s">
        <v>483</v>
      </c>
      <c r="G336" s="234"/>
      <c r="H336" s="235" t="s">
        <v>19</v>
      </c>
      <c r="I336" s="237"/>
      <c r="J336" s="234"/>
      <c r="K336" s="234"/>
      <c r="L336" s="238"/>
      <c r="M336" s="239"/>
      <c r="N336" s="240"/>
      <c r="O336" s="240"/>
      <c r="P336" s="240"/>
      <c r="Q336" s="240"/>
      <c r="R336" s="240"/>
      <c r="S336" s="240"/>
      <c r="T336" s="241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2" t="s">
        <v>152</v>
      </c>
      <c r="AU336" s="242" t="s">
        <v>78</v>
      </c>
      <c r="AV336" s="13" t="s">
        <v>78</v>
      </c>
      <c r="AW336" s="13" t="s">
        <v>32</v>
      </c>
      <c r="AX336" s="13" t="s">
        <v>70</v>
      </c>
      <c r="AY336" s="242" t="s">
        <v>145</v>
      </c>
    </row>
    <row r="337" s="14" customFormat="1">
      <c r="A337" s="14"/>
      <c r="B337" s="243"/>
      <c r="C337" s="244"/>
      <c r="D337" s="223" t="s">
        <v>152</v>
      </c>
      <c r="E337" s="245" t="s">
        <v>19</v>
      </c>
      <c r="F337" s="246" t="s">
        <v>154</v>
      </c>
      <c r="G337" s="244"/>
      <c r="H337" s="247">
        <v>15</v>
      </c>
      <c r="I337" s="248"/>
      <c r="J337" s="244"/>
      <c r="K337" s="244"/>
      <c r="L337" s="249"/>
      <c r="M337" s="250"/>
      <c r="N337" s="251"/>
      <c r="O337" s="251"/>
      <c r="P337" s="251"/>
      <c r="Q337" s="251"/>
      <c r="R337" s="251"/>
      <c r="S337" s="251"/>
      <c r="T337" s="252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3" t="s">
        <v>152</v>
      </c>
      <c r="AU337" s="253" t="s">
        <v>78</v>
      </c>
      <c r="AV337" s="14" t="s">
        <v>150</v>
      </c>
      <c r="AW337" s="14" t="s">
        <v>32</v>
      </c>
      <c r="AX337" s="14" t="s">
        <v>78</v>
      </c>
      <c r="AY337" s="253" t="s">
        <v>145</v>
      </c>
    </row>
    <row r="338" s="2" customFormat="1" ht="16.5" customHeight="1">
      <c r="A338" s="41"/>
      <c r="B338" s="42"/>
      <c r="C338" s="208" t="s">
        <v>484</v>
      </c>
      <c r="D338" s="208" t="s">
        <v>146</v>
      </c>
      <c r="E338" s="209" t="s">
        <v>485</v>
      </c>
      <c r="F338" s="210" t="s">
        <v>486</v>
      </c>
      <c r="G338" s="211" t="s">
        <v>401</v>
      </c>
      <c r="H338" s="212">
        <v>15.15</v>
      </c>
      <c r="I338" s="213"/>
      <c r="J338" s="214">
        <f>ROUND(I338*H338,2)</f>
        <v>0</v>
      </c>
      <c r="K338" s="210" t="s">
        <v>19</v>
      </c>
      <c r="L338" s="47"/>
      <c r="M338" s="215" t="s">
        <v>19</v>
      </c>
      <c r="N338" s="216" t="s">
        <v>41</v>
      </c>
      <c r="O338" s="87"/>
      <c r="P338" s="217">
        <f>O338*H338</f>
        <v>0</v>
      </c>
      <c r="Q338" s="217">
        <v>0</v>
      </c>
      <c r="R338" s="217">
        <f>Q338*H338</f>
        <v>0</v>
      </c>
      <c r="S338" s="217">
        <v>0</v>
      </c>
      <c r="T338" s="218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19" t="s">
        <v>150</v>
      </c>
      <c r="AT338" s="219" t="s">
        <v>146</v>
      </c>
      <c r="AU338" s="219" t="s">
        <v>78</v>
      </c>
      <c r="AY338" s="20" t="s">
        <v>145</v>
      </c>
      <c r="BE338" s="220">
        <f>IF(N338="základní",J338,0)</f>
        <v>0</v>
      </c>
      <c r="BF338" s="220">
        <f>IF(N338="snížená",J338,0)</f>
        <v>0</v>
      </c>
      <c r="BG338" s="220">
        <f>IF(N338="zákl. přenesená",J338,0)</f>
        <v>0</v>
      </c>
      <c r="BH338" s="220">
        <f>IF(N338="sníž. přenesená",J338,0)</f>
        <v>0</v>
      </c>
      <c r="BI338" s="220">
        <f>IF(N338="nulová",J338,0)</f>
        <v>0</v>
      </c>
      <c r="BJ338" s="20" t="s">
        <v>78</v>
      </c>
      <c r="BK338" s="220">
        <f>ROUND(I338*H338,2)</f>
        <v>0</v>
      </c>
      <c r="BL338" s="20" t="s">
        <v>150</v>
      </c>
      <c r="BM338" s="219" t="s">
        <v>487</v>
      </c>
    </row>
    <row r="339" s="2" customFormat="1" ht="16.5" customHeight="1">
      <c r="A339" s="41"/>
      <c r="B339" s="42"/>
      <c r="C339" s="208" t="s">
        <v>488</v>
      </c>
      <c r="D339" s="208" t="s">
        <v>146</v>
      </c>
      <c r="E339" s="209" t="s">
        <v>489</v>
      </c>
      <c r="F339" s="210" t="s">
        <v>490</v>
      </c>
      <c r="G339" s="211" t="s">
        <v>401</v>
      </c>
      <c r="H339" s="212">
        <v>10.1</v>
      </c>
      <c r="I339" s="213"/>
      <c r="J339" s="214">
        <f>ROUND(I339*H339,2)</f>
        <v>0</v>
      </c>
      <c r="K339" s="210" t="s">
        <v>19</v>
      </c>
      <c r="L339" s="47"/>
      <c r="M339" s="215" t="s">
        <v>19</v>
      </c>
      <c r="N339" s="216" t="s">
        <v>41</v>
      </c>
      <c r="O339" s="87"/>
      <c r="P339" s="217">
        <f>O339*H339</f>
        <v>0</v>
      </c>
      <c r="Q339" s="217">
        <v>0</v>
      </c>
      <c r="R339" s="217">
        <f>Q339*H339</f>
        <v>0</v>
      </c>
      <c r="S339" s="217">
        <v>0</v>
      </c>
      <c r="T339" s="218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19" t="s">
        <v>150</v>
      </c>
      <c r="AT339" s="219" t="s">
        <v>146</v>
      </c>
      <c r="AU339" s="219" t="s">
        <v>78</v>
      </c>
      <c r="AY339" s="20" t="s">
        <v>145</v>
      </c>
      <c r="BE339" s="220">
        <f>IF(N339="základní",J339,0)</f>
        <v>0</v>
      </c>
      <c r="BF339" s="220">
        <f>IF(N339="snížená",J339,0)</f>
        <v>0</v>
      </c>
      <c r="BG339" s="220">
        <f>IF(N339="zákl. přenesená",J339,0)</f>
        <v>0</v>
      </c>
      <c r="BH339" s="220">
        <f>IF(N339="sníž. přenesená",J339,0)</f>
        <v>0</v>
      </c>
      <c r="BI339" s="220">
        <f>IF(N339="nulová",J339,0)</f>
        <v>0</v>
      </c>
      <c r="BJ339" s="20" t="s">
        <v>78</v>
      </c>
      <c r="BK339" s="220">
        <f>ROUND(I339*H339,2)</f>
        <v>0</v>
      </c>
      <c r="BL339" s="20" t="s">
        <v>150</v>
      </c>
      <c r="BM339" s="219" t="s">
        <v>491</v>
      </c>
    </row>
    <row r="340" s="2" customFormat="1" ht="16.5" customHeight="1">
      <c r="A340" s="41"/>
      <c r="B340" s="42"/>
      <c r="C340" s="208" t="s">
        <v>492</v>
      </c>
      <c r="D340" s="208" t="s">
        <v>146</v>
      </c>
      <c r="E340" s="209" t="s">
        <v>493</v>
      </c>
      <c r="F340" s="210" t="s">
        <v>494</v>
      </c>
      <c r="G340" s="211" t="s">
        <v>401</v>
      </c>
      <c r="H340" s="212">
        <v>13.130000000000001</v>
      </c>
      <c r="I340" s="213"/>
      <c r="J340" s="214">
        <f>ROUND(I340*H340,2)</f>
        <v>0</v>
      </c>
      <c r="K340" s="210" t="s">
        <v>19</v>
      </c>
      <c r="L340" s="47"/>
      <c r="M340" s="215" t="s">
        <v>19</v>
      </c>
      <c r="N340" s="216" t="s">
        <v>41</v>
      </c>
      <c r="O340" s="87"/>
      <c r="P340" s="217">
        <f>O340*H340</f>
        <v>0</v>
      </c>
      <c r="Q340" s="217">
        <v>0</v>
      </c>
      <c r="R340" s="217">
        <f>Q340*H340</f>
        <v>0</v>
      </c>
      <c r="S340" s="217">
        <v>0</v>
      </c>
      <c r="T340" s="218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19" t="s">
        <v>150</v>
      </c>
      <c r="AT340" s="219" t="s">
        <v>146</v>
      </c>
      <c r="AU340" s="219" t="s">
        <v>78</v>
      </c>
      <c r="AY340" s="20" t="s">
        <v>145</v>
      </c>
      <c r="BE340" s="220">
        <f>IF(N340="základní",J340,0)</f>
        <v>0</v>
      </c>
      <c r="BF340" s="220">
        <f>IF(N340="snížená",J340,0)</f>
        <v>0</v>
      </c>
      <c r="BG340" s="220">
        <f>IF(N340="zákl. přenesená",J340,0)</f>
        <v>0</v>
      </c>
      <c r="BH340" s="220">
        <f>IF(N340="sníž. přenesená",J340,0)</f>
        <v>0</v>
      </c>
      <c r="BI340" s="220">
        <f>IF(N340="nulová",J340,0)</f>
        <v>0</v>
      </c>
      <c r="BJ340" s="20" t="s">
        <v>78</v>
      </c>
      <c r="BK340" s="220">
        <f>ROUND(I340*H340,2)</f>
        <v>0</v>
      </c>
      <c r="BL340" s="20" t="s">
        <v>150</v>
      </c>
      <c r="BM340" s="219" t="s">
        <v>495</v>
      </c>
    </row>
    <row r="341" s="2" customFormat="1" ht="16.5" customHeight="1">
      <c r="A341" s="41"/>
      <c r="B341" s="42"/>
      <c r="C341" s="208" t="s">
        <v>496</v>
      </c>
      <c r="D341" s="208" t="s">
        <v>146</v>
      </c>
      <c r="E341" s="209" t="s">
        <v>497</v>
      </c>
      <c r="F341" s="210" t="s">
        <v>498</v>
      </c>
      <c r="G341" s="211" t="s">
        <v>401</v>
      </c>
      <c r="H341" s="212">
        <v>13.130000000000001</v>
      </c>
      <c r="I341" s="213"/>
      <c r="J341" s="214">
        <f>ROUND(I341*H341,2)</f>
        <v>0</v>
      </c>
      <c r="K341" s="210" t="s">
        <v>19</v>
      </c>
      <c r="L341" s="47"/>
      <c r="M341" s="215" t="s">
        <v>19</v>
      </c>
      <c r="N341" s="216" t="s">
        <v>41</v>
      </c>
      <c r="O341" s="87"/>
      <c r="P341" s="217">
        <f>O341*H341</f>
        <v>0</v>
      </c>
      <c r="Q341" s="217">
        <v>0</v>
      </c>
      <c r="R341" s="217">
        <f>Q341*H341</f>
        <v>0</v>
      </c>
      <c r="S341" s="217">
        <v>0</v>
      </c>
      <c r="T341" s="218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19" t="s">
        <v>150</v>
      </c>
      <c r="AT341" s="219" t="s">
        <v>146</v>
      </c>
      <c r="AU341" s="219" t="s">
        <v>78</v>
      </c>
      <c r="AY341" s="20" t="s">
        <v>145</v>
      </c>
      <c r="BE341" s="220">
        <f>IF(N341="základní",J341,0)</f>
        <v>0</v>
      </c>
      <c r="BF341" s="220">
        <f>IF(N341="snížená",J341,0)</f>
        <v>0</v>
      </c>
      <c r="BG341" s="220">
        <f>IF(N341="zákl. přenesená",J341,0)</f>
        <v>0</v>
      </c>
      <c r="BH341" s="220">
        <f>IF(N341="sníž. přenesená",J341,0)</f>
        <v>0</v>
      </c>
      <c r="BI341" s="220">
        <f>IF(N341="nulová",J341,0)</f>
        <v>0</v>
      </c>
      <c r="BJ341" s="20" t="s">
        <v>78</v>
      </c>
      <c r="BK341" s="220">
        <f>ROUND(I341*H341,2)</f>
        <v>0</v>
      </c>
      <c r="BL341" s="20" t="s">
        <v>150</v>
      </c>
      <c r="BM341" s="219" t="s">
        <v>499</v>
      </c>
    </row>
    <row r="342" s="2" customFormat="1" ht="16.5" customHeight="1">
      <c r="A342" s="41"/>
      <c r="B342" s="42"/>
      <c r="C342" s="208" t="s">
        <v>449</v>
      </c>
      <c r="D342" s="208" t="s">
        <v>146</v>
      </c>
      <c r="E342" s="209" t="s">
        <v>500</v>
      </c>
      <c r="F342" s="210" t="s">
        <v>501</v>
      </c>
      <c r="G342" s="211" t="s">
        <v>401</v>
      </c>
      <c r="H342" s="212">
        <v>5.0499999999999998</v>
      </c>
      <c r="I342" s="213"/>
      <c r="J342" s="214">
        <f>ROUND(I342*H342,2)</f>
        <v>0</v>
      </c>
      <c r="K342" s="210" t="s">
        <v>19</v>
      </c>
      <c r="L342" s="47"/>
      <c r="M342" s="215" t="s">
        <v>19</v>
      </c>
      <c r="N342" s="216" t="s">
        <v>41</v>
      </c>
      <c r="O342" s="87"/>
      <c r="P342" s="217">
        <f>O342*H342</f>
        <v>0</v>
      </c>
      <c r="Q342" s="217">
        <v>0</v>
      </c>
      <c r="R342" s="217">
        <f>Q342*H342</f>
        <v>0</v>
      </c>
      <c r="S342" s="217">
        <v>0</v>
      </c>
      <c r="T342" s="218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19" t="s">
        <v>150</v>
      </c>
      <c r="AT342" s="219" t="s">
        <v>146</v>
      </c>
      <c r="AU342" s="219" t="s">
        <v>78</v>
      </c>
      <c r="AY342" s="20" t="s">
        <v>145</v>
      </c>
      <c r="BE342" s="220">
        <f>IF(N342="základní",J342,0)</f>
        <v>0</v>
      </c>
      <c r="BF342" s="220">
        <f>IF(N342="snížená",J342,0)</f>
        <v>0</v>
      </c>
      <c r="BG342" s="220">
        <f>IF(N342="zákl. přenesená",J342,0)</f>
        <v>0</v>
      </c>
      <c r="BH342" s="220">
        <f>IF(N342="sníž. přenesená",J342,0)</f>
        <v>0</v>
      </c>
      <c r="BI342" s="220">
        <f>IF(N342="nulová",J342,0)</f>
        <v>0</v>
      </c>
      <c r="BJ342" s="20" t="s">
        <v>78</v>
      </c>
      <c r="BK342" s="220">
        <f>ROUND(I342*H342,2)</f>
        <v>0</v>
      </c>
      <c r="BL342" s="20" t="s">
        <v>150</v>
      </c>
      <c r="BM342" s="219" t="s">
        <v>502</v>
      </c>
    </row>
    <row r="343" s="2" customFormat="1" ht="16.5" customHeight="1">
      <c r="A343" s="41"/>
      <c r="B343" s="42"/>
      <c r="C343" s="208" t="s">
        <v>503</v>
      </c>
      <c r="D343" s="208" t="s">
        <v>146</v>
      </c>
      <c r="E343" s="209" t="s">
        <v>504</v>
      </c>
      <c r="F343" s="210" t="s">
        <v>505</v>
      </c>
      <c r="G343" s="211" t="s">
        <v>401</v>
      </c>
      <c r="H343" s="212">
        <v>15.15</v>
      </c>
      <c r="I343" s="213"/>
      <c r="J343" s="214">
        <f>ROUND(I343*H343,2)</f>
        <v>0</v>
      </c>
      <c r="K343" s="210" t="s">
        <v>19</v>
      </c>
      <c r="L343" s="47"/>
      <c r="M343" s="215" t="s">
        <v>19</v>
      </c>
      <c r="N343" s="216" t="s">
        <v>41</v>
      </c>
      <c r="O343" s="87"/>
      <c r="P343" s="217">
        <f>O343*H343</f>
        <v>0</v>
      </c>
      <c r="Q343" s="217">
        <v>0</v>
      </c>
      <c r="R343" s="217">
        <f>Q343*H343</f>
        <v>0</v>
      </c>
      <c r="S343" s="217">
        <v>0</v>
      </c>
      <c r="T343" s="218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19" t="s">
        <v>150</v>
      </c>
      <c r="AT343" s="219" t="s">
        <v>146</v>
      </c>
      <c r="AU343" s="219" t="s">
        <v>78</v>
      </c>
      <c r="AY343" s="20" t="s">
        <v>145</v>
      </c>
      <c r="BE343" s="220">
        <f>IF(N343="základní",J343,0)</f>
        <v>0</v>
      </c>
      <c r="BF343" s="220">
        <f>IF(N343="snížená",J343,0)</f>
        <v>0</v>
      </c>
      <c r="BG343" s="220">
        <f>IF(N343="zákl. přenesená",J343,0)</f>
        <v>0</v>
      </c>
      <c r="BH343" s="220">
        <f>IF(N343="sníž. přenesená",J343,0)</f>
        <v>0</v>
      </c>
      <c r="BI343" s="220">
        <f>IF(N343="nulová",J343,0)</f>
        <v>0</v>
      </c>
      <c r="BJ343" s="20" t="s">
        <v>78</v>
      </c>
      <c r="BK343" s="220">
        <f>ROUND(I343*H343,2)</f>
        <v>0</v>
      </c>
      <c r="BL343" s="20" t="s">
        <v>150</v>
      </c>
      <c r="BM343" s="219" t="s">
        <v>506</v>
      </c>
    </row>
    <row r="344" s="2" customFormat="1" ht="16.5" customHeight="1">
      <c r="A344" s="41"/>
      <c r="B344" s="42"/>
      <c r="C344" s="208" t="s">
        <v>507</v>
      </c>
      <c r="D344" s="208" t="s">
        <v>146</v>
      </c>
      <c r="E344" s="209" t="s">
        <v>508</v>
      </c>
      <c r="F344" s="210" t="s">
        <v>509</v>
      </c>
      <c r="G344" s="211" t="s">
        <v>401</v>
      </c>
      <c r="H344" s="212">
        <v>15.15</v>
      </c>
      <c r="I344" s="213"/>
      <c r="J344" s="214">
        <f>ROUND(I344*H344,2)</f>
        <v>0</v>
      </c>
      <c r="K344" s="210" t="s">
        <v>19</v>
      </c>
      <c r="L344" s="47"/>
      <c r="M344" s="215" t="s">
        <v>19</v>
      </c>
      <c r="N344" s="216" t="s">
        <v>41</v>
      </c>
      <c r="O344" s="87"/>
      <c r="P344" s="217">
        <f>O344*H344</f>
        <v>0</v>
      </c>
      <c r="Q344" s="217">
        <v>0</v>
      </c>
      <c r="R344" s="217">
        <f>Q344*H344</f>
        <v>0</v>
      </c>
      <c r="S344" s="217">
        <v>0</v>
      </c>
      <c r="T344" s="218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19" t="s">
        <v>150</v>
      </c>
      <c r="AT344" s="219" t="s">
        <v>146</v>
      </c>
      <c r="AU344" s="219" t="s">
        <v>78</v>
      </c>
      <c r="AY344" s="20" t="s">
        <v>145</v>
      </c>
      <c r="BE344" s="220">
        <f>IF(N344="základní",J344,0)</f>
        <v>0</v>
      </c>
      <c r="BF344" s="220">
        <f>IF(N344="snížená",J344,0)</f>
        <v>0</v>
      </c>
      <c r="BG344" s="220">
        <f>IF(N344="zákl. přenesená",J344,0)</f>
        <v>0</v>
      </c>
      <c r="BH344" s="220">
        <f>IF(N344="sníž. přenesená",J344,0)</f>
        <v>0</v>
      </c>
      <c r="BI344" s="220">
        <f>IF(N344="nulová",J344,0)</f>
        <v>0</v>
      </c>
      <c r="BJ344" s="20" t="s">
        <v>78</v>
      </c>
      <c r="BK344" s="220">
        <f>ROUND(I344*H344,2)</f>
        <v>0</v>
      </c>
      <c r="BL344" s="20" t="s">
        <v>150</v>
      </c>
      <c r="BM344" s="219" t="s">
        <v>510</v>
      </c>
    </row>
    <row r="345" s="2" customFormat="1" ht="16.5" customHeight="1">
      <c r="A345" s="41"/>
      <c r="B345" s="42"/>
      <c r="C345" s="208" t="s">
        <v>511</v>
      </c>
      <c r="D345" s="208" t="s">
        <v>146</v>
      </c>
      <c r="E345" s="209" t="s">
        <v>512</v>
      </c>
      <c r="F345" s="210" t="s">
        <v>513</v>
      </c>
      <c r="G345" s="211" t="s">
        <v>401</v>
      </c>
      <c r="H345" s="212">
        <v>15</v>
      </c>
      <c r="I345" s="213"/>
      <c r="J345" s="214">
        <f>ROUND(I345*H345,2)</f>
        <v>0</v>
      </c>
      <c r="K345" s="210" t="s">
        <v>19</v>
      </c>
      <c r="L345" s="47"/>
      <c r="M345" s="215" t="s">
        <v>19</v>
      </c>
      <c r="N345" s="216" t="s">
        <v>41</v>
      </c>
      <c r="O345" s="87"/>
      <c r="P345" s="217">
        <f>O345*H345</f>
        <v>0</v>
      </c>
      <c r="Q345" s="217">
        <v>0</v>
      </c>
      <c r="R345" s="217">
        <f>Q345*H345</f>
        <v>0</v>
      </c>
      <c r="S345" s="217">
        <v>0</v>
      </c>
      <c r="T345" s="218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19" t="s">
        <v>150</v>
      </c>
      <c r="AT345" s="219" t="s">
        <v>146</v>
      </c>
      <c r="AU345" s="219" t="s">
        <v>78</v>
      </c>
      <c r="AY345" s="20" t="s">
        <v>145</v>
      </c>
      <c r="BE345" s="220">
        <f>IF(N345="základní",J345,0)</f>
        <v>0</v>
      </c>
      <c r="BF345" s="220">
        <f>IF(N345="snížená",J345,0)</f>
        <v>0</v>
      </c>
      <c r="BG345" s="220">
        <f>IF(N345="zákl. přenesená",J345,0)</f>
        <v>0</v>
      </c>
      <c r="BH345" s="220">
        <f>IF(N345="sníž. přenesená",J345,0)</f>
        <v>0</v>
      </c>
      <c r="BI345" s="220">
        <f>IF(N345="nulová",J345,0)</f>
        <v>0</v>
      </c>
      <c r="BJ345" s="20" t="s">
        <v>78</v>
      </c>
      <c r="BK345" s="220">
        <f>ROUND(I345*H345,2)</f>
        <v>0</v>
      </c>
      <c r="BL345" s="20" t="s">
        <v>150</v>
      </c>
      <c r="BM345" s="219" t="s">
        <v>514</v>
      </c>
    </row>
    <row r="346" s="12" customFormat="1">
      <c r="A346" s="12"/>
      <c r="B346" s="221"/>
      <c r="C346" s="222"/>
      <c r="D346" s="223" t="s">
        <v>152</v>
      </c>
      <c r="E346" s="224" t="s">
        <v>19</v>
      </c>
      <c r="F346" s="225" t="s">
        <v>8</v>
      </c>
      <c r="G346" s="222"/>
      <c r="H346" s="226">
        <v>15</v>
      </c>
      <c r="I346" s="227"/>
      <c r="J346" s="222"/>
      <c r="K346" s="222"/>
      <c r="L346" s="228"/>
      <c r="M346" s="229"/>
      <c r="N346" s="230"/>
      <c r="O346" s="230"/>
      <c r="P346" s="230"/>
      <c r="Q346" s="230"/>
      <c r="R346" s="230"/>
      <c r="S346" s="230"/>
      <c r="T346" s="231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T346" s="232" t="s">
        <v>152</v>
      </c>
      <c r="AU346" s="232" t="s">
        <v>78</v>
      </c>
      <c r="AV346" s="12" t="s">
        <v>80</v>
      </c>
      <c r="AW346" s="12" t="s">
        <v>32</v>
      </c>
      <c r="AX346" s="12" t="s">
        <v>70</v>
      </c>
      <c r="AY346" s="232" t="s">
        <v>145</v>
      </c>
    </row>
    <row r="347" s="13" customFormat="1">
      <c r="A347" s="13"/>
      <c r="B347" s="233"/>
      <c r="C347" s="234"/>
      <c r="D347" s="223" t="s">
        <v>152</v>
      </c>
      <c r="E347" s="235" t="s">
        <v>19</v>
      </c>
      <c r="F347" s="236" t="s">
        <v>515</v>
      </c>
      <c r="G347" s="234"/>
      <c r="H347" s="235" t="s">
        <v>19</v>
      </c>
      <c r="I347" s="237"/>
      <c r="J347" s="234"/>
      <c r="K347" s="234"/>
      <c r="L347" s="238"/>
      <c r="M347" s="239"/>
      <c r="N347" s="240"/>
      <c r="O347" s="240"/>
      <c r="P347" s="240"/>
      <c r="Q347" s="240"/>
      <c r="R347" s="240"/>
      <c r="S347" s="240"/>
      <c r="T347" s="241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2" t="s">
        <v>152</v>
      </c>
      <c r="AU347" s="242" t="s">
        <v>78</v>
      </c>
      <c r="AV347" s="13" t="s">
        <v>78</v>
      </c>
      <c r="AW347" s="13" t="s">
        <v>32</v>
      </c>
      <c r="AX347" s="13" t="s">
        <v>70</v>
      </c>
      <c r="AY347" s="242" t="s">
        <v>145</v>
      </c>
    </row>
    <row r="348" s="14" customFormat="1">
      <c r="A348" s="14"/>
      <c r="B348" s="243"/>
      <c r="C348" s="244"/>
      <c r="D348" s="223" t="s">
        <v>152</v>
      </c>
      <c r="E348" s="245" t="s">
        <v>19</v>
      </c>
      <c r="F348" s="246" t="s">
        <v>154</v>
      </c>
      <c r="G348" s="244"/>
      <c r="H348" s="247">
        <v>15</v>
      </c>
      <c r="I348" s="248"/>
      <c r="J348" s="244"/>
      <c r="K348" s="244"/>
      <c r="L348" s="249"/>
      <c r="M348" s="250"/>
      <c r="N348" s="251"/>
      <c r="O348" s="251"/>
      <c r="P348" s="251"/>
      <c r="Q348" s="251"/>
      <c r="R348" s="251"/>
      <c r="S348" s="251"/>
      <c r="T348" s="252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3" t="s">
        <v>152</v>
      </c>
      <c r="AU348" s="253" t="s">
        <v>78</v>
      </c>
      <c r="AV348" s="14" t="s">
        <v>150</v>
      </c>
      <c r="AW348" s="14" t="s">
        <v>32</v>
      </c>
      <c r="AX348" s="14" t="s">
        <v>78</v>
      </c>
      <c r="AY348" s="253" t="s">
        <v>145</v>
      </c>
    </row>
    <row r="349" s="2" customFormat="1" ht="16.5" customHeight="1">
      <c r="A349" s="41"/>
      <c r="B349" s="42"/>
      <c r="C349" s="208" t="s">
        <v>516</v>
      </c>
      <c r="D349" s="208" t="s">
        <v>146</v>
      </c>
      <c r="E349" s="209" t="s">
        <v>517</v>
      </c>
      <c r="F349" s="210" t="s">
        <v>518</v>
      </c>
      <c r="G349" s="211" t="s">
        <v>401</v>
      </c>
      <c r="H349" s="212">
        <v>15</v>
      </c>
      <c r="I349" s="213"/>
      <c r="J349" s="214">
        <f>ROUND(I349*H349,2)</f>
        <v>0</v>
      </c>
      <c r="K349" s="210" t="s">
        <v>19</v>
      </c>
      <c r="L349" s="47"/>
      <c r="M349" s="215" t="s">
        <v>19</v>
      </c>
      <c r="N349" s="216" t="s">
        <v>41</v>
      </c>
      <c r="O349" s="87"/>
      <c r="P349" s="217">
        <f>O349*H349</f>
        <v>0</v>
      </c>
      <c r="Q349" s="217">
        <v>0</v>
      </c>
      <c r="R349" s="217">
        <f>Q349*H349</f>
        <v>0</v>
      </c>
      <c r="S349" s="217">
        <v>0</v>
      </c>
      <c r="T349" s="218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19" t="s">
        <v>150</v>
      </c>
      <c r="AT349" s="219" t="s">
        <v>146</v>
      </c>
      <c r="AU349" s="219" t="s">
        <v>78</v>
      </c>
      <c r="AY349" s="20" t="s">
        <v>145</v>
      </c>
      <c r="BE349" s="220">
        <f>IF(N349="základní",J349,0)</f>
        <v>0</v>
      </c>
      <c r="BF349" s="220">
        <f>IF(N349="snížená",J349,0)</f>
        <v>0</v>
      </c>
      <c r="BG349" s="220">
        <f>IF(N349="zákl. přenesená",J349,0)</f>
        <v>0</v>
      </c>
      <c r="BH349" s="220">
        <f>IF(N349="sníž. přenesená",J349,0)</f>
        <v>0</v>
      </c>
      <c r="BI349" s="220">
        <f>IF(N349="nulová",J349,0)</f>
        <v>0</v>
      </c>
      <c r="BJ349" s="20" t="s">
        <v>78</v>
      </c>
      <c r="BK349" s="220">
        <f>ROUND(I349*H349,2)</f>
        <v>0</v>
      </c>
      <c r="BL349" s="20" t="s">
        <v>150</v>
      </c>
      <c r="BM349" s="219" t="s">
        <v>519</v>
      </c>
    </row>
    <row r="350" s="12" customFormat="1">
      <c r="A350" s="12"/>
      <c r="B350" s="221"/>
      <c r="C350" s="222"/>
      <c r="D350" s="223" t="s">
        <v>152</v>
      </c>
      <c r="E350" s="224" t="s">
        <v>19</v>
      </c>
      <c r="F350" s="225" t="s">
        <v>8</v>
      </c>
      <c r="G350" s="222"/>
      <c r="H350" s="226">
        <v>15</v>
      </c>
      <c r="I350" s="227"/>
      <c r="J350" s="222"/>
      <c r="K350" s="222"/>
      <c r="L350" s="228"/>
      <c r="M350" s="229"/>
      <c r="N350" s="230"/>
      <c r="O350" s="230"/>
      <c r="P350" s="230"/>
      <c r="Q350" s="230"/>
      <c r="R350" s="230"/>
      <c r="S350" s="230"/>
      <c r="T350" s="231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T350" s="232" t="s">
        <v>152</v>
      </c>
      <c r="AU350" s="232" t="s">
        <v>78</v>
      </c>
      <c r="AV350" s="12" t="s">
        <v>80</v>
      </c>
      <c r="AW350" s="12" t="s">
        <v>32</v>
      </c>
      <c r="AX350" s="12" t="s">
        <v>70</v>
      </c>
      <c r="AY350" s="232" t="s">
        <v>145</v>
      </c>
    </row>
    <row r="351" s="13" customFormat="1">
      <c r="A351" s="13"/>
      <c r="B351" s="233"/>
      <c r="C351" s="234"/>
      <c r="D351" s="223" t="s">
        <v>152</v>
      </c>
      <c r="E351" s="235" t="s">
        <v>19</v>
      </c>
      <c r="F351" s="236" t="s">
        <v>520</v>
      </c>
      <c r="G351" s="234"/>
      <c r="H351" s="235" t="s">
        <v>19</v>
      </c>
      <c r="I351" s="237"/>
      <c r="J351" s="234"/>
      <c r="K351" s="234"/>
      <c r="L351" s="238"/>
      <c r="M351" s="239"/>
      <c r="N351" s="240"/>
      <c r="O351" s="240"/>
      <c r="P351" s="240"/>
      <c r="Q351" s="240"/>
      <c r="R351" s="240"/>
      <c r="S351" s="240"/>
      <c r="T351" s="241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2" t="s">
        <v>152</v>
      </c>
      <c r="AU351" s="242" t="s">
        <v>78</v>
      </c>
      <c r="AV351" s="13" t="s">
        <v>78</v>
      </c>
      <c r="AW351" s="13" t="s">
        <v>32</v>
      </c>
      <c r="AX351" s="13" t="s">
        <v>70</v>
      </c>
      <c r="AY351" s="242" t="s">
        <v>145</v>
      </c>
    </row>
    <row r="352" s="14" customFormat="1">
      <c r="A352" s="14"/>
      <c r="B352" s="243"/>
      <c r="C352" s="244"/>
      <c r="D352" s="223" t="s">
        <v>152</v>
      </c>
      <c r="E352" s="245" t="s">
        <v>19</v>
      </c>
      <c r="F352" s="246" t="s">
        <v>154</v>
      </c>
      <c r="G352" s="244"/>
      <c r="H352" s="247">
        <v>15</v>
      </c>
      <c r="I352" s="248"/>
      <c r="J352" s="244"/>
      <c r="K352" s="244"/>
      <c r="L352" s="249"/>
      <c r="M352" s="250"/>
      <c r="N352" s="251"/>
      <c r="O352" s="251"/>
      <c r="P352" s="251"/>
      <c r="Q352" s="251"/>
      <c r="R352" s="251"/>
      <c r="S352" s="251"/>
      <c r="T352" s="252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3" t="s">
        <v>152</v>
      </c>
      <c r="AU352" s="253" t="s">
        <v>78</v>
      </c>
      <c r="AV352" s="14" t="s">
        <v>150</v>
      </c>
      <c r="AW352" s="14" t="s">
        <v>32</v>
      </c>
      <c r="AX352" s="14" t="s">
        <v>78</v>
      </c>
      <c r="AY352" s="253" t="s">
        <v>145</v>
      </c>
    </row>
    <row r="353" s="2" customFormat="1" ht="16.5" customHeight="1">
      <c r="A353" s="41"/>
      <c r="B353" s="42"/>
      <c r="C353" s="208" t="s">
        <v>521</v>
      </c>
      <c r="D353" s="208" t="s">
        <v>146</v>
      </c>
      <c r="E353" s="209" t="s">
        <v>522</v>
      </c>
      <c r="F353" s="210" t="s">
        <v>523</v>
      </c>
      <c r="G353" s="211" t="s">
        <v>401</v>
      </c>
      <c r="H353" s="212">
        <v>44</v>
      </c>
      <c r="I353" s="213"/>
      <c r="J353" s="214">
        <f>ROUND(I353*H353,2)</f>
        <v>0</v>
      </c>
      <c r="K353" s="210" t="s">
        <v>19</v>
      </c>
      <c r="L353" s="47"/>
      <c r="M353" s="215" t="s">
        <v>19</v>
      </c>
      <c r="N353" s="216" t="s">
        <v>41</v>
      </c>
      <c r="O353" s="87"/>
      <c r="P353" s="217">
        <f>O353*H353</f>
        <v>0</v>
      </c>
      <c r="Q353" s="217">
        <v>0</v>
      </c>
      <c r="R353" s="217">
        <f>Q353*H353</f>
        <v>0</v>
      </c>
      <c r="S353" s="217">
        <v>0</v>
      </c>
      <c r="T353" s="218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19" t="s">
        <v>150</v>
      </c>
      <c r="AT353" s="219" t="s">
        <v>146</v>
      </c>
      <c r="AU353" s="219" t="s">
        <v>78</v>
      </c>
      <c r="AY353" s="20" t="s">
        <v>145</v>
      </c>
      <c r="BE353" s="220">
        <f>IF(N353="základní",J353,0)</f>
        <v>0</v>
      </c>
      <c r="BF353" s="220">
        <f>IF(N353="snížená",J353,0)</f>
        <v>0</v>
      </c>
      <c r="BG353" s="220">
        <f>IF(N353="zákl. přenesená",J353,0)</f>
        <v>0</v>
      </c>
      <c r="BH353" s="220">
        <f>IF(N353="sníž. přenesená",J353,0)</f>
        <v>0</v>
      </c>
      <c r="BI353" s="220">
        <f>IF(N353="nulová",J353,0)</f>
        <v>0</v>
      </c>
      <c r="BJ353" s="20" t="s">
        <v>78</v>
      </c>
      <c r="BK353" s="220">
        <f>ROUND(I353*H353,2)</f>
        <v>0</v>
      </c>
      <c r="BL353" s="20" t="s">
        <v>150</v>
      </c>
      <c r="BM353" s="219" t="s">
        <v>524</v>
      </c>
    </row>
    <row r="354" s="12" customFormat="1">
      <c r="A354" s="12"/>
      <c r="B354" s="221"/>
      <c r="C354" s="222"/>
      <c r="D354" s="223" t="s">
        <v>152</v>
      </c>
      <c r="E354" s="224" t="s">
        <v>19</v>
      </c>
      <c r="F354" s="225" t="s">
        <v>376</v>
      </c>
      <c r="G354" s="222"/>
      <c r="H354" s="226">
        <v>44</v>
      </c>
      <c r="I354" s="227"/>
      <c r="J354" s="222"/>
      <c r="K354" s="222"/>
      <c r="L354" s="228"/>
      <c r="M354" s="229"/>
      <c r="N354" s="230"/>
      <c r="O354" s="230"/>
      <c r="P354" s="230"/>
      <c r="Q354" s="230"/>
      <c r="R354" s="230"/>
      <c r="S354" s="230"/>
      <c r="T354" s="231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T354" s="232" t="s">
        <v>152</v>
      </c>
      <c r="AU354" s="232" t="s">
        <v>78</v>
      </c>
      <c r="AV354" s="12" t="s">
        <v>80</v>
      </c>
      <c r="AW354" s="12" t="s">
        <v>32</v>
      </c>
      <c r="AX354" s="12" t="s">
        <v>70</v>
      </c>
      <c r="AY354" s="232" t="s">
        <v>145</v>
      </c>
    </row>
    <row r="355" s="14" customFormat="1">
      <c r="A355" s="14"/>
      <c r="B355" s="243"/>
      <c r="C355" s="244"/>
      <c r="D355" s="223" t="s">
        <v>152</v>
      </c>
      <c r="E355" s="245" t="s">
        <v>19</v>
      </c>
      <c r="F355" s="246" t="s">
        <v>154</v>
      </c>
      <c r="G355" s="244"/>
      <c r="H355" s="247">
        <v>44</v>
      </c>
      <c r="I355" s="248"/>
      <c r="J355" s="244"/>
      <c r="K355" s="244"/>
      <c r="L355" s="249"/>
      <c r="M355" s="250"/>
      <c r="N355" s="251"/>
      <c r="O355" s="251"/>
      <c r="P355" s="251"/>
      <c r="Q355" s="251"/>
      <c r="R355" s="251"/>
      <c r="S355" s="251"/>
      <c r="T355" s="252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3" t="s">
        <v>152</v>
      </c>
      <c r="AU355" s="253" t="s">
        <v>78</v>
      </c>
      <c r="AV355" s="14" t="s">
        <v>150</v>
      </c>
      <c r="AW355" s="14" t="s">
        <v>32</v>
      </c>
      <c r="AX355" s="14" t="s">
        <v>78</v>
      </c>
      <c r="AY355" s="253" t="s">
        <v>145</v>
      </c>
    </row>
    <row r="356" s="11" customFormat="1" ht="25.92" customHeight="1">
      <c r="A356" s="11"/>
      <c r="B356" s="194"/>
      <c r="C356" s="195"/>
      <c r="D356" s="196" t="s">
        <v>69</v>
      </c>
      <c r="E356" s="197" t="s">
        <v>525</v>
      </c>
      <c r="F356" s="197" t="s">
        <v>526</v>
      </c>
      <c r="G356" s="195"/>
      <c r="H356" s="195"/>
      <c r="I356" s="198"/>
      <c r="J356" s="199">
        <f>BK356</f>
        <v>0</v>
      </c>
      <c r="K356" s="195"/>
      <c r="L356" s="200"/>
      <c r="M356" s="201"/>
      <c r="N356" s="202"/>
      <c r="O356" s="202"/>
      <c r="P356" s="203">
        <f>SUM(P357:P414)</f>
        <v>0</v>
      </c>
      <c r="Q356" s="202"/>
      <c r="R356" s="203">
        <f>SUM(R357:R414)</f>
        <v>0</v>
      </c>
      <c r="S356" s="202"/>
      <c r="T356" s="204">
        <f>SUM(T357:T414)</f>
        <v>0</v>
      </c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R356" s="205" t="s">
        <v>78</v>
      </c>
      <c r="AT356" s="206" t="s">
        <v>69</v>
      </c>
      <c r="AU356" s="206" t="s">
        <v>70</v>
      </c>
      <c r="AY356" s="205" t="s">
        <v>145</v>
      </c>
      <c r="BK356" s="207">
        <f>SUM(BK357:BK414)</f>
        <v>0</v>
      </c>
    </row>
    <row r="357" s="2" customFormat="1" ht="16.5" customHeight="1">
      <c r="A357" s="41"/>
      <c r="B357" s="42"/>
      <c r="C357" s="208" t="s">
        <v>527</v>
      </c>
      <c r="D357" s="208" t="s">
        <v>146</v>
      </c>
      <c r="E357" s="209" t="s">
        <v>528</v>
      </c>
      <c r="F357" s="210" t="s">
        <v>529</v>
      </c>
      <c r="G357" s="211" t="s">
        <v>401</v>
      </c>
      <c r="H357" s="212">
        <v>2</v>
      </c>
      <c r="I357" s="213"/>
      <c r="J357" s="214">
        <f>ROUND(I357*H357,2)</f>
        <v>0</v>
      </c>
      <c r="K357" s="210" t="s">
        <v>19</v>
      </c>
      <c r="L357" s="47"/>
      <c r="M357" s="215" t="s">
        <v>19</v>
      </c>
      <c r="N357" s="216" t="s">
        <v>41</v>
      </c>
      <c r="O357" s="87"/>
      <c r="P357" s="217">
        <f>O357*H357</f>
        <v>0</v>
      </c>
      <c r="Q357" s="217">
        <v>0</v>
      </c>
      <c r="R357" s="217">
        <f>Q357*H357</f>
        <v>0</v>
      </c>
      <c r="S357" s="217">
        <v>0</v>
      </c>
      <c r="T357" s="218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19" t="s">
        <v>150</v>
      </c>
      <c r="AT357" s="219" t="s">
        <v>146</v>
      </c>
      <c r="AU357" s="219" t="s">
        <v>78</v>
      </c>
      <c r="AY357" s="20" t="s">
        <v>145</v>
      </c>
      <c r="BE357" s="220">
        <f>IF(N357="základní",J357,0)</f>
        <v>0</v>
      </c>
      <c r="BF357" s="220">
        <f>IF(N357="snížená",J357,0)</f>
        <v>0</v>
      </c>
      <c r="BG357" s="220">
        <f>IF(N357="zákl. přenesená",J357,0)</f>
        <v>0</v>
      </c>
      <c r="BH357" s="220">
        <f>IF(N357="sníž. přenesená",J357,0)</f>
        <v>0</v>
      </c>
      <c r="BI357" s="220">
        <f>IF(N357="nulová",J357,0)</f>
        <v>0</v>
      </c>
      <c r="BJ357" s="20" t="s">
        <v>78</v>
      </c>
      <c r="BK357" s="220">
        <f>ROUND(I357*H357,2)</f>
        <v>0</v>
      </c>
      <c r="BL357" s="20" t="s">
        <v>150</v>
      </c>
      <c r="BM357" s="219" t="s">
        <v>530</v>
      </c>
    </row>
    <row r="358" s="12" customFormat="1">
      <c r="A358" s="12"/>
      <c r="B358" s="221"/>
      <c r="C358" s="222"/>
      <c r="D358" s="223" t="s">
        <v>152</v>
      </c>
      <c r="E358" s="224" t="s">
        <v>19</v>
      </c>
      <c r="F358" s="225" t="s">
        <v>80</v>
      </c>
      <c r="G358" s="222"/>
      <c r="H358" s="226">
        <v>2</v>
      </c>
      <c r="I358" s="227"/>
      <c r="J358" s="222"/>
      <c r="K358" s="222"/>
      <c r="L358" s="228"/>
      <c r="M358" s="229"/>
      <c r="N358" s="230"/>
      <c r="O358" s="230"/>
      <c r="P358" s="230"/>
      <c r="Q358" s="230"/>
      <c r="R358" s="230"/>
      <c r="S358" s="230"/>
      <c r="T358" s="231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T358" s="232" t="s">
        <v>152</v>
      </c>
      <c r="AU358" s="232" t="s">
        <v>78</v>
      </c>
      <c r="AV358" s="12" t="s">
        <v>80</v>
      </c>
      <c r="AW358" s="12" t="s">
        <v>32</v>
      </c>
      <c r="AX358" s="12" t="s">
        <v>70</v>
      </c>
      <c r="AY358" s="232" t="s">
        <v>145</v>
      </c>
    </row>
    <row r="359" s="13" customFormat="1">
      <c r="A359" s="13"/>
      <c r="B359" s="233"/>
      <c r="C359" s="234"/>
      <c r="D359" s="223" t="s">
        <v>152</v>
      </c>
      <c r="E359" s="235" t="s">
        <v>19</v>
      </c>
      <c r="F359" s="236" t="s">
        <v>531</v>
      </c>
      <c r="G359" s="234"/>
      <c r="H359" s="235" t="s">
        <v>19</v>
      </c>
      <c r="I359" s="237"/>
      <c r="J359" s="234"/>
      <c r="K359" s="234"/>
      <c r="L359" s="238"/>
      <c r="M359" s="239"/>
      <c r="N359" s="240"/>
      <c r="O359" s="240"/>
      <c r="P359" s="240"/>
      <c r="Q359" s="240"/>
      <c r="R359" s="240"/>
      <c r="S359" s="240"/>
      <c r="T359" s="241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2" t="s">
        <v>152</v>
      </c>
      <c r="AU359" s="242" t="s">
        <v>78</v>
      </c>
      <c r="AV359" s="13" t="s">
        <v>78</v>
      </c>
      <c r="AW359" s="13" t="s">
        <v>32</v>
      </c>
      <c r="AX359" s="13" t="s">
        <v>70</v>
      </c>
      <c r="AY359" s="242" t="s">
        <v>145</v>
      </c>
    </row>
    <row r="360" s="14" customFormat="1">
      <c r="A360" s="14"/>
      <c r="B360" s="243"/>
      <c r="C360" s="244"/>
      <c r="D360" s="223" t="s">
        <v>152</v>
      </c>
      <c r="E360" s="245" t="s">
        <v>19</v>
      </c>
      <c r="F360" s="246" t="s">
        <v>154</v>
      </c>
      <c r="G360" s="244"/>
      <c r="H360" s="247">
        <v>2</v>
      </c>
      <c r="I360" s="248"/>
      <c r="J360" s="244"/>
      <c r="K360" s="244"/>
      <c r="L360" s="249"/>
      <c r="M360" s="250"/>
      <c r="N360" s="251"/>
      <c r="O360" s="251"/>
      <c r="P360" s="251"/>
      <c r="Q360" s="251"/>
      <c r="R360" s="251"/>
      <c r="S360" s="251"/>
      <c r="T360" s="252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3" t="s">
        <v>152</v>
      </c>
      <c r="AU360" s="253" t="s">
        <v>78</v>
      </c>
      <c r="AV360" s="14" t="s">
        <v>150</v>
      </c>
      <c r="AW360" s="14" t="s">
        <v>32</v>
      </c>
      <c r="AX360" s="14" t="s">
        <v>78</v>
      </c>
      <c r="AY360" s="253" t="s">
        <v>145</v>
      </c>
    </row>
    <row r="361" s="2" customFormat="1" ht="16.5" customHeight="1">
      <c r="A361" s="41"/>
      <c r="B361" s="42"/>
      <c r="C361" s="208" t="s">
        <v>532</v>
      </c>
      <c r="D361" s="208" t="s">
        <v>146</v>
      </c>
      <c r="E361" s="209" t="s">
        <v>533</v>
      </c>
      <c r="F361" s="210" t="s">
        <v>534</v>
      </c>
      <c r="G361" s="211" t="s">
        <v>401</v>
      </c>
      <c r="H361" s="212">
        <v>2</v>
      </c>
      <c r="I361" s="213"/>
      <c r="J361" s="214">
        <f>ROUND(I361*H361,2)</f>
        <v>0</v>
      </c>
      <c r="K361" s="210" t="s">
        <v>19</v>
      </c>
      <c r="L361" s="47"/>
      <c r="M361" s="215" t="s">
        <v>19</v>
      </c>
      <c r="N361" s="216" t="s">
        <v>41</v>
      </c>
      <c r="O361" s="87"/>
      <c r="P361" s="217">
        <f>O361*H361</f>
        <v>0</v>
      </c>
      <c r="Q361" s="217">
        <v>0</v>
      </c>
      <c r="R361" s="217">
        <f>Q361*H361</f>
        <v>0</v>
      </c>
      <c r="S361" s="217">
        <v>0</v>
      </c>
      <c r="T361" s="218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19" t="s">
        <v>150</v>
      </c>
      <c r="AT361" s="219" t="s">
        <v>146</v>
      </c>
      <c r="AU361" s="219" t="s">
        <v>78</v>
      </c>
      <c r="AY361" s="20" t="s">
        <v>145</v>
      </c>
      <c r="BE361" s="220">
        <f>IF(N361="základní",J361,0)</f>
        <v>0</v>
      </c>
      <c r="BF361" s="220">
        <f>IF(N361="snížená",J361,0)</f>
        <v>0</v>
      </c>
      <c r="BG361" s="220">
        <f>IF(N361="zákl. přenesená",J361,0)</f>
        <v>0</v>
      </c>
      <c r="BH361" s="220">
        <f>IF(N361="sníž. přenesená",J361,0)</f>
        <v>0</v>
      </c>
      <c r="BI361" s="220">
        <f>IF(N361="nulová",J361,0)</f>
        <v>0</v>
      </c>
      <c r="BJ361" s="20" t="s">
        <v>78</v>
      </c>
      <c r="BK361" s="220">
        <f>ROUND(I361*H361,2)</f>
        <v>0</v>
      </c>
      <c r="BL361" s="20" t="s">
        <v>150</v>
      </c>
      <c r="BM361" s="219" t="s">
        <v>535</v>
      </c>
    </row>
    <row r="362" s="12" customFormat="1">
      <c r="A362" s="12"/>
      <c r="B362" s="221"/>
      <c r="C362" s="222"/>
      <c r="D362" s="223" t="s">
        <v>152</v>
      </c>
      <c r="E362" s="224" t="s">
        <v>19</v>
      </c>
      <c r="F362" s="225" t="s">
        <v>80</v>
      </c>
      <c r="G362" s="222"/>
      <c r="H362" s="226">
        <v>2</v>
      </c>
      <c r="I362" s="227"/>
      <c r="J362" s="222"/>
      <c r="K362" s="222"/>
      <c r="L362" s="228"/>
      <c r="M362" s="229"/>
      <c r="N362" s="230"/>
      <c r="O362" s="230"/>
      <c r="P362" s="230"/>
      <c r="Q362" s="230"/>
      <c r="R362" s="230"/>
      <c r="S362" s="230"/>
      <c r="T362" s="231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T362" s="232" t="s">
        <v>152</v>
      </c>
      <c r="AU362" s="232" t="s">
        <v>78</v>
      </c>
      <c r="AV362" s="12" t="s">
        <v>80</v>
      </c>
      <c r="AW362" s="12" t="s">
        <v>32</v>
      </c>
      <c r="AX362" s="12" t="s">
        <v>70</v>
      </c>
      <c r="AY362" s="232" t="s">
        <v>145</v>
      </c>
    </row>
    <row r="363" s="13" customFormat="1">
      <c r="A363" s="13"/>
      <c r="B363" s="233"/>
      <c r="C363" s="234"/>
      <c r="D363" s="223" t="s">
        <v>152</v>
      </c>
      <c r="E363" s="235" t="s">
        <v>19</v>
      </c>
      <c r="F363" s="236" t="s">
        <v>531</v>
      </c>
      <c r="G363" s="234"/>
      <c r="H363" s="235" t="s">
        <v>19</v>
      </c>
      <c r="I363" s="237"/>
      <c r="J363" s="234"/>
      <c r="K363" s="234"/>
      <c r="L363" s="238"/>
      <c r="M363" s="239"/>
      <c r="N363" s="240"/>
      <c r="O363" s="240"/>
      <c r="P363" s="240"/>
      <c r="Q363" s="240"/>
      <c r="R363" s="240"/>
      <c r="S363" s="240"/>
      <c r="T363" s="241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2" t="s">
        <v>152</v>
      </c>
      <c r="AU363" s="242" t="s">
        <v>78</v>
      </c>
      <c r="AV363" s="13" t="s">
        <v>78</v>
      </c>
      <c r="AW363" s="13" t="s">
        <v>32</v>
      </c>
      <c r="AX363" s="13" t="s">
        <v>70</v>
      </c>
      <c r="AY363" s="242" t="s">
        <v>145</v>
      </c>
    </row>
    <row r="364" s="14" customFormat="1">
      <c r="A364" s="14"/>
      <c r="B364" s="243"/>
      <c r="C364" s="244"/>
      <c r="D364" s="223" t="s">
        <v>152</v>
      </c>
      <c r="E364" s="245" t="s">
        <v>19</v>
      </c>
      <c r="F364" s="246" t="s">
        <v>154</v>
      </c>
      <c r="G364" s="244"/>
      <c r="H364" s="247">
        <v>2</v>
      </c>
      <c r="I364" s="248"/>
      <c r="J364" s="244"/>
      <c r="K364" s="244"/>
      <c r="L364" s="249"/>
      <c r="M364" s="250"/>
      <c r="N364" s="251"/>
      <c r="O364" s="251"/>
      <c r="P364" s="251"/>
      <c r="Q364" s="251"/>
      <c r="R364" s="251"/>
      <c r="S364" s="251"/>
      <c r="T364" s="252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3" t="s">
        <v>152</v>
      </c>
      <c r="AU364" s="253" t="s">
        <v>78</v>
      </c>
      <c r="AV364" s="14" t="s">
        <v>150</v>
      </c>
      <c r="AW364" s="14" t="s">
        <v>32</v>
      </c>
      <c r="AX364" s="14" t="s">
        <v>78</v>
      </c>
      <c r="AY364" s="253" t="s">
        <v>145</v>
      </c>
    </row>
    <row r="365" s="2" customFormat="1" ht="16.5" customHeight="1">
      <c r="A365" s="41"/>
      <c r="B365" s="42"/>
      <c r="C365" s="208" t="s">
        <v>525</v>
      </c>
      <c r="D365" s="208" t="s">
        <v>146</v>
      </c>
      <c r="E365" s="209" t="s">
        <v>536</v>
      </c>
      <c r="F365" s="210" t="s">
        <v>537</v>
      </c>
      <c r="G365" s="211" t="s">
        <v>401</v>
      </c>
      <c r="H365" s="212">
        <v>4</v>
      </c>
      <c r="I365" s="213"/>
      <c r="J365" s="214">
        <f>ROUND(I365*H365,2)</f>
        <v>0</v>
      </c>
      <c r="K365" s="210" t="s">
        <v>19</v>
      </c>
      <c r="L365" s="47"/>
      <c r="M365" s="215" t="s">
        <v>19</v>
      </c>
      <c r="N365" s="216" t="s">
        <v>41</v>
      </c>
      <c r="O365" s="87"/>
      <c r="P365" s="217">
        <f>O365*H365</f>
        <v>0</v>
      </c>
      <c r="Q365" s="217">
        <v>0</v>
      </c>
      <c r="R365" s="217">
        <f>Q365*H365</f>
        <v>0</v>
      </c>
      <c r="S365" s="217">
        <v>0</v>
      </c>
      <c r="T365" s="218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19" t="s">
        <v>150</v>
      </c>
      <c r="AT365" s="219" t="s">
        <v>146</v>
      </c>
      <c r="AU365" s="219" t="s">
        <v>78</v>
      </c>
      <c r="AY365" s="20" t="s">
        <v>145</v>
      </c>
      <c r="BE365" s="220">
        <f>IF(N365="základní",J365,0)</f>
        <v>0</v>
      </c>
      <c r="BF365" s="220">
        <f>IF(N365="snížená",J365,0)</f>
        <v>0</v>
      </c>
      <c r="BG365" s="220">
        <f>IF(N365="zákl. přenesená",J365,0)</f>
        <v>0</v>
      </c>
      <c r="BH365" s="220">
        <f>IF(N365="sníž. přenesená",J365,0)</f>
        <v>0</v>
      </c>
      <c r="BI365" s="220">
        <f>IF(N365="nulová",J365,0)</f>
        <v>0</v>
      </c>
      <c r="BJ365" s="20" t="s">
        <v>78</v>
      </c>
      <c r="BK365" s="220">
        <f>ROUND(I365*H365,2)</f>
        <v>0</v>
      </c>
      <c r="BL365" s="20" t="s">
        <v>150</v>
      </c>
      <c r="BM365" s="219" t="s">
        <v>538</v>
      </c>
    </row>
    <row r="366" s="12" customFormat="1">
      <c r="A366" s="12"/>
      <c r="B366" s="221"/>
      <c r="C366" s="222"/>
      <c r="D366" s="223" t="s">
        <v>152</v>
      </c>
      <c r="E366" s="224" t="s">
        <v>19</v>
      </c>
      <c r="F366" s="225" t="s">
        <v>150</v>
      </c>
      <c r="G366" s="222"/>
      <c r="H366" s="226">
        <v>4</v>
      </c>
      <c r="I366" s="227"/>
      <c r="J366" s="222"/>
      <c r="K366" s="222"/>
      <c r="L366" s="228"/>
      <c r="M366" s="229"/>
      <c r="N366" s="230"/>
      <c r="O366" s="230"/>
      <c r="P366" s="230"/>
      <c r="Q366" s="230"/>
      <c r="R366" s="230"/>
      <c r="S366" s="230"/>
      <c r="T366" s="231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T366" s="232" t="s">
        <v>152</v>
      </c>
      <c r="AU366" s="232" t="s">
        <v>78</v>
      </c>
      <c r="AV366" s="12" t="s">
        <v>80</v>
      </c>
      <c r="AW366" s="12" t="s">
        <v>32</v>
      </c>
      <c r="AX366" s="12" t="s">
        <v>70</v>
      </c>
      <c r="AY366" s="232" t="s">
        <v>145</v>
      </c>
    </row>
    <row r="367" s="13" customFormat="1">
      <c r="A367" s="13"/>
      <c r="B367" s="233"/>
      <c r="C367" s="234"/>
      <c r="D367" s="223" t="s">
        <v>152</v>
      </c>
      <c r="E367" s="235" t="s">
        <v>19</v>
      </c>
      <c r="F367" s="236" t="s">
        <v>531</v>
      </c>
      <c r="G367" s="234"/>
      <c r="H367" s="235" t="s">
        <v>19</v>
      </c>
      <c r="I367" s="237"/>
      <c r="J367" s="234"/>
      <c r="K367" s="234"/>
      <c r="L367" s="238"/>
      <c r="M367" s="239"/>
      <c r="N367" s="240"/>
      <c r="O367" s="240"/>
      <c r="P367" s="240"/>
      <c r="Q367" s="240"/>
      <c r="R367" s="240"/>
      <c r="S367" s="240"/>
      <c r="T367" s="241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2" t="s">
        <v>152</v>
      </c>
      <c r="AU367" s="242" t="s">
        <v>78</v>
      </c>
      <c r="AV367" s="13" t="s">
        <v>78</v>
      </c>
      <c r="AW367" s="13" t="s">
        <v>32</v>
      </c>
      <c r="AX367" s="13" t="s">
        <v>70</v>
      </c>
      <c r="AY367" s="242" t="s">
        <v>145</v>
      </c>
    </row>
    <row r="368" s="14" customFormat="1">
      <c r="A368" s="14"/>
      <c r="B368" s="243"/>
      <c r="C368" s="244"/>
      <c r="D368" s="223" t="s">
        <v>152</v>
      </c>
      <c r="E368" s="245" t="s">
        <v>19</v>
      </c>
      <c r="F368" s="246" t="s">
        <v>154</v>
      </c>
      <c r="G368" s="244"/>
      <c r="H368" s="247">
        <v>4</v>
      </c>
      <c r="I368" s="248"/>
      <c r="J368" s="244"/>
      <c r="K368" s="244"/>
      <c r="L368" s="249"/>
      <c r="M368" s="250"/>
      <c r="N368" s="251"/>
      <c r="O368" s="251"/>
      <c r="P368" s="251"/>
      <c r="Q368" s="251"/>
      <c r="R368" s="251"/>
      <c r="S368" s="251"/>
      <c r="T368" s="252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3" t="s">
        <v>152</v>
      </c>
      <c r="AU368" s="253" t="s">
        <v>78</v>
      </c>
      <c r="AV368" s="14" t="s">
        <v>150</v>
      </c>
      <c r="AW368" s="14" t="s">
        <v>32</v>
      </c>
      <c r="AX368" s="14" t="s">
        <v>78</v>
      </c>
      <c r="AY368" s="253" t="s">
        <v>145</v>
      </c>
    </row>
    <row r="369" s="2" customFormat="1" ht="16.5" customHeight="1">
      <c r="A369" s="41"/>
      <c r="B369" s="42"/>
      <c r="C369" s="208" t="s">
        <v>477</v>
      </c>
      <c r="D369" s="208" t="s">
        <v>146</v>
      </c>
      <c r="E369" s="209" t="s">
        <v>539</v>
      </c>
      <c r="F369" s="210" t="s">
        <v>540</v>
      </c>
      <c r="G369" s="211" t="s">
        <v>401</v>
      </c>
      <c r="H369" s="212">
        <v>2</v>
      </c>
      <c r="I369" s="213"/>
      <c r="J369" s="214">
        <f>ROUND(I369*H369,2)</f>
        <v>0</v>
      </c>
      <c r="K369" s="210" t="s">
        <v>19</v>
      </c>
      <c r="L369" s="47"/>
      <c r="M369" s="215" t="s">
        <v>19</v>
      </c>
      <c r="N369" s="216" t="s">
        <v>41</v>
      </c>
      <c r="O369" s="87"/>
      <c r="P369" s="217">
        <f>O369*H369</f>
        <v>0</v>
      </c>
      <c r="Q369" s="217">
        <v>0</v>
      </c>
      <c r="R369" s="217">
        <f>Q369*H369</f>
        <v>0</v>
      </c>
      <c r="S369" s="217">
        <v>0</v>
      </c>
      <c r="T369" s="218">
        <f>S369*H369</f>
        <v>0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19" t="s">
        <v>150</v>
      </c>
      <c r="AT369" s="219" t="s">
        <v>146</v>
      </c>
      <c r="AU369" s="219" t="s">
        <v>78</v>
      </c>
      <c r="AY369" s="20" t="s">
        <v>145</v>
      </c>
      <c r="BE369" s="220">
        <f>IF(N369="základní",J369,0)</f>
        <v>0</v>
      </c>
      <c r="BF369" s="220">
        <f>IF(N369="snížená",J369,0)</f>
        <v>0</v>
      </c>
      <c r="BG369" s="220">
        <f>IF(N369="zákl. přenesená",J369,0)</f>
        <v>0</v>
      </c>
      <c r="BH369" s="220">
        <f>IF(N369="sníž. přenesená",J369,0)</f>
        <v>0</v>
      </c>
      <c r="BI369" s="220">
        <f>IF(N369="nulová",J369,0)</f>
        <v>0</v>
      </c>
      <c r="BJ369" s="20" t="s">
        <v>78</v>
      </c>
      <c r="BK369" s="220">
        <f>ROUND(I369*H369,2)</f>
        <v>0</v>
      </c>
      <c r="BL369" s="20" t="s">
        <v>150</v>
      </c>
      <c r="BM369" s="219" t="s">
        <v>541</v>
      </c>
    </row>
    <row r="370" s="12" customFormat="1">
      <c r="A370" s="12"/>
      <c r="B370" s="221"/>
      <c r="C370" s="222"/>
      <c r="D370" s="223" t="s">
        <v>152</v>
      </c>
      <c r="E370" s="224" t="s">
        <v>19</v>
      </c>
      <c r="F370" s="225" t="s">
        <v>80</v>
      </c>
      <c r="G370" s="222"/>
      <c r="H370" s="226">
        <v>2</v>
      </c>
      <c r="I370" s="227"/>
      <c r="J370" s="222"/>
      <c r="K370" s="222"/>
      <c r="L370" s="228"/>
      <c r="M370" s="229"/>
      <c r="N370" s="230"/>
      <c r="O370" s="230"/>
      <c r="P370" s="230"/>
      <c r="Q370" s="230"/>
      <c r="R370" s="230"/>
      <c r="S370" s="230"/>
      <c r="T370" s="231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T370" s="232" t="s">
        <v>152</v>
      </c>
      <c r="AU370" s="232" t="s">
        <v>78</v>
      </c>
      <c r="AV370" s="12" t="s">
        <v>80</v>
      </c>
      <c r="AW370" s="12" t="s">
        <v>32</v>
      </c>
      <c r="AX370" s="12" t="s">
        <v>70</v>
      </c>
      <c r="AY370" s="232" t="s">
        <v>145</v>
      </c>
    </row>
    <row r="371" s="13" customFormat="1">
      <c r="A371" s="13"/>
      <c r="B371" s="233"/>
      <c r="C371" s="234"/>
      <c r="D371" s="223" t="s">
        <v>152</v>
      </c>
      <c r="E371" s="235" t="s">
        <v>19</v>
      </c>
      <c r="F371" s="236" t="s">
        <v>531</v>
      </c>
      <c r="G371" s="234"/>
      <c r="H371" s="235" t="s">
        <v>19</v>
      </c>
      <c r="I371" s="237"/>
      <c r="J371" s="234"/>
      <c r="K371" s="234"/>
      <c r="L371" s="238"/>
      <c r="M371" s="239"/>
      <c r="N371" s="240"/>
      <c r="O371" s="240"/>
      <c r="P371" s="240"/>
      <c r="Q371" s="240"/>
      <c r="R371" s="240"/>
      <c r="S371" s="240"/>
      <c r="T371" s="241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2" t="s">
        <v>152</v>
      </c>
      <c r="AU371" s="242" t="s">
        <v>78</v>
      </c>
      <c r="AV371" s="13" t="s">
        <v>78</v>
      </c>
      <c r="AW371" s="13" t="s">
        <v>32</v>
      </c>
      <c r="AX371" s="13" t="s">
        <v>70</v>
      </c>
      <c r="AY371" s="242" t="s">
        <v>145</v>
      </c>
    </row>
    <row r="372" s="14" customFormat="1">
      <c r="A372" s="14"/>
      <c r="B372" s="243"/>
      <c r="C372" s="244"/>
      <c r="D372" s="223" t="s">
        <v>152</v>
      </c>
      <c r="E372" s="245" t="s">
        <v>19</v>
      </c>
      <c r="F372" s="246" t="s">
        <v>154</v>
      </c>
      <c r="G372" s="244"/>
      <c r="H372" s="247">
        <v>2</v>
      </c>
      <c r="I372" s="248"/>
      <c r="J372" s="244"/>
      <c r="K372" s="244"/>
      <c r="L372" s="249"/>
      <c r="M372" s="250"/>
      <c r="N372" s="251"/>
      <c r="O372" s="251"/>
      <c r="P372" s="251"/>
      <c r="Q372" s="251"/>
      <c r="R372" s="251"/>
      <c r="S372" s="251"/>
      <c r="T372" s="252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3" t="s">
        <v>152</v>
      </c>
      <c r="AU372" s="253" t="s">
        <v>78</v>
      </c>
      <c r="AV372" s="14" t="s">
        <v>150</v>
      </c>
      <c r="AW372" s="14" t="s">
        <v>32</v>
      </c>
      <c r="AX372" s="14" t="s">
        <v>78</v>
      </c>
      <c r="AY372" s="253" t="s">
        <v>145</v>
      </c>
    </row>
    <row r="373" s="2" customFormat="1" ht="16.5" customHeight="1">
      <c r="A373" s="41"/>
      <c r="B373" s="42"/>
      <c r="C373" s="208" t="s">
        <v>542</v>
      </c>
      <c r="D373" s="208" t="s">
        <v>146</v>
      </c>
      <c r="E373" s="209" t="s">
        <v>543</v>
      </c>
      <c r="F373" s="210" t="s">
        <v>544</v>
      </c>
      <c r="G373" s="211" t="s">
        <v>401</v>
      </c>
      <c r="H373" s="212">
        <v>1</v>
      </c>
      <c r="I373" s="213"/>
      <c r="J373" s="214">
        <f>ROUND(I373*H373,2)</f>
        <v>0</v>
      </c>
      <c r="K373" s="210" t="s">
        <v>19</v>
      </c>
      <c r="L373" s="47"/>
      <c r="M373" s="215" t="s">
        <v>19</v>
      </c>
      <c r="N373" s="216" t="s">
        <v>41</v>
      </c>
      <c r="O373" s="87"/>
      <c r="P373" s="217">
        <f>O373*H373</f>
        <v>0</v>
      </c>
      <c r="Q373" s="217">
        <v>0</v>
      </c>
      <c r="R373" s="217">
        <f>Q373*H373</f>
        <v>0</v>
      </c>
      <c r="S373" s="217">
        <v>0</v>
      </c>
      <c r="T373" s="218">
        <f>S373*H373</f>
        <v>0</v>
      </c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R373" s="219" t="s">
        <v>150</v>
      </c>
      <c r="AT373" s="219" t="s">
        <v>146</v>
      </c>
      <c r="AU373" s="219" t="s">
        <v>78</v>
      </c>
      <c r="AY373" s="20" t="s">
        <v>145</v>
      </c>
      <c r="BE373" s="220">
        <f>IF(N373="základní",J373,0)</f>
        <v>0</v>
      </c>
      <c r="BF373" s="220">
        <f>IF(N373="snížená",J373,0)</f>
        <v>0</v>
      </c>
      <c r="BG373" s="220">
        <f>IF(N373="zákl. přenesená",J373,0)</f>
        <v>0</v>
      </c>
      <c r="BH373" s="220">
        <f>IF(N373="sníž. přenesená",J373,0)</f>
        <v>0</v>
      </c>
      <c r="BI373" s="220">
        <f>IF(N373="nulová",J373,0)</f>
        <v>0</v>
      </c>
      <c r="BJ373" s="20" t="s">
        <v>78</v>
      </c>
      <c r="BK373" s="220">
        <f>ROUND(I373*H373,2)</f>
        <v>0</v>
      </c>
      <c r="BL373" s="20" t="s">
        <v>150</v>
      </c>
      <c r="BM373" s="219" t="s">
        <v>545</v>
      </c>
    </row>
    <row r="374" s="12" customFormat="1">
      <c r="A374" s="12"/>
      <c r="B374" s="221"/>
      <c r="C374" s="222"/>
      <c r="D374" s="223" t="s">
        <v>152</v>
      </c>
      <c r="E374" s="224" t="s">
        <v>19</v>
      </c>
      <c r="F374" s="225" t="s">
        <v>78</v>
      </c>
      <c r="G374" s="222"/>
      <c r="H374" s="226">
        <v>1</v>
      </c>
      <c r="I374" s="227"/>
      <c r="J374" s="222"/>
      <c r="K374" s="222"/>
      <c r="L374" s="228"/>
      <c r="M374" s="229"/>
      <c r="N374" s="230"/>
      <c r="O374" s="230"/>
      <c r="P374" s="230"/>
      <c r="Q374" s="230"/>
      <c r="R374" s="230"/>
      <c r="S374" s="230"/>
      <c r="T374" s="231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T374" s="232" t="s">
        <v>152</v>
      </c>
      <c r="AU374" s="232" t="s">
        <v>78</v>
      </c>
      <c r="AV374" s="12" t="s">
        <v>80</v>
      </c>
      <c r="AW374" s="12" t="s">
        <v>32</v>
      </c>
      <c r="AX374" s="12" t="s">
        <v>70</v>
      </c>
      <c r="AY374" s="232" t="s">
        <v>145</v>
      </c>
    </row>
    <row r="375" s="13" customFormat="1">
      <c r="A375" s="13"/>
      <c r="B375" s="233"/>
      <c r="C375" s="234"/>
      <c r="D375" s="223" t="s">
        <v>152</v>
      </c>
      <c r="E375" s="235" t="s">
        <v>19</v>
      </c>
      <c r="F375" s="236" t="s">
        <v>546</v>
      </c>
      <c r="G375" s="234"/>
      <c r="H375" s="235" t="s">
        <v>19</v>
      </c>
      <c r="I375" s="237"/>
      <c r="J375" s="234"/>
      <c r="K375" s="234"/>
      <c r="L375" s="238"/>
      <c r="M375" s="239"/>
      <c r="N375" s="240"/>
      <c r="O375" s="240"/>
      <c r="P375" s="240"/>
      <c r="Q375" s="240"/>
      <c r="R375" s="240"/>
      <c r="S375" s="240"/>
      <c r="T375" s="241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2" t="s">
        <v>152</v>
      </c>
      <c r="AU375" s="242" t="s">
        <v>78</v>
      </c>
      <c r="AV375" s="13" t="s">
        <v>78</v>
      </c>
      <c r="AW375" s="13" t="s">
        <v>32</v>
      </c>
      <c r="AX375" s="13" t="s">
        <v>70</v>
      </c>
      <c r="AY375" s="242" t="s">
        <v>145</v>
      </c>
    </row>
    <row r="376" s="14" customFormat="1">
      <c r="A376" s="14"/>
      <c r="B376" s="243"/>
      <c r="C376" s="244"/>
      <c r="D376" s="223" t="s">
        <v>152</v>
      </c>
      <c r="E376" s="245" t="s">
        <v>19</v>
      </c>
      <c r="F376" s="246" t="s">
        <v>154</v>
      </c>
      <c r="G376" s="244"/>
      <c r="H376" s="247">
        <v>1</v>
      </c>
      <c r="I376" s="248"/>
      <c r="J376" s="244"/>
      <c r="K376" s="244"/>
      <c r="L376" s="249"/>
      <c r="M376" s="250"/>
      <c r="N376" s="251"/>
      <c r="O376" s="251"/>
      <c r="P376" s="251"/>
      <c r="Q376" s="251"/>
      <c r="R376" s="251"/>
      <c r="S376" s="251"/>
      <c r="T376" s="252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3" t="s">
        <v>152</v>
      </c>
      <c r="AU376" s="253" t="s">
        <v>78</v>
      </c>
      <c r="AV376" s="14" t="s">
        <v>150</v>
      </c>
      <c r="AW376" s="14" t="s">
        <v>32</v>
      </c>
      <c r="AX376" s="14" t="s">
        <v>78</v>
      </c>
      <c r="AY376" s="253" t="s">
        <v>145</v>
      </c>
    </row>
    <row r="377" s="2" customFormat="1" ht="16.5" customHeight="1">
      <c r="A377" s="41"/>
      <c r="B377" s="42"/>
      <c r="C377" s="208" t="s">
        <v>547</v>
      </c>
      <c r="D377" s="208" t="s">
        <v>146</v>
      </c>
      <c r="E377" s="209" t="s">
        <v>548</v>
      </c>
      <c r="F377" s="210" t="s">
        <v>549</v>
      </c>
      <c r="G377" s="211" t="s">
        <v>401</v>
      </c>
      <c r="H377" s="212">
        <v>4</v>
      </c>
      <c r="I377" s="213"/>
      <c r="J377" s="214">
        <f>ROUND(I377*H377,2)</f>
        <v>0</v>
      </c>
      <c r="K377" s="210" t="s">
        <v>19</v>
      </c>
      <c r="L377" s="47"/>
      <c r="M377" s="215" t="s">
        <v>19</v>
      </c>
      <c r="N377" s="216" t="s">
        <v>41</v>
      </c>
      <c r="O377" s="87"/>
      <c r="P377" s="217">
        <f>O377*H377</f>
        <v>0</v>
      </c>
      <c r="Q377" s="217">
        <v>0</v>
      </c>
      <c r="R377" s="217">
        <f>Q377*H377</f>
        <v>0</v>
      </c>
      <c r="S377" s="217">
        <v>0</v>
      </c>
      <c r="T377" s="218">
        <f>S377*H377</f>
        <v>0</v>
      </c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R377" s="219" t="s">
        <v>150</v>
      </c>
      <c r="AT377" s="219" t="s">
        <v>146</v>
      </c>
      <c r="AU377" s="219" t="s">
        <v>78</v>
      </c>
      <c r="AY377" s="20" t="s">
        <v>145</v>
      </c>
      <c r="BE377" s="220">
        <f>IF(N377="základní",J377,0)</f>
        <v>0</v>
      </c>
      <c r="BF377" s="220">
        <f>IF(N377="snížená",J377,0)</f>
        <v>0</v>
      </c>
      <c r="BG377" s="220">
        <f>IF(N377="zákl. přenesená",J377,0)</f>
        <v>0</v>
      </c>
      <c r="BH377" s="220">
        <f>IF(N377="sníž. přenesená",J377,0)</f>
        <v>0</v>
      </c>
      <c r="BI377" s="220">
        <f>IF(N377="nulová",J377,0)</f>
        <v>0</v>
      </c>
      <c r="BJ377" s="20" t="s">
        <v>78</v>
      </c>
      <c r="BK377" s="220">
        <f>ROUND(I377*H377,2)</f>
        <v>0</v>
      </c>
      <c r="BL377" s="20" t="s">
        <v>150</v>
      </c>
      <c r="BM377" s="219" t="s">
        <v>550</v>
      </c>
    </row>
    <row r="378" s="12" customFormat="1">
      <c r="A378" s="12"/>
      <c r="B378" s="221"/>
      <c r="C378" s="222"/>
      <c r="D378" s="223" t="s">
        <v>152</v>
      </c>
      <c r="E378" s="224" t="s">
        <v>19</v>
      </c>
      <c r="F378" s="225" t="s">
        <v>150</v>
      </c>
      <c r="G378" s="222"/>
      <c r="H378" s="226">
        <v>4</v>
      </c>
      <c r="I378" s="227"/>
      <c r="J378" s="222"/>
      <c r="K378" s="222"/>
      <c r="L378" s="228"/>
      <c r="M378" s="229"/>
      <c r="N378" s="230"/>
      <c r="O378" s="230"/>
      <c r="P378" s="230"/>
      <c r="Q378" s="230"/>
      <c r="R378" s="230"/>
      <c r="S378" s="230"/>
      <c r="T378" s="231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T378" s="232" t="s">
        <v>152</v>
      </c>
      <c r="AU378" s="232" t="s">
        <v>78</v>
      </c>
      <c r="AV378" s="12" t="s">
        <v>80</v>
      </c>
      <c r="AW378" s="12" t="s">
        <v>32</v>
      </c>
      <c r="AX378" s="12" t="s">
        <v>70</v>
      </c>
      <c r="AY378" s="232" t="s">
        <v>145</v>
      </c>
    </row>
    <row r="379" s="13" customFormat="1">
      <c r="A379" s="13"/>
      <c r="B379" s="233"/>
      <c r="C379" s="234"/>
      <c r="D379" s="223" t="s">
        <v>152</v>
      </c>
      <c r="E379" s="235" t="s">
        <v>19</v>
      </c>
      <c r="F379" s="236" t="s">
        <v>551</v>
      </c>
      <c r="G379" s="234"/>
      <c r="H379" s="235" t="s">
        <v>19</v>
      </c>
      <c r="I379" s="237"/>
      <c r="J379" s="234"/>
      <c r="K379" s="234"/>
      <c r="L379" s="238"/>
      <c r="M379" s="239"/>
      <c r="N379" s="240"/>
      <c r="O379" s="240"/>
      <c r="P379" s="240"/>
      <c r="Q379" s="240"/>
      <c r="R379" s="240"/>
      <c r="S379" s="240"/>
      <c r="T379" s="241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2" t="s">
        <v>152</v>
      </c>
      <c r="AU379" s="242" t="s">
        <v>78</v>
      </c>
      <c r="AV379" s="13" t="s">
        <v>78</v>
      </c>
      <c r="AW379" s="13" t="s">
        <v>32</v>
      </c>
      <c r="AX379" s="13" t="s">
        <v>70</v>
      </c>
      <c r="AY379" s="242" t="s">
        <v>145</v>
      </c>
    </row>
    <row r="380" s="14" customFormat="1">
      <c r="A380" s="14"/>
      <c r="B380" s="243"/>
      <c r="C380" s="244"/>
      <c r="D380" s="223" t="s">
        <v>152</v>
      </c>
      <c r="E380" s="245" t="s">
        <v>19</v>
      </c>
      <c r="F380" s="246" t="s">
        <v>154</v>
      </c>
      <c r="G380" s="244"/>
      <c r="H380" s="247">
        <v>4</v>
      </c>
      <c r="I380" s="248"/>
      <c r="J380" s="244"/>
      <c r="K380" s="244"/>
      <c r="L380" s="249"/>
      <c r="M380" s="250"/>
      <c r="N380" s="251"/>
      <c r="O380" s="251"/>
      <c r="P380" s="251"/>
      <c r="Q380" s="251"/>
      <c r="R380" s="251"/>
      <c r="S380" s="251"/>
      <c r="T380" s="252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3" t="s">
        <v>152</v>
      </c>
      <c r="AU380" s="253" t="s">
        <v>78</v>
      </c>
      <c r="AV380" s="14" t="s">
        <v>150</v>
      </c>
      <c r="AW380" s="14" t="s">
        <v>32</v>
      </c>
      <c r="AX380" s="14" t="s">
        <v>78</v>
      </c>
      <c r="AY380" s="253" t="s">
        <v>145</v>
      </c>
    </row>
    <row r="381" s="2" customFormat="1" ht="16.5" customHeight="1">
      <c r="A381" s="41"/>
      <c r="B381" s="42"/>
      <c r="C381" s="208" t="s">
        <v>552</v>
      </c>
      <c r="D381" s="208" t="s">
        <v>146</v>
      </c>
      <c r="E381" s="209" t="s">
        <v>553</v>
      </c>
      <c r="F381" s="210" t="s">
        <v>554</v>
      </c>
      <c r="G381" s="211" t="s">
        <v>401</v>
      </c>
      <c r="H381" s="212">
        <v>20</v>
      </c>
      <c r="I381" s="213"/>
      <c r="J381" s="214">
        <f>ROUND(I381*H381,2)</f>
        <v>0</v>
      </c>
      <c r="K381" s="210" t="s">
        <v>19</v>
      </c>
      <c r="L381" s="47"/>
      <c r="M381" s="215" t="s">
        <v>19</v>
      </c>
      <c r="N381" s="216" t="s">
        <v>41</v>
      </c>
      <c r="O381" s="87"/>
      <c r="P381" s="217">
        <f>O381*H381</f>
        <v>0</v>
      </c>
      <c r="Q381" s="217">
        <v>0</v>
      </c>
      <c r="R381" s="217">
        <f>Q381*H381</f>
        <v>0</v>
      </c>
      <c r="S381" s="217">
        <v>0</v>
      </c>
      <c r="T381" s="218">
        <f>S381*H381</f>
        <v>0</v>
      </c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R381" s="219" t="s">
        <v>150</v>
      </c>
      <c r="AT381" s="219" t="s">
        <v>146</v>
      </c>
      <c r="AU381" s="219" t="s">
        <v>78</v>
      </c>
      <c r="AY381" s="20" t="s">
        <v>145</v>
      </c>
      <c r="BE381" s="220">
        <f>IF(N381="základní",J381,0)</f>
        <v>0</v>
      </c>
      <c r="BF381" s="220">
        <f>IF(N381="snížená",J381,0)</f>
        <v>0</v>
      </c>
      <c r="BG381" s="220">
        <f>IF(N381="zákl. přenesená",J381,0)</f>
        <v>0</v>
      </c>
      <c r="BH381" s="220">
        <f>IF(N381="sníž. přenesená",J381,0)</f>
        <v>0</v>
      </c>
      <c r="BI381" s="220">
        <f>IF(N381="nulová",J381,0)</f>
        <v>0</v>
      </c>
      <c r="BJ381" s="20" t="s">
        <v>78</v>
      </c>
      <c r="BK381" s="220">
        <f>ROUND(I381*H381,2)</f>
        <v>0</v>
      </c>
      <c r="BL381" s="20" t="s">
        <v>150</v>
      </c>
      <c r="BM381" s="219" t="s">
        <v>555</v>
      </c>
    </row>
    <row r="382" s="12" customFormat="1">
      <c r="A382" s="12"/>
      <c r="B382" s="221"/>
      <c r="C382" s="222"/>
      <c r="D382" s="223" t="s">
        <v>152</v>
      </c>
      <c r="E382" s="224" t="s">
        <v>19</v>
      </c>
      <c r="F382" s="225" t="s">
        <v>556</v>
      </c>
      <c r="G382" s="222"/>
      <c r="H382" s="226">
        <v>20</v>
      </c>
      <c r="I382" s="227"/>
      <c r="J382" s="222"/>
      <c r="K382" s="222"/>
      <c r="L382" s="228"/>
      <c r="M382" s="229"/>
      <c r="N382" s="230"/>
      <c r="O382" s="230"/>
      <c r="P382" s="230"/>
      <c r="Q382" s="230"/>
      <c r="R382" s="230"/>
      <c r="S382" s="230"/>
      <c r="T382" s="231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T382" s="232" t="s">
        <v>152</v>
      </c>
      <c r="AU382" s="232" t="s">
        <v>78</v>
      </c>
      <c r="AV382" s="12" t="s">
        <v>80</v>
      </c>
      <c r="AW382" s="12" t="s">
        <v>32</v>
      </c>
      <c r="AX382" s="12" t="s">
        <v>70</v>
      </c>
      <c r="AY382" s="232" t="s">
        <v>145</v>
      </c>
    </row>
    <row r="383" s="13" customFormat="1">
      <c r="A383" s="13"/>
      <c r="B383" s="233"/>
      <c r="C383" s="234"/>
      <c r="D383" s="223" t="s">
        <v>152</v>
      </c>
      <c r="E383" s="235" t="s">
        <v>19</v>
      </c>
      <c r="F383" s="236" t="s">
        <v>557</v>
      </c>
      <c r="G383" s="234"/>
      <c r="H383" s="235" t="s">
        <v>19</v>
      </c>
      <c r="I383" s="237"/>
      <c r="J383" s="234"/>
      <c r="K383" s="234"/>
      <c r="L383" s="238"/>
      <c r="M383" s="239"/>
      <c r="N383" s="240"/>
      <c r="O383" s="240"/>
      <c r="P383" s="240"/>
      <c r="Q383" s="240"/>
      <c r="R383" s="240"/>
      <c r="S383" s="240"/>
      <c r="T383" s="241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2" t="s">
        <v>152</v>
      </c>
      <c r="AU383" s="242" t="s">
        <v>78</v>
      </c>
      <c r="AV383" s="13" t="s">
        <v>78</v>
      </c>
      <c r="AW383" s="13" t="s">
        <v>32</v>
      </c>
      <c r="AX383" s="13" t="s">
        <v>70</v>
      </c>
      <c r="AY383" s="242" t="s">
        <v>145</v>
      </c>
    </row>
    <row r="384" s="14" customFormat="1">
      <c r="A384" s="14"/>
      <c r="B384" s="243"/>
      <c r="C384" s="244"/>
      <c r="D384" s="223" t="s">
        <v>152</v>
      </c>
      <c r="E384" s="245" t="s">
        <v>19</v>
      </c>
      <c r="F384" s="246" t="s">
        <v>154</v>
      </c>
      <c r="G384" s="244"/>
      <c r="H384" s="247">
        <v>20</v>
      </c>
      <c r="I384" s="248"/>
      <c r="J384" s="244"/>
      <c r="K384" s="244"/>
      <c r="L384" s="249"/>
      <c r="M384" s="250"/>
      <c r="N384" s="251"/>
      <c r="O384" s="251"/>
      <c r="P384" s="251"/>
      <c r="Q384" s="251"/>
      <c r="R384" s="251"/>
      <c r="S384" s="251"/>
      <c r="T384" s="252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3" t="s">
        <v>152</v>
      </c>
      <c r="AU384" s="253" t="s">
        <v>78</v>
      </c>
      <c r="AV384" s="14" t="s">
        <v>150</v>
      </c>
      <c r="AW384" s="14" t="s">
        <v>32</v>
      </c>
      <c r="AX384" s="14" t="s">
        <v>78</v>
      </c>
      <c r="AY384" s="253" t="s">
        <v>145</v>
      </c>
    </row>
    <row r="385" s="2" customFormat="1" ht="16.5" customHeight="1">
      <c r="A385" s="41"/>
      <c r="B385" s="42"/>
      <c r="C385" s="208" t="s">
        <v>558</v>
      </c>
      <c r="D385" s="208" t="s">
        <v>146</v>
      </c>
      <c r="E385" s="209" t="s">
        <v>559</v>
      </c>
      <c r="F385" s="210" t="s">
        <v>560</v>
      </c>
      <c r="G385" s="211" t="s">
        <v>401</v>
      </c>
      <c r="H385" s="212">
        <v>494.89999999999998</v>
      </c>
      <c r="I385" s="213"/>
      <c r="J385" s="214">
        <f>ROUND(I385*H385,2)</f>
        <v>0</v>
      </c>
      <c r="K385" s="210" t="s">
        <v>19</v>
      </c>
      <c r="L385" s="47"/>
      <c r="M385" s="215" t="s">
        <v>19</v>
      </c>
      <c r="N385" s="216" t="s">
        <v>41</v>
      </c>
      <c r="O385" s="87"/>
      <c r="P385" s="217">
        <f>O385*H385</f>
        <v>0</v>
      </c>
      <c r="Q385" s="217">
        <v>0</v>
      </c>
      <c r="R385" s="217">
        <f>Q385*H385</f>
        <v>0</v>
      </c>
      <c r="S385" s="217">
        <v>0</v>
      </c>
      <c r="T385" s="218">
        <f>S385*H385</f>
        <v>0</v>
      </c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R385" s="219" t="s">
        <v>150</v>
      </c>
      <c r="AT385" s="219" t="s">
        <v>146</v>
      </c>
      <c r="AU385" s="219" t="s">
        <v>78</v>
      </c>
      <c r="AY385" s="20" t="s">
        <v>145</v>
      </c>
      <c r="BE385" s="220">
        <f>IF(N385="základní",J385,0)</f>
        <v>0</v>
      </c>
      <c r="BF385" s="220">
        <f>IF(N385="snížená",J385,0)</f>
        <v>0</v>
      </c>
      <c r="BG385" s="220">
        <f>IF(N385="zákl. přenesená",J385,0)</f>
        <v>0</v>
      </c>
      <c r="BH385" s="220">
        <f>IF(N385="sníž. přenesená",J385,0)</f>
        <v>0</v>
      </c>
      <c r="BI385" s="220">
        <f>IF(N385="nulová",J385,0)</f>
        <v>0</v>
      </c>
      <c r="BJ385" s="20" t="s">
        <v>78</v>
      </c>
      <c r="BK385" s="220">
        <f>ROUND(I385*H385,2)</f>
        <v>0</v>
      </c>
      <c r="BL385" s="20" t="s">
        <v>150</v>
      </c>
      <c r="BM385" s="219" t="s">
        <v>561</v>
      </c>
    </row>
    <row r="386" s="2" customFormat="1" ht="16.5" customHeight="1">
      <c r="A386" s="41"/>
      <c r="B386" s="42"/>
      <c r="C386" s="208" t="s">
        <v>562</v>
      </c>
      <c r="D386" s="208" t="s">
        <v>146</v>
      </c>
      <c r="E386" s="209" t="s">
        <v>563</v>
      </c>
      <c r="F386" s="210" t="s">
        <v>564</v>
      </c>
      <c r="G386" s="211" t="s">
        <v>401</v>
      </c>
      <c r="H386" s="212">
        <v>95.950000000000003</v>
      </c>
      <c r="I386" s="213"/>
      <c r="J386" s="214">
        <f>ROUND(I386*H386,2)</f>
        <v>0</v>
      </c>
      <c r="K386" s="210" t="s">
        <v>19</v>
      </c>
      <c r="L386" s="47"/>
      <c r="M386" s="215" t="s">
        <v>19</v>
      </c>
      <c r="N386" s="216" t="s">
        <v>41</v>
      </c>
      <c r="O386" s="87"/>
      <c r="P386" s="217">
        <f>O386*H386</f>
        <v>0</v>
      </c>
      <c r="Q386" s="217">
        <v>0</v>
      </c>
      <c r="R386" s="217">
        <f>Q386*H386</f>
        <v>0</v>
      </c>
      <c r="S386" s="217">
        <v>0</v>
      </c>
      <c r="T386" s="218">
        <f>S386*H386</f>
        <v>0</v>
      </c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R386" s="219" t="s">
        <v>150</v>
      </c>
      <c r="AT386" s="219" t="s">
        <v>146</v>
      </c>
      <c r="AU386" s="219" t="s">
        <v>78</v>
      </c>
      <c r="AY386" s="20" t="s">
        <v>145</v>
      </c>
      <c r="BE386" s="220">
        <f>IF(N386="základní",J386,0)</f>
        <v>0</v>
      </c>
      <c r="BF386" s="220">
        <f>IF(N386="snížená",J386,0)</f>
        <v>0</v>
      </c>
      <c r="BG386" s="220">
        <f>IF(N386="zákl. přenesená",J386,0)</f>
        <v>0</v>
      </c>
      <c r="BH386" s="220">
        <f>IF(N386="sníž. přenesená",J386,0)</f>
        <v>0</v>
      </c>
      <c r="BI386" s="220">
        <f>IF(N386="nulová",J386,0)</f>
        <v>0</v>
      </c>
      <c r="BJ386" s="20" t="s">
        <v>78</v>
      </c>
      <c r="BK386" s="220">
        <f>ROUND(I386*H386,2)</f>
        <v>0</v>
      </c>
      <c r="BL386" s="20" t="s">
        <v>150</v>
      </c>
      <c r="BM386" s="219" t="s">
        <v>565</v>
      </c>
    </row>
    <row r="387" s="2" customFormat="1" ht="16.5" customHeight="1">
      <c r="A387" s="41"/>
      <c r="B387" s="42"/>
      <c r="C387" s="208" t="s">
        <v>566</v>
      </c>
      <c r="D387" s="208" t="s">
        <v>146</v>
      </c>
      <c r="E387" s="209" t="s">
        <v>567</v>
      </c>
      <c r="F387" s="210" t="s">
        <v>568</v>
      </c>
      <c r="G387" s="211" t="s">
        <v>401</v>
      </c>
      <c r="H387" s="212">
        <v>648.41999999999996</v>
      </c>
      <c r="I387" s="213"/>
      <c r="J387" s="214">
        <f>ROUND(I387*H387,2)</f>
        <v>0</v>
      </c>
      <c r="K387" s="210" t="s">
        <v>19</v>
      </c>
      <c r="L387" s="47"/>
      <c r="M387" s="215" t="s">
        <v>19</v>
      </c>
      <c r="N387" s="216" t="s">
        <v>41</v>
      </c>
      <c r="O387" s="87"/>
      <c r="P387" s="217">
        <f>O387*H387</f>
        <v>0</v>
      </c>
      <c r="Q387" s="217">
        <v>0</v>
      </c>
      <c r="R387" s="217">
        <f>Q387*H387</f>
        <v>0</v>
      </c>
      <c r="S387" s="217">
        <v>0</v>
      </c>
      <c r="T387" s="218">
        <f>S387*H387</f>
        <v>0</v>
      </c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R387" s="219" t="s">
        <v>150</v>
      </c>
      <c r="AT387" s="219" t="s">
        <v>146</v>
      </c>
      <c r="AU387" s="219" t="s">
        <v>78</v>
      </c>
      <c r="AY387" s="20" t="s">
        <v>145</v>
      </c>
      <c r="BE387" s="220">
        <f>IF(N387="základní",J387,0)</f>
        <v>0</v>
      </c>
      <c r="BF387" s="220">
        <f>IF(N387="snížená",J387,0)</f>
        <v>0</v>
      </c>
      <c r="BG387" s="220">
        <f>IF(N387="zákl. přenesená",J387,0)</f>
        <v>0</v>
      </c>
      <c r="BH387" s="220">
        <f>IF(N387="sníž. přenesená",J387,0)</f>
        <v>0</v>
      </c>
      <c r="BI387" s="220">
        <f>IF(N387="nulová",J387,0)</f>
        <v>0</v>
      </c>
      <c r="BJ387" s="20" t="s">
        <v>78</v>
      </c>
      <c r="BK387" s="220">
        <f>ROUND(I387*H387,2)</f>
        <v>0</v>
      </c>
      <c r="BL387" s="20" t="s">
        <v>150</v>
      </c>
      <c r="BM387" s="219" t="s">
        <v>569</v>
      </c>
    </row>
    <row r="388" s="2" customFormat="1" ht="16.5" customHeight="1">
      <c r="A388" s="41"/>
      <c r="B388" s="42"/>
      <c r="C388" s="208" t="s">
        <v>570</v>
      </c>
      <c r="D388" s="208" t="s">
        <v>146</v>
      </c>
      <c r="E388" s="209" t="s">
        <v>571</v>
      </c>
      <c r="F388" s="210" t="s">
        <v>572</v>
      </c>
      <c r="G388" s="211" t="s">
        <v>401</v>
      </c>
      <c r="H388" s="212">
        <v>172.71000000000001</v>
      </c>
      <c r="I388" s="213"/>
      <c r="J388" s="214">
        <f>ROUND(I388*H388,2)</f>
        <v>0</v>
      </c>
      <c r="K388" s="210" t="s">
        <v>19</v>
      </c>
      <c r="L388" s="47"/>
      <c r="M388" s="215" t="s">
        <v>19</v>
      </c>
      <c r="N388" s="216" t="s">
        <v>41</v>
      </c>
      <c r="O388" s="87"/>
      <c r="P388" s="217">
        <f>O388*H388</f>
        <v>0</v>
      </c>
      <c r="Q388" s="217">
        <v>0</v>
      </c>
      <c r="R388" s="217">
        <f>Q388*H388</f>
        <v>0</v>
      </c>
      <c r="S388" s="217">
        <v>0</v>
      </c>
      <c r="T388" s="218">
        <f>S388*H388</f>
        <v>0</v>
      </c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R388" s="219" t="s">
        <v>150</v>
      </c>
      <c r="AT388" s="219" t="s">
        <v>146</v>
      </c>
      <c r="AU388" s="219" t="s">
        <v>78</v>
      </c>
      <c r="AY388" s="20" t="s">
        <v>145</v>
      </c>
      <c r="BE388" s="220">
        <f>IF(N388="základní",J388,0)</f>
        <v>0</v>
      </c>
      <c r="BF388" s="220">
        <f>IF(N388="snížená",J388,0)</f>
        <v>0</v>
      </c>
      <c r="BG388" s="220">
        <f>IF(N388="zákl. přenesená",J388,0)</f>
        <v>0</v>
      </c>
      <c r="BH388" s="220">
        <f>IF(N388="sníž. přenesená",J388,0)</f>
        <v>0</v>
      </c>
      <c r="BI388" s="220">
        <f>IF(N388="nulová",J388,0)</f>
        <v>0</v>
      </c>
      <c r="BJ388" s="20" t="s">
        <v>78</v>
      </c>
      <c r="BK388" s="220">
        <f>ROUND(I388*H388,2)</f>
        <v>0</v>
      </c>
      <c r="BL388" s="20" t="s">
        <v>150</v>
      </c>
      <c r="BM388" s="219" t="s">
        <v>573</v>
      </c>
    </row>
    <row r="389" s="2" customFormat="1" ht="16.5" customHeight="1">
      <c r="A389" s="41"/>
      <c r="B389" s="42"/>
      <c r="C389" s="208" t="s">
        <v>574</v>
      </c>
      <c r="D389" s="208" t="s">
        <v>146</v>
      </c>
      <c r="E389" s="209" t="s">
        <v>575</v>
      </c>
      <c r="F389" s="210" t="s">
        <v>576</v>
      </c>
      <c r="G389" s="211" t="s">
        <v>401</v>
      </c>
      <c r="H389" s="212">
        <v>4</v>
      </c>
      <c r="I389" s="213"/>
      <c r="J389" s="214">
        <f>ROUND(I389*H389,2)</f>
        <v>0</v>
      </c>
      <c r="K389" s="210" t="s">
        <v>19</v>
      </c>
      <c r="L389" s="47"/>
      <c r="M389" s="215" t="s">
        <v>19</v>
      </c>
      <c r="N389" s="216" t="s">
        <v>41</v>
      </c>
      <c r="O389" s="87"/>
      <c r="P389" s="217">
        <f>O389*H389</f>
        <v>0</v>
      </c>
      <c r="Q389" s="217">
        <v>0</v>
      </c>
      <c r="R389" s="217">
        <f>Q389*H389</f>
        <v>0</v>
      </c>
      <c r="S389" s="217">
        <v>0</v>
      </c>
      <c r="T389" s="218">
        <f>S389*H389</f>
        <v>0</v>
      </c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R389" s="219" t="s">
        <v>150</v>
      </c>
      <c r="AT389" s="219" t="s">
        <v>146</v>
      </c>
      <c r="AU389" s="219" t="s">
        <v>78</v>
      </c>
      <c r="AY389" s="20" t="s">
        <v>145</v>
      </c>
      <c r="BE389" s="220">
        <f>IF(N389="základní",J389,0)</f>
        <v>0</v>
      </c>
      <c r="BF389" s="220">
        <f>IF(N389="snížená",J389,0)</f>
        <v>0</v>
      </c>
      <c r="BG389" s="220">
        <f>IF(N389="zákl. přenesená",J389,0)</f>
        <v>0</v>
      </c>
      <c r="BH389" s="220">
        <f>IF(N389="sníž. přenesená",J389,0)</f>
        <v>0</v>
      </c>
      <c r="BI389" s="220">
        <f>IF(N389="nulová",J389,0)</f>
        <v>0</v>
      </c>
      <c r="BJ389" s="20" t="s">
        <v>78</v>
      </c>
      <c r="BK389" s="220">
        <f>ROUND(I389*H389,2)</f>
        <v>0</v>
      </c>
      <c r="BL389" s="20" t="s">
        <v>150</v>
      </c>
      <c r="BM389" s="219" t="s">
        <v>577</v>
      </c>
    </row>
    <row r="390" s="12" customFormat="1">
      <c r="A390" s="12"/>
      <c r="B390" s="221"/>
      <c r="C390" s="222"/>
      <c r="D390" s="223" t="s">
        <v>152</v>
      </c>
      <c r="E390" s="224" t="s">
        <v>19</v>
      </c>
      <c r="F390" s="225" t="s">
        <v>150</v>
      </c>
      <c r="G390" s="222"/>
      <c r="H390" s="226">
        <v>4</v>
      </c>
      <c r="I390" s="227"/>
      <c r="J390" s="222"/>
      <c r="K390" s="222"/>
      <c r="L390" s="228"/>
      <c r="M390" s="229"/>
      <c r="N390" s="230"/>
      <c r="O390" s="230"/>
      <c r="P390" s="230"/>
      <c r="Q390" s="230"/>
      <c r="R390" s="230"/>
      <c r="S390" s="230"/>
      <c r="T390" s="231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T390" s="232" t="s">
        <v>152</v>
      </c>
      <c r="AU390" s="232" t="s">
        <v>78</v>
      </c>
      <c r="AV390" s="12" t="s">
        <v>80</v>
      </c>
      <c r="AW390" s="12" t="s">
        <v>32</v>
      </c>
      <c r="AX390" s="12" t="s">
        <v>70</v>
      </c>
      <c r="AY390" s="232" t="s">
        <v>145</v>
      </c>
    </row>
    <row r="391" s="13" customFormat="1">
      <c r="A391" s="13"/>
      <c r="B391" s="233"/>
      <c r="C391" s="234"/>
      <c r="D391" s="223" t="s">
        <v>152</v>
      </c>
      <c r="E391" s="235" t="s">
        <v>19</v>
      </c>
      <c r="F391" s="236" t="s">
        <v>578</v>
      </c>
      <c r="G391" s="234"/>
      <c r="H391" s="235" t="s">
        <v>19</v>
      </c>
      <c r="I391" s="237"/>
      <c r="J391" s="234"/>
      <c r="K391" s="234"/>
      <c r="L391" s="238"/>
      <c r="M391" s="239"/>
      <c r="N391" s="240"/>
      <c r="O391" s="240"/>
      <c r="P391" s="240"/>
      <c r="Q391" s="240"/>
      <c r="R391" s="240"/>
      <c r="S391" s="240"/>
      <c r="T391" s="241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2" t="s">
        <v>152</v>
      </c>
      <c r="AU391" s="242" t="s">
        <v>78</v>
      </c>
      <c r="AV391" s="13" t="s">
        <v>78</v>
      </c>
      <c r="AW391" s="13" t="s">
        <v>32</v>
      </c>
      <c r="AX391" s="13" t="s">
        <v>70</v>
      </c>
      <c r="AY391" s="242" t="s">
        <v>145</v>
      </c>
    </row>
    <row r="392" s="14" customFormat="1">
      <c r="A392" s="14"/>
      <c r="B392" s="243"/>
      <c r="C392" s="244"/>
      <c r="D392" s="223" t="s">
        <v>152</v>
      </c>
      <c r="E392" s="245" t="s">
        <v>19</v>
      </c>
      <c r="F392" s="246" t="s">
        <v>154</v>
      </c>
      <c r="G392" s="244"/>
      <c r="H392" s="247">
        <v>4</v>
      </c>
      <c r="I392" s="248"/>
      <c r="J392" s="244"/>
      <c r="K392" s="244"/>
      <c r="L392" s="249"/>
      <c r="M392" s="250"/>
      <c r="N392" s="251"/>
      <c r="O392" s="251"/>
      <c r="P392" s="251"/>
      <c r="Q392" s="251"/>
      <c r="R392" s="251"/>
      <c r="S392" s="251"/>
      <c r="T392" s="252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3" t="s">
        <v>152</v>
      </c>
      <c r="AU392" s="253" t="s">
        <v>78</v>
      </c>
      <c r="AV392" s="14" t="s">
        <v>150</v>
      </c>
      <c r="AW392" s="14" t="s">
        <v>32</v>
      </c>
      <c r="AX392" s="14" t="s">
        <v>78</v>
      </c>
      <c r="AY392" s="253" t="s">
        <v>145</v>
      </c>
    </row>
    <row r="393" s="2" customFormat="1" ht="16.5" customHeight="1">
      <c r="A393" s="41"/>
      <c r="B393" s="42"/>
      <c r="C393" s="208" t="s">
        <v>455</v>
      </c>
      <c r="D393" s="208" t="s">
        <v>146</v>
      </c>
      <c r="E393" s="209" t="s">
        <v>579</v>
      </c>
      <c r="F393" s="210" t="s">
        <v>580</v>
      </c>
      <c r="G393" s="211" t="s">
        <v>401</v>
      </c>
      <c r="H393" s="212">
        <v>8</v>
      </c>
      <c r="I393" s="213"/>
      <c r="J393" s="214">
        <f>ROUND(I393*H393,2)</f>
        <v>0</v>
      </c>
      <c r="K393" s="210" t="s">
        <v>19</v>
      </c>
      <c r="L393" s="47"/>
      <c r="M393" s="215" t="s">
        <v>19</v>
      </c>
      <c r="N393" s="216" t="s">
        <v>41</v>
      </c>
      <c r="O393" s="87"/>
      <c r="P393" s="217">
        <f>O393*H393</f>
        <v>0</v>
      </c>
      <c r="Q393" s="217">
        <v>0</v>
      </c>
      <c r="R393" s="217">
        <f>Q393*H393</f>
        <v>0</v>
      </c>
      <c r="S393" s="217">
        <v>0</v>
      </c>
      <c r="T393" s="218">
        <f>S393*H393</f>
        <v>0</v>
      </c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R393" s="219" t="s">
        <v>150</v>
      </c>
      <c r="AT393" s="219" t="s">
        <v>146</v>
      </c>
      <c r="AU393" s="219" t="s">
        <v>78</v>
      </c>
      <c r="AY393" s="20" t="s">
        <v>145</v>
      </c>
      <c r="BE393" s="220">
        <f>IF(N393="základní",J393,0)</f>
        <v>0</v>
      </c>
      <c r="BF393" s="220">
        <f>IF(N393="snížená",J393,0)</f>
        <v>0</v>
      </c>
      <c r="BG393" s="220">
        <f>IF(N393="zákl. přenesená",J393,0)</f>
        <v>0</v>
      </c>
      <c r="BH393" s="220">
        <f>IF(N393="sníž. přenesená",J393,0)</f>
        <v>0</v>
      </c>
      <c r="BI393" s="220">
        <f>IF(N393="nulová",J393,0)</f>
        <v>0</v>
      </c>
      <c r="BJ393" s="20" t="s">
        <v>78</v>
      </c>
      <c r="BK393" s="220">
        <f>ROUND(I393*H393,2)</f>
        <v>0</v>
      </c>
      <c r="BL393" s="20" t="s">
        <v>150</v>
      </c>
      <c r="BM393" s="219" t="s">
        <v>581</v>
      </c>
    </row>
    <row r="394" s="12" customFormat="1">
      <c r="A394" s="12"/>
      <c r="B394" s="221"/>
      <c r="C394" s="222"/>
      <c r="D394" s="223" t="s">
        <v>152</v>
      </c>
      <c r="E394" s="224" t="s">
        <v>19</v>
      </c>
      <c r="F394" s="225" t="s">
        <v>195</v>
      </c>
      <c r="G394" s="222"/>
      <c r="H394" s="226">
        <v>8</v>
      </c>
      <c r="I394" s="227"/>
      <c r="J394" s="222"/>
      <c r="K394" s="222"/>
      <c r="L394" s="228"/>
      <c r="M394" s="229"/>
      <c r="N394" s="230"/>
      <c r="O394" s="230"/>
      <c r="P394" s="230"/>
      <c r="Q394" s="230"/>
      <c r="R394" s="230"/>
      <c r="S394" s="230"/>
      <c r="T394" s="231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T394" s="232" t="s">
        <v>152</v>
      </c>
      <c r="AU394" s="232" t="s">
        <v>78</v>
      </c>
      <c r="AV394" s="12" t="s">
        <v>80</v>
      </c>
      <c r="AW394" s="12" t="s">
        <v>32</v>
      </c>
      <c r="AX394" s="12" t="s">
        <v>70</v>
      </c>
      <c r="AY394" s="232" t="s">
        <v>145</v>
      </c>
    </row>
    <row r="395" s="13" customFormat="1">
      <c r="A395" s="13"/>
      <c r="B395" s="233"/>
      <c r="C395" s="234"/>
      <c r="D395" s="223" t="s">
        <v>152</v>
      </c>
      <c r="E395" s="235" t="s">
        <v>19</v>
      </c>
      <c r="F395" s="236" t="s">
        <v>582</v>
      </c>
      <c r="G395" s="234"/>
      <c r="H395" s="235" t="s">
        <v>19</v>
      </c>
      <c r="I395" s="237"/>
      <c r="J395" s="234"/>
      <c r="K395" s="234"/>
      <c r="L395" s="238"/>
      <c r="M395" s="239"/>
      <c r="N395" s="240"/>
      <c r="O395" s="240"/>
      <c r="P395" s="240"/>
      <c r="Q395" s="240"/>
      <c r="R395" s="240"/>
      <c r="S395" s="240"/>
      <c r="T395" s="241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2" t="s">
        <v>152</v>
      </c>
      <c r="AU395" s="242" t="s">
        <v>78</v>
      </c>
      <c r="AV395" s="13" t="s">
        <v>78</v>
      </c>
      <c r="AW395" s="13" t="s">
        <v>32</v>
      </c>
      <c r="AX395" s="13" t="s">
        <v>70</v>
      </c>
      <c r="AY395" s="242" t="s">
        <v>145</v>
      </c>
    </row>
    <row r="396" s="14" customFormat="1">
      <c r="A396" s="14"/>
      <c r="B396" s="243"/>
      <c r="C396" s="244"/>
      <c r="D396" s="223" t="s">
        <v>152</v>
      </c>
      <c r="E396" s="245" t="s">
        <v>19</v>
      </c>
      <c r="F396" s="246" t="s">
        <v>154</v>
      </c>
      <c r="G396" s="244"/>
      <c r="H396" s="247">
        <v>8</v>
      </c>
      <c r="I396" s="248"/>
      <c r="J396" s="244"/>
      <c r="K396" s="244"/>
      <c r="L396" s="249"/>
      <c r="M396" s="250"/>
      <c r="N396" s="251"/>
      <c r="O396" s="251"/>
      <c r="P396" s="251"/>
      <c r="Q396" s="251"/>
      <c r="R396" s="251"/>
      <c r="S396" s="251"/>
      <c r="T396" s="252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3" t="s">
        <v>152</v>
      </c>
      <c r="AU396" s="253" t="s">
        <v>78</v>
      </c>
      <c r="AV396" s="14" t="s">
        <v>150</v>
      </c>
      <c r="AW396" s="14" t="s">
        <v>32</v>
      </c>
      <c r="AX396" s="14" t="s">
        <v>78</v>
      </c>
      <c r="AY396" s="253" t="s">
        <v>145</v>
      </c>
    </row>
    <row r="397" s="2" customFormat="1" ht="16.5" customHeight="1">
      <c r="A397" s="41"/>
      <c r="B397" s="42"/>
      <c r="C397" s="208" t="s">
        <v>583</v>
      </c>
      <c r="D397" s="208" t="s">
        <v>146</v>
      </c>
      <c r="E397" s="209" t="s">
        <v>584</v>
      </c>
      <c r="F397" s="210" t="s">
        <v>585</v>
      </c>
      <c r="G397" s="211" t="s">
        <v>401</v>
      </c>
      <c r="H397" s="212">
        <v>4</v>
      </c>
      <c r="I397" s="213"/>
      <c r="J397" s="214">
        <f>ROUND(I397*H397,2)</f>
        <v>0</v>
      </c>
      <c r="K397" s="210" t="s">
        <v>19</v>
      </c>
      <c r="L397" s="47"/>
      <c r="M397" s="215" t="s">
        <v>19</v>
      </c>
      <c r="N397" s="216" t="s">
        <v>41</v>
      </c>
      <c r="O397" s="87"/>
      <c r="P397" s="217">
        <f>O397*H397</f>
        <v>0</v>
      </c>
      <c r="Q397" s="217">
        <v>0</v>
      </c>
      <c r="R397" s="217">
        <f>Q397*H397</f>
        <v>0</v>
      </c>
      <c r="S397" s="217">
        <v>0</v>
      </c>
      <c r="T397" s="218">
        <f>S397*H397</f>
        <v>0</v>
      </c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R397" s="219" t="s">
        <v>150</v>
      </c>
      <c r="AT397" s="219" t="s">
        <v>146</v>
      </c>
      <c r="AU397" s="219" t="s">
        <v>78</v>
      </c>
      <c r="AY397" s="20" t="s">
        <v>145</v>
      </c>
      <c r="BE397" s="220">
        <f>IF(N397="základní",J397,0)</f>
        <v>0</v>
      </c>
      <c r="BF397" s="220">
        <f>IF(N397="snížená",J397,0)</f>
        <v>0</v>
      </c>
      <c r="BG397" s="220">
        <f>IF(N397="zákl. přenesená",J397,0)</f>
        <v>0</v>
      </c>
      <c r="BH397" s="220">
        <f>IF(N397="sníž. přenesená",J397,0)</f>
        <v>0</v>
      </c>
      <c r="BI397" s="220">
        <f>IF(N397="nulová",J397,0)</f>
        <v>0</v>
      </c>
      <c r="BJ397" s="20" t="s">
        <v>78</v>
      </c>
      <c r="BK397" s="220">
        <f>ROUND(I397*H397,2)</f>
        <v>0</v>
      </c>
      <c r="BL397" s="20" t="s">
        <v>150</v>
      </c>
      <c r="BM397" s="219" t="s">
        <v>586</v>
      </c>
    </row>
    <row r="398" s="12" customFormat="1">
      <c r="A398" s="12"/>
      <c r="B398" s="221"/>
      <c r="C398" s="222"/>
      <c r="D398" s="223" t="s">
        <v>152</v>
      </c>
      <c r="E398" s="224" t="s">
        <v>19</v>
      </c>
      <c r="F398" s="225" t="s">
        <v>150</v>
      </c>
      <c r="G398" s="222"/>
      <c r="H398" s="226">
        <v>4</v>
      </c>
      <c r="I398" s="227"/>
      <c r="J398" s="222"/>
      <c r="K398" s="222"/>
      <c r="L398" s="228"/>
      <c r="M398" s="229"/>
      <c r="N398" s="230"/>
      <c r="O398" s="230"/>
      <c r="P398" s="230"/>
      <c r="Q398" s="230"/>
      <c r="R398" s="230"/>
      <c r="S398" s="230"/>
      <c r="T398" s="231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T398" s="232" t="s">
        <v>152</v>
      </c>
      <c r="AU398" s="232" t="s">
        <v>78</v>
      </c>
      <c r="AV398" s="12" t="s">
        <v>80</v>
      </c>
      <c r="AW398" s="12" t="s">
        <v>32</v>
      </c>
      <c r="AX398" s="12" t="s">
        <v>70</v>
      </c>
      <c r="AY398" s="232" t="s">
        <v>145</v>
      </c>
    </row>
    <row r="399" s="13" customFormat="1">
      <c r="A399" s="13"/>
      <c r="B399" s="233"/>
      <c r="C399" s="234"/>
      <c r="D399" s="223" t="s">
        <v>152</v>
      </c>
      <c r="E399" s="235" t="s">
        <v>19</v>
      </c>
      <c r="F399" s="236" t="s">
        <v>587</v>
      </c>
      <c r="G399" s="234"/>
      <c r="H399" s="235" t="s">
        <v>19</v>
      </c>
      <c r="I399" s="237"/>
      <c r="J399" s="234"/>
      <c r="K399" s="234"/>
      <c r="L399" s="238"/>
      <c r="M399" s="239"/>
      <c r="N399" s="240"/>
      <c r="O399" s="240"/>
      <c r="P399" s="240"/>
      <c r="Q399" s="240"/>
      <c r="R399" s="240"/>
      <c r="S399" s="240"/>
      <c r="T399" s="241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2" t="s">
        <v>152</v>
      </c>
      <c r="AU399" s="242" t="s">
        <v>78</v>
      </c>
      <c r="AV399" s="13" t="s">
        <v>78</v>
      </c>
      <c r="AW399" s="13" t="s">
        <v>32</v>
      </c>
      <c r="AX399" s="13" t="s">
        <v>70</v>
      </c>
      <c r="AY399" s="242" t="s">
        <v>145</v>
      </c>
    </row>
    <row r="400" s="14" customFormat="1">
      <c r="A400" s="14"/>
      <c r="B400" s="243"/>
      <c r="C400" s="244"/>
      <c r="D400" s="223" t="s">
        <v>152</v>
      </c>
      <c r="E400" s="245" t="s">
        <v>19</v>
      </c>
      <c r="F400" s="246" t="s">
        <v>154</v>
      </c>
      <c r="G400" s="244"/>
      <c r="H400" s="247">
        <v>4</v>
      </c>
      <c r="I400" s="248"/>
      <c r="J400" s="244"/>
      <c r="K400" s="244"/>
      <c r="L400" s="249"/>
      <c r="M400" s="250"/>
      <c r="N400" s="251"/>
      <c r="O400" s="251"/>
      <c r="P400" s="251"/>
      <c r="Q400" s="251"/>
      <c r="R400" s="251"/>
      <c r="S400" s="251"/>
      <c r="T400" s="252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3" t="s">
        <v>152</v>
      </c>
      <c r="AU400" s="253" t="s">
        <v>78</v>
      </c>
      <c r="AV400" s="14" t="s">
        <v>150</v>
      </c>
      <c r="AW400" s="14" t="s">
        <v>32</v>
      </c>
      <c r="AX400" s="14" t="s">
        <v>78</v>
      </c>
      <c r="AY400" s="253" t="s">
        <v>145</v>
      </c>
    </row>
    <row r="401" s="2" customFormat="1" ht="16.5" customHeight="1">
      <c r="A401" s="41"/>
      <c r="B401" s="42"/>
      <c r="C401" s="208" t="s">
        <v>588</v>
      </c>
      <c r="D401" s="208" t="s">
        <v>146</v>
      </c>
      <c r="E401" s="209" t="s">
        <v>589</v>
      </c>
      <c r="F401" s="210" t="s">
        <v>590</v>
      </c>
      <c r="G401" s="211" t="s">
        <v>176</v>
      </c>
      <c r="H401" s="212">
        <v>1398</v>
      </c>
      <c r="I401" s="213"/>
      <c r="J401" s="214">
        <f>ROUND(I401*H401,2)</f>
        <v>0</v>
      </c>
      <c r="K401" s="210" t="s">
        <v>19</v>
      </c>
      <c r="L401" s="47"/>
      <c r="M401" s="215" t="s">
        <v>19</v>
      </c>
      <c r="N401" s="216" t="s">
        <v>41</v>
      </c>
      <c r="O401" s="87"/>
      <c r="P401" s="217">
        <f>O401*H401</f>
        <v>0</v>
      </c>
      <c r="Q401" s="217">
        <v>0</v>
      </c>
      <c r="R401" s="217">
        <f>Q401*H401</f>
        <v>0</v>
      </c>
      <c r="S401" s="217">
        <v>0</v>
      </c>
      <c r="T401" s="218">
        <f>S401*H401</f>
        <v>0</v>
      </c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R401" s="219" t="s">
        <v>150</v>
      </c>
      <c r="AT401" s="219" t="s">
        <v>146</v>
      </c>
      <c r="AU401" s="219" t="s">
        <v>78</v>
      </c>
      <c r="AY401" s="20" t="s">
        <v>145</v>
      </c>
      <c r="BE401" s="220">
        <f>IF(N401="základní",J401,0)</f>
        <v>0</v>
      </c>
      <c r="BF401" s="220">
        <f>IF(N401="snížená",J401,0)</f>
        <v>0</v>
      </c>
      <c r="BG401" s="220">
        <f>IF(N401="zákl. přenesená",J401,0)</f>
        <v>0</v>
      </c>
      <c r="BH401" s="220">
        <f>IF(N401="sníž. přenesená",J401,0)</f>
        <v>0</v>
      </c>
      <c r="BI401" s="220">
        <f>IF(N401="nulová",J401,0)</f>
        <v>0</v>
      </c>
      <c r="BJ401" s="20" t="s">
        <v>78</v>
      </c>
      <c r="BK401" s="220">
        <f>ROUND(I401*H401,2)</f>
        <v>0</v>
      </c>
      <c r="BL401" s="20" t="s">
        <v>150</v>
      </c>
      <c r="BM401" s="219" t="s">
        <v>591</v>
      </c>
    </row>
    <row r="402" s="12" customFormat="1">
      <c r="A402" s="12"/>
      <c r="B402" s="221"/>
      <c r="C402" s="222"/>
      <c r="D402" s="223" t="s">
        <v>152</v>
      </c>
      <c r="E402" s="224" t="s">
        <v>19</v>
      </c>
      <c r="F402" s="225" t="s">
        <v>592</v>
      </c>
      <c r="G402" s="222"/>
      <c r="H402" s="226">
        <v>1398</v>
      </c>
      <c r="I402" s="227"/>
      <c r="J402" s="222"/>
      <c r="K402" s="222"/>
      <c r="L402" s="228"/>
      <c r="M402" s="229"/>
      <c r="N402" s="230"/>
      <c r="O402" s="230"/>
      <c r="P402" s="230"/>
      <c r="Q402" s="230"/>
      <c r="R402" s="230"/>
      <c r="S402" s="230"/>
      <c r="T402" s="231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T402" s="232" t="s">
        <v>152</v>
      </c>
      <c r="AU402" s="232" t="s">
        <v>78</v>
      </c>
      <c r="AV402" s="12" t="s">
        <v>80</v>
      </c>
      <c r="AW402" s="12" t="s">
        <v>32</v>
      </c>
      <c r="AX402" s="12" t="s">
        <v>70</v>
      </c>
      <c r="AY402" s="232" t="s">
        <v>145</v>
      </c>
    </row>
    <row r="403" s="13" customFormat="1">
      <c r="A403" s="13"/>
      <c r="B403" s="233"/>
      <c r="C403" s="234"/>
      <c r="D403" s="223" t="s">
        <v>152</v>
      </c>
      <c r="E403" s="235" t="s">
        <v>19</v>
      </c>
      <c r="F403" s="236" t="s">
        <v>593</v>
      </c>
      <c r="G403" s="234"/>
      <c r="H403" s="235" t="s">
        <v>19</v>
      </c>
      <c r="I403" s="237"/>
      <c r="J403" s="234"/>
      <c r="K403" s="234"/>
      <c r="L403" s="238"/>
      <c r="M403" s="239"/>
      <c r="N403" s="240"/>
      <c r="O403" s="240"/>
      <c r="P403" s="240"/>
      <c r="Q403" s="240"/>
      <c r="R403" s="240"/>
      <c r="S403" s="240"/>
      <c r="T403" s="241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2" t="s">
        <v>152</v>
      </c>
      <c r="AU403" s="242" t="s">
        <v>78</v>
      </c>
      <c r="AV403" s="13" t="s">
        <v>78</v>
      </c>
      <c r="AW403" s="13" t="s">
        <v>32</v>
      </c>
      <c r="AX403" s="13" t="s">
        <v>70</v>
      </c>
      <c r="AY403" s="242" t="s">
        <v>145</v>
      </c>
    </row>
    <row r="404" s="14" customFormat="1">
      <c r="A404" s="14"/>
      <c r="B404" s="243"/>
      <c r="C404" s="244"/>
      <c r="D404" s="223" t="s">
        <v>152</v>
      </c>
      <c r="E404" s="245" t="s">
        <v>19</v>
      </c>
      <c r="F404" s="246" t="s">
        <v>154</v>
      </c>
      <c r="G404" s="244"/>
      <c r="H404" s="247">
        <v>1398</v>
      </c>
      <c r="I404" s="248"/>
      <c r="J404" s="244"/>
      <c r="K404" s="244"/>
      <c r="L404" s="249"/>
      <c r="M404" s="250"/>
      <c r="N404" s="251"/>
      <c r="O404" s="251"/>
      <c r="P404" s="251"/>
      <c r="Q404" s="251"/>
      <c r="R404" s="251"/>
      <c r="S404" s="251"/>
      <c r="T404" s="252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3" t="s">
        <v>152</v>
      </c>
      <c r="AU404" s="253" t="s">
        <v>78</v>
      </c>
      <c r="AV404" s="14" t="s">
        <v>150</v>
      </c>
      <c r="AW404" s="14" t="s">
        <v>32</v>
      </c>
      <c r="AX404" s="14" t="s">
        <v>78</v>
      </c>
      <c r="AY404" s="253" t="s">
        <v>145</v>
      </c>
    </row>
    <row r="405" s="2" customFormat="1" ht="16.5" customHeight="1">
      <c r="A405" s="41"/>
      <c r="B405" s="42"/>
      <c r="C405" s="208" t="s">
        <v>594</v>
      </c>
      <c r="D405" s="208" t="s">
        <v>146</v>
      </c>
      <c r="E405" s="209" t="s">
        <v>595</v>
      </c>
      <c r="F405" s="210" t="s">
        <v>596</v>
      </c>
      <c r="G405" s="211" t="s">
        <v>184</v>
      </c>
      <c r="H405" s="212">
        <v>18</v>
      </c>
      <c r="I405" s="213"/>
      <c r="J405" s="214">
        <f>ROUND(I405*H405,2)</f>
        <v>0</v>
      </c>
      <c r="K405" s="210" t="s">
        <v>19</v>
      </c>
      <c r="L405" s="47"/>
      <c r="M405" s="215" t="s">
        <v>19</v>
      </c>
      <c r="N405" s="216" t="s">
        <v>41</v>
      </c>
      <c r="O405" s="87"/>
      <c r="P405" s="217">
        <f>O405*H405</f>
        <v>0</v>
      </c>
      <c r="Q405" s="217">
        <v>0</v>
      </c>
      <c r="R405" s="217">
        <f>Q405*H405</f>
        <v>0</v>
      </c>
      <c r="S405" s="217">
        <v>0</v>
      </c>
      <c r="T405" s="218">
        <f>S405*H405</f>
        <v>0</v>
      </c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R405" s="219" t="s">
        <v>150</v>
      </c>
      <c r="AT405" s="219" t="s">
        <v>146</v>
      </c>
      <c r="AU405" s="219" t="s">
        <v>78</v>
      </c>
      <c r="AY405" s="20" t="s">
        <v>145</v>
      </c>
      <c r="BE405" s="220">
        <f>IF(N405="základní",J405,0)</f>
        <v>0</v>
      </c>
      <c r="BF405" s="220">
        <f>IF(N405="snížená",J405,0)</f>
        <v>0</v>
      </c>
      <c r="BG405" s="220">
        <f>IF(N405="zákl. přenesená",J405,0)</f>
        <v>0</v>
      </c>
      <c r="BH405" s="220">
        <f>IF(N405="sníž. přenesená",J405,0)</f>
        <v>0</v>
      </c>
      <c r="BI405" s="220">
        <f>IF(N405="nulová",J405,0)</f>
        <v>0</v>
      </c>
      <c r="BJ405" s="20" t="s">
        <v>78</v>
      </c>
      <c r="BK405" s="220">
        <f>ROUND(I405*H405,2)</f>
        <v>0</v>
      </c>
      <c r="BL405" s="20" t="s">
        <v>150</v>
      </c>
      <c r="BM405" s="219" t="s">
        <v>597</v>
      </c>
    </row>
    <row r="406" s="12" customFormat="1">
      <c r="A406" s="12"/>
      <c r="B406" s="221"/>
      <c r="C406" s="222"/>
      <c r="D406" s="223" t="s">
        <v>152</v>
      </c>
      <c r="E406" s="224" t="s">
        <v>19</v>
      </c>
      <c r="F406" s="225" t="s">
        <v>257</v>
      </c>
      <c r="G406" s="222"/>
      <c r="H406" s="226">
        <v>18</v>
      </c>
      <c r="I406" s="227"/>
      <c r="J406" s="222"/>
      <c r="K406" s="222"/>
      <c r="L406" s="228"/>
      <c r="M406" s="229"/>
      <c r="N406" s="230"/>
      <c r="O406" s="230"/>
      <c r="P406" s="230"/>
      <c r="Q406" s="230"/>
      <c r="R406" s="230"/>
      <c r="S406" s="230"/>
      <c r="T406" s="231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T406" s="232" t="s">
        <v>152</v>
      </c>
      <c r="AU406" s="232" t="s">
        <v>78</v>
      </c>
      <c r="AV406" s="12" t="s">
        <v>80</v>
      </c>
      <c r="AW406" s="12" t="s">
        <v>32</v>
      </c>
      <c r="AX406" s="12" t="s">
        <v>70</v>
      </c>
      <c r="AY406" s="232" t="s">
        <v>145</v>
      </c>
    </row>
    <row r="407" s="14" customFormat="1">
      <c r="A407" s="14"/>
      <c r="B407" s="243"/>
      <c r="C407" s="244"/>
      <c r="D407" s="223" t="s">
        <v>152</v>
      </c>
      <c r="E407" s="245" t="s">
        <v>19</v>
      </c>
      <c r="F407" s="246" t="s">
        <v>154</v>
      </c>
      <c r="G407" s="244"/>
      <c r="H407" s="247">
        <v>18</v>
      </c>
      <c r="I407" s="248"/>
      <c r="J407" s="244"/>
      <c r="K407" s="244"/>
      <c r="L407" s="249"/>
      <c r="M407" s="250"/>
      <c r="N407" s="251"/>
      <c r="O407" s="251"/>
      <c r="P407" s="251"/>
      <c r="Q407" s="251"/>
      <c r="R407" s="251"/>
      <c r="S407" s="251"/>
      <c r="T407" s="252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3" t="s">
        <v>152</v>
      </c>
      <c r="AU407" s="253" t="s">
        <v>78</v>
      </c>
      <c r="AV407" s="14" t="s">
        <v>150</v>
      </c>
      <c r="AW407" s="14" t="s">
        <v>32</v>
      </c>
      <c r="AX407" s="14" t="s">
        <v>78</v>
      </c>
      <c r="AY407" s="253" t="s">
        <v>145</v>
      </c>
    </row>
    <row r="408" s="2" customFormat="1" ht="16.5" customHeight="1">
      <c r="A408" s="41"/>
      <c r="B408" s="42"/>
      <c r="C408" s="208" t="s">
        <v>598</v>
      </c>
      <c r="D408" s="208" t="s">
        <v>146</v>
      </c>
      <c r="E408" s="209" t="s">
        <v>599</v>
      </c>
      <c r="F408" s="210" t="s">
        <v>600</v>
      </c>
      <c r="G408" s="211" t="s">
        <v>176</v>
      </c>
      <c r="H408" s="212">
        <v>18</v>
      </c>
      <c r="I408" s="213"/>
      <c r="J408" s="214">
        <f>ROUND(I408*H408,2)</f>
        <v>0</v>
      </c>
      <c r="K408" s="210" t="s">
        <v>19</v>
      </c>
      <c r="L408" s="47"/>
      <c r="M408" s="215" t="s">
        <v>19</v>
      </c>
      <c r="N408" s="216" t="s">
        <v>41</v>
      </c>
      <c r="O408" s="87"/>
      <c r="P408" s="217">
        <f>O408*H408</f>
        <v>0</v>
      </c>
      <c r="Q408" s="217">
        <v>0</v>
      </c>
      <c r="R408" s="217">
        <f>Q408*H408</f>
        <v>0</v>
      </c>
      <c r="S408" s="217">
        <v>0</v>
      </c>
      <c r="T408" s="218">
        <f>S408*H408</f>
        <v>0</v>
      </c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R408" s="219" t="s">
        <v>150</v>
      </c>
      <c r="AT408" s="219" t="s">
        <v>146</v>
      </c>
      <c r="AU408" s="219" t="s">
        <v>78</v>
      </c>
      <c r="AY408" s="20" t="s">
        <v>145</v>
      </c>
      <c r="BE408" s="220">
        <f>IF(N408="základní",J408,0)</f>
        <v>0</v>
      </c>
      <c r="BF408" s="220">
        <f>IF(N408="snížená",J408,0)</f>
        <v>0</v>
      </c>
      <c r="BG408" s="220">
        <f>IF(N408="zákl. přenesená",J408,0)</f>
        <v>0</v>
      </c>
      <c r="BH408" s="220">
        <f>IF(N408="sníž. přenesená",J408,0)</f>
        <v>0</v>
      </c>
      <c r="BI408" s="220">
        <f>IF(N408="nulová",J408,0)</f>
        <v>0</v>
      </c>
      <c r="BJ408" s="20" t="s">
        <v>78</v>
      </c>
      <c r="BK408" s="220">
        <f>ROUND(I408*H408,2)</f>
        <v>0</v>
      </c>
      <c r="BL408" s="20" t="s">
        <v>150</v>
      </c>
      <c r="BM408" s="219" t="s">
        <v>601</v>
      </c>
    </row>
    <row r="409" s="12" customFormat="1">
      <c r="A409" s="12"/>
      <c r="B409" s="221"/>
      <c r="C409" s="222"/>
      <c r="D409" s="223" t="s">
        <v>152</v>
      </c>
      <c r="E409" s="224" t="s">
        <v>19</v>
      </c>
      <c r="F409" s="225" t="s">
        <v>257</v>
      </c>
      <c r="G409" s="222"/>
      <c r="H409" s="226">
        <v>18</v>
      </c>
      <c r="I409" s="227"/>
      <c r="J409" s="222"/>
      <c r="K409" s="222"/>
      <c r="L409" s="228"/>
      <c r="M409" s="229"/>
      <c r="N409" s="230"/>
      <c r="O409" s="230"/>
      <c r="P409" s="230"/>
      <c r="Q409" s="230"/>
      <c r="R409" s="230"/>
      <c r="S409" s="230"/>
      <c r="T409" s="231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T409" s="232" t="s">
        <v>152</v>
      </c>
      <c r="AU409" s="232" t="s">
        <v>78</v>
      </c>
      <c r="AV409" s="12" t="s">
        <v>80</v>
      </c>
      <c r="AW409" s="12" t="s">
        <v>32</v>
      </c>
      <c r="AX409" s="12" t="s">
        <v>70</v>
      </c>
      <c r="AY409" s="232" t="s">
        <v>145</v>
      </c>
    </row>
    <row r="410" s="14" customFormat="1">
      <c r="A410" s="14"/>
      <c r="B410" s="243"/>
      <c r="C410" s="244"/>
      <c r="D410" s="223" t="s">
        <v>152</v>
      </c>
      <c r="E410" s="245" t="s">
        <v>19</v>
      </c>
      <c r="F410" s="246" t="s">
        <v>154</v>
      </c>
      <c r="G410" s="244"/>
      <c r="H410" s="247">
        <v>18</v>
      </c>
      <c r="I410" s="248"/>
      <c r="J410" s="244"/>
      <c r="K410" s="244"/>
      <c r="L410" s="249"/>
      <c r="M410" s="250"/>
      <c r="N410" s="251"/>
      <c r="O410" s="251"/>
      <c r="P410" s="251"/>
      <c r="Q410" s="251"/>
      <c r="R410" s="251"/>
      <c r="S410" s="251"/>
      <c r="T410" s="252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3" t="s">
        <v>152</v>
      </c>
      <c r="AU410" s="253" t="s">
        <v>78</v>
      </c>
      <c r="AV410" s="14" t="s">
        <v>150</v>
      </c>
      <c r="AW410" s="14" t="s">
        <v>32</v>
      </c>
      <c r="AX410" s="14" t="s">
        <v>78</v>
      </c>
      <c r="AY410" s="253" t="s">
        <v>145</v>
      </c>
    </row>
    <row r="411" s="2" customFormat="1" ht="16.5" customHeight="1">
      <c r="A411" s="41"/>
      <c r="B411" s="42"/>
      <c r="C411" s="208" t="s">
        <v>602</v>
      </c>
      <c r="D411" s="208" t="s">
        <v>146</v>
      </c>
      <c r="E411" s="209" t="s">
        <v>603</v>
      </c>
      <c r="F411" s="210" t="s">
        <v>604</v>
      </c>
      <c r="G411" s="211" t="s">
        <v>176</v>
      </c>
      <c r="H411" s="212">
        <v>18</v>
      </c>
      <c r="I411" s="213"/>
      <c r="J411" s="214">
        <f>ROUND(I411*H411,2)</f>
        <v>0</v>
      </c>
      <c r="K411" s="210" t="s">
        <v>19</v>
      </c>
      <c r="L411" s="47"/>
      <c r="M411" s="215" t="s">
        <v>19</v>
      </c>
      <c r="N411" s="216" t="s">
        <v>41</v>
      </c>
      <c r="O411" s="87"/>
      <c r="P411" s="217">
        <f>O411*H411</f>
        <v>0</v>
      </c>
      <c r="Q411" s="217">
        <v>0</v>
      </c>
      <c r="R411" s="217">
        <f>Q411*H411</f>
        <v>0</v>
      </c>
      <c r="S411" s="217">
        <v>0</v>
      </c>
      <c r="T411" s="218">
        <f>S411*H411</f>
        <v>0</v>
      </c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R411" s="219" t="s">
        <v>150</v>
      </c>
      <c r="AT411" s="219" t="s">
        <v>146</v>
      </c>
      <c r="AU411" s="219" t="s">
        <v>78</v>
      </c>
      <c r="AY411" s="20" t="s">
        <v>145</v>
      </c>
      <c r="BE411" s="220">
        <f>IF(N411="základní",J411,0)</f>
        <v>0</v>
      </c>
      <c r="BF411" s="220">
        <f>IF(N411="snížená",J411,0)</f>
        <v>0</v>
      </c>
      <c r="BG411" s="220">
        <f>IF(N411="zákl. přenesená",J411,0)</f>
        <v>0</v>
      </c>
      <c r="BH411" s="220">
        <f>IF(N411="sníž. přenesená",J411,0)</f>
        <v>0</v>
      </c>
      <c r="BI411" s="220">
        <f>IF(N411="nulová",J411,0)</f>
        <v>0</v>
      </c>
      <c r="BJ411" s="20" t="s">
        <v>78</v>
      </c>
      <c r="BK411" s="220">
        <f>ROUND(I411*H411,2)</f>
        <v>0</v>
      </c>
      <c r="BL411" s="20" t="s">
        <v>150</v>
      </c>
      <c r="BM411" s="219" t="s">
        <v>605</v>
      </c>
    </row>
    <row r="412" s="12" customFormat="1">
      <c r="A412" s="12"/>
      <c r="B412" s="221"/>
      <c r="C412" s="222"/>
      <c r="D412" s="223" t="s">
        <v>152</v>
      </c>
      <c r="E412" s="224" t="s">
        <v>19</v>
      </c>
      <c r="F412" s="225" t="s">
        <v>257</v>
      </c>
      <c r="G412" s="222"/>
      <c r="H412" s="226">
        <v>18</v>
      </c>
      <c r="I412" s="227"/>
      <c r="J412" s="222"/>
      <c r="K412" s="222"/>
      <c r="L412" s="228"/>
      <c r="M412" s="229"/>
      <c r="N412" s="230"/>
      <c r="O412" s="230"/>
      <c r="P412" s="230"/>
      <c r="Q412" s="230"/>
      <c r="R412" s="230"/>
      <c r="S412" s="230"/>
      <c r="T412" s="231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T412" s="232" t="s">
        <v>152</v>
      </c>
      <c r="AU412" s="232" t="s">
        <v>78</v>
      </c>
      <c r="AV412" s="12" t="s">
        <v>80</v>
      </c>
      <c r="AW412" s="12" t="s">
        <v>32</v>
      </c>
      <c r="AX412" s="12" t="s">
        <v>70</v>
      </c>
      <c r="AY412" s="232" t="s">
        <v>145</v>
      </c>
    </row>
    <row r="413" s="13" customFormat="1">
      <c r="A413" s="13"/>
      <c r="B413" s="233"/>
      <c r="C413" s="234"/>
      <c r="D413" s="223" t="s">
        <v>152</v>
      </c>
      <c r="E413" s="235" t="s">
        <v>19</v>
      </c>
      <c r="F413" s="236" t="s">
        <v>606</v>
      </c>
      <c r="G413" s="234"/>
      <c r="H413" s="235" t="s">
        <v>19</v>
      </c>
      <c r="I413" s="237"/>
      <c r="J413" s="234"/>
      <c r="K413" s="234"/>
      <c r="L413" s="238"/>
      <c r="M413" s="239"/>
      <c r="N413" s="240"/>
      <c r="O413" s="240"/>
      <c r="P413" s="240"/>
      <c r="Q413" s="240"/>
      <c r="R413" s="240"/>
      <c r="S413" s="240"/>
      <c r="T413" s="241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2" t="s">
        <v>152</v>
      </c>
      <c r="AU413" s="242" t="s">
        <v>78</v>
      </c>
      <c r="AV413" s="13" t="s">
        <v>78</v>
      </c>
      <c r="AW413" s="13" t="s">
        <v>32</v>
      </c>
      <c r="AX413" s="13" t="s">
        <v>70</v>
      </c>
      <c r="AY413" s="242" t="s">
        <v>145</v>
      </c>
    </row>
    <row r="414" s="14" customFormat="1">
      <c r="A414" s="14"/>
      <c r="B414" s="243"/>
      <c r="C414" s="244"/>
      <c r="D414" s="223" t="s">
        <v>152</v>
      </c>
      <c r="E414" s="245" t="s">
        <v>19</v>
      </c>
      <c r="F414" s="246" t="s">
        <v>154</v>
      </c>
      <c r="G414" s="244"/>
      <c r="H414" s="247">
        <v>18</v>
      </c>
      <c r="I414" s="248"/>
      <c r="J414" s="244"/>
      <c r="K414" s="244"/>
      <c r="L414" s="249"/>
      <c r="M414" s="250"/>
      <c r="N414" s="251"/>
      <c r="O414" s="251"/>
      <c r="P414" s="251"/>
      <c r="Q414" s="251"/>
      <c r="R414" s="251"/>
      <c r="S414" s="251"/>
      <c r="T414" s="252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3" t="s">
        <v>152</v>
      </c>
      <c r="AU414" s="253" t="s">
        <v>78</v>
      </c>
      <c r="AV414" s="14" t="s">
        <v>150</v>
      </c>
      <c r="AW414" s="14" t="s">
        <v>32</v>
      </c>
      <c r="AX414" s="14" t="s">
        <v>78</v>
      </c>
      <c r="AY414" s="253" t="s">
        <v>145</v>
      </c>
    </row>
    <row r="415" s="11" customFormat="1" ht="25.92" customHeight="1">
      <c r="A415" s="11"/>
      <c r="B415" s="194"/>
      <c r="C415" s="195"/>
      <c r="D415" s="196" t="s">
        <v>69</v>
      </c>
      <c r="E415" s="197" t="s">
        <v>607</v>
      </c>
      <c r="F415" s="197" t="s">
        <v>608</v>
      </c>
      <c r="G415" s="195"/>
      <c r="H415" s="195"/>
      <c r="I415" s="198"/>
      <c r="J415" s="199">
        <f>BK415</f>
        <v>0</v>
      </c>
      <c r="K415" s="195"/>
      <c r="L415" s="200"/>
      <c r="M415" s="201"/>
      <c r="N415" s="202"/>
      <c r="O415" s="202"/>
      <c r="P415" s="203">
        <f>SUM(P416:P418)</f>
        <v>0</v>
      </c>
      <c r="Q415" s="202"/>
      <c r="R415" s="203">
        <f>SUM(R416:R418)</f>
        <v>0</v>
      </c>
      <c r="S415" s="202"/>
      <c r="T415" s="204">
        <f>SUM(T416:T418)</f>
        <v>0</v>
      </c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R415" s="205" t="s">
        <v>78</v>
      </c>
      <c r="AT415" s="206" t="s">
        <v>69</v>
      </c>
      <c r="AU415" s="206" t="s">
        <v>70</v>
      </c>
      <c r="AY415" s="205" t="s">
        <v>145</v>
      </c>
      <c r="BK415" s="207">
        <f>SUM(BK416:BK418)</f>
        <v>0</v>
      </c>
    </row>
    <row r="416" s="2" customFormat="1" ht="16.5" customHeight="1">
      <c r="A416" s="41"/>
      <c r="B416" s="42"/>
      <c r="C416" s="208" t="s">
        <v>609</v>
      </c>
      <c r="D416" s="208" t="s">
        <v>146</v>
      </c>
      <c r="E416" s="209" t="s">
        <v>610</v>
      </c>
      <c r="F416" s="210" t="s">
        <v>611</v>
      </c>
      <c r="G416" s="211" t="s">
        <v>401</v>
      </c>
      <c r="H416" s="212">
        <v>3</v>
      </c>
      <c r="I416" s="213"/>
      <c r="J416" s="214">
        <f>ROUND(I416*H416,2)</f>
        <v>0</v>
      </c>
      <c r="K416" s="210" t="s">
        <v>19</v>
      </c>
      <c r="L416" s="47"/>
      <c r="M416" s="215" t="s">
        <v>19</v>
      </c>
      <c r="N416" s="216" t="s">
        <v>41</v>
      </c>
      <c r="O416" s="87"/>
      <c r="P416" s="217">
        <f>O416*H416</f>
        <v>0</v>
      </c>
      <c r="Q416" s="217">
        <v>0</v>
      </c>
      <c r="R416" s="217">
        <f>Q416*H416</f>
        <v>0</v>
      </c>
      <c r="S416" s="217">
        <v>0</v>
      </c>
      <c r="T416" s="218">
        <f>S416*H416</f>
        <v>0</v>
      </c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R416" s="219" t="s">
        <v>150</v>
      </c>
      <c r="AT416" s="219" t="s">
        <v>146</v>
      </c>
      <c r="AU416" s="219" t="s">
        <v>78</v>
      </c>
      <c r="AY416" s="20" t="s">
        <v>145</v>
      </c>
      <c r="BE416" s="220">
        <f>IF(N416="základní",J416,0)</f>
        <v>0</v>
      </c>
      <c r="BF416" s="220">
        <f>IF(N416="snížená",J416,0)</f>
        <v>0</v>
      </c>
      <c r="BG416" s="220">
        <f>IF(N416="zákl. přenesená",J416,0)</f>
        <v>0</v>
      </c>
      <c r="BH416" s="220">
        <f>IF(N416="sníž. přenesená",J416,0)</f>
        <v>0</v>
      </c>
      <c r="BI416" s="220">
        <f>IF(N416="nulová",J416,0)</f>
        <v>0</v>
      </c>
      <c r="BJ416" s="20" t="s">
        <v>78</v>
      </c>
      <c r="BK416" s="220">
        <f>ROUND(I416*H416,2)</f>
        <v>0</v>
      </c>
      <c r="BL416" s="20" t="s">
        <v>150</v>
      </c>
      <c r="BM416" s="219" t="s">
        <v>612</v>
      </c>
    </row>
    <row r="417" s="12" customFormat="1">
      <c r="A417" s="12"/>
      <c r="B417" s="221"/>
      <c r="C417" s="222"/>
      <c r="D417" s="223" t="s">
        <v>152</v>
      </c>
      <c r="E417" s="224" t="s">
        <v>19</v>
      </c>
      <c r="F417" s="225" t="s">
        <v>168</v>
      </c>
      <c r="G417" s="222"/>
      <c r="H417" s="226">
        <v>3</v>
      </c>
      <c r="I417" s="227"/>
      <c r="J417" s="222"/>
      <c r="K417" s="222"/>
      <c r="L417" s="228"/>
      <c r="M417" s="229"/>
      <c r="N417" s="230"/>
      <c r="O417" s="230"/>
      <c r="P417" s="230"/>
      <c r="Q417" s="230"/>
      <c r="R417" s="230"/>
      <c r="S417" s="230"/>
      <c r="T417" s="231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T417" s="232" t="s">
        <v>152</v>
      </c>
      <c r="AU417" s="232" t="s">
        <v>78</v>
      </c>
      <c r="AV417" s="12" t="s">
        <v>80</v>
      </c>
      <c r="AW417" s="12" t="s">
        <v>32</v>
      </c>
      <c r="AX417" s="12" t="s">
        <v>70</v>
      </c>
      <c r="AY417" s="232" t="s">
        <v>145</v>
      </c>
    </row>
    <row r="418" s="14" customFormat="1">
      <c r="A418" s="14"/>
      <c r="B418" s="243"/>
      <c r="C418" s="244"/>
      <c r="D418" s="223" t="s">
        <v>152</v>
      </c>
      <c r="E418" s="245" t="s">
        <v>19</v>
      </c>
      <c r="F418" s="246" t="s">
        <v>154</v>
      </c>
      <c r="G418" s="244"/>
      <c r="H418" s="247">
        <v>3</v>
      </c>
      <c r="I418" s="248"/>
      <c r="J418" s="244"/>
      <c r="K418" s="244"/>
      <c r="L418" s="249"/>
      <c r="M418" s="250"/>
      <c r="N418" s="251"/>
      <c r="O418" s="251"/>
      <c r="P418" s="251"/>
      <c r="Q418" s="251"/>
      <c r="R418" s="251"/>
      <c r="S418" s="251"/>
      <c r="T418" s="252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3" t="s">
        <v>152</v>
      </c>
      <c r="AU418" s="253" t="s">
        <v>78</v>
      </c>
      <c r="AV418" s="14" t="s">
        <v>150</v>
      </c>
      <c r="AW418" s="14" t="s">
        <v>32</v>
      </c>
      <c r="AX418" s="14" t="s">
        <v>78</v>
      </c>
      <c r="AY418" s="253" t="s">
        <v>145</v>
      </c>
    </row>
    <row r="419" s="11" customFormat="1" ht="25.92" customHeight="1">
      <c r="A419" s="11"/>
      <c r="B419" s="194"/>
      <c r="C419" s="195"/>
      <c r="D419" s="196" t="s">
        <v>69</v>
      </c>
      <c r="E419" s="197" t="s">
        <v>613</v>
      </c>
      <c r="F419" s="197" t="s">
        <v>614</v>
      </c>
      <c r="G419" s="195"/>
      <c r="H419" s="195"/>
      <c r="I419" s="198"/>
      <c r="J419" s="199">
        <f>BK419</f>
        <v>0</v>
      </c>
      <c r="K419" s="195"/>
      <c r="L419" s="200"/>
      <c r="M419" s="201"/>
      <c r="N419" s="202"/>
      <c r="O419" s="202"/>
      <c r="P419" s="203">
        <f>SUM(P420:P422)</f>
        <v>0</v>
      </c>
      <c r="Q419" s="202"/>
      <c r="R419" s="203">
        <f>SUM(R420:R422)</f>
        <v>0</v>
      </c>
      <c r="S419" s="202"/>
      <c r="T419" s="204">
        <f>SUM(T420:T422)</f>
        <v>0</v>
      </c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R419" s="205" t="s">
        <v>78</v>
      </c>
      <c r="AT419" s="206" t="s">
        <v>69</v>
      </c>
      <c r="AU419" s="206" t="s">
        <v>70</v>
      </c>
      <c r="AY419" s="205" t="s">
        <v>145</v>
      </c>
      <c r="BK419" s="207">
        <f>SUM(BK420:BK422)</f>
        <v>0</v>
      </c>
    </row>
    <row r="420" s="2" customFormat="1" ht="16.5" customHeight="1">
      <c r="A420" s="41"/>
      <c r="B420" s="42"/>
      <c r="C420" s="208" t="s">
        <v>615</v>
      </c>
      <c r="D420" s="208" t="s">
        <v>146</v>
      </c>
      <c r="E420" s="209" t="s">
        <v>616</v>
      </c>
      <c r="F420" s="210" t="s">
        <v>617</v>
      </c>
      <c r="G420" s="211" t="s">
        <v>149</v>
      </c>
      <c r="H420" s="212">
        <v>69.599999999999994</v>
      </c>
      <c r="I420" s="213"/>
      <c r="J420" s="214">
        <f>ROUND(I420*H420,2)</f>
        <v>0</v>
      </c>
      <c r="K420" s="210" t="s">
        <v>19</v>
      </c>
      <c r="L420" s="47"/>
      <c r="M420" s="215" t="s">
        <v>19</v>
      </c>
      <c r="N420" s="216" t="s">
        <v>41</v>
      </c>
      <c r="O420" s="87"/>
      <c r="P420" s="217">
        <f>O420*H420</f>
        <v>0</v>
      </c>
      <c r="Q420" s="217">
        <v>0</v>
      </c>
      <c r="R420" s="217">
        <f>Q420*H420</f>
        <v>0</v>
      </c>
      <c r="S420" s="217">
        <v>0</v>
      </c>
      <c r="T420" s="218">
        <f>S420*H420</f>
        <v>0</v>
      </c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R420" s="219" t="s">
        <v>150</v>
      </c>
      <c r="AT420" s="219" t="s">
        <v>146</v>
      </c>
      <c r="AU420" s="219" t="s">
        <v>78</v>
      </c>
      <c r="AY420" s="20" t="s">
        <v>145</v>
      </c>
      <c r="BE420" s="220">
        <f>IF(N420="základní",J420,0)</f>
        <v>0</v>
      </c>
      <c r="BF420" s="220">
        <f>IF(N420="snížená",J420,0)</f>
        <v>0</v>
      </c>
      <c r="BG420" s="220">
        <f>IF(N420="zákl. přenesená",J420,0)</f>
        <v>0</v>
      </c>
      <c r="BH420" s="220">
        <f>IF(N420="sníž. přenesená",J420,0)</f>
        <v>0</v>
      </c>
      <c r="BI420" s="220">
        <f>IF(N420="nulová",J420,0)</f>
        <v>0</v>
      </c>
      <c r="BJ420" s="20" t="s">
        <v>78</v>
      </c>
      <c r="BK420" s="220">
        <f>ROUND(I420*H420,2)</f>
        <v>0</v>
      </c>
      <c r="BL420" s="20" t="s">
        <v>150</v>
      </c>
      <c r="BM420" s="219" t="s">
        <v>618</v>
      </c>
    </row>
    <row r="421" s="12" customFormat="1">
      <c r="A421" s="12"/>
      <c r="B421" s="221"/>
      <c r="C421" s="222"/>
      <c r="D421" s="223" t="s">
        <v>152</v>
      </c>
      <c r="E421" s="224" t="s">
        <v>19</v>
      </c>
      <c r="F421" s="225" t="s">
        <v>619</v>
      </c>
      <c r="G421" s="222"/>
      <c r="H421" s="226">
        <v>69.599999999999994</v>
      </c>
      <c r="I421" s="227"/>
      <c r="J421" s="222"/>
      <c r="K421" s="222"/>
      <c r="L421" s="228"/>
      <c r="M421" s="229"/>
      <c r="N421" s="230"/>
      <c r="O421" s="230"/>
      <c r="P421" s="230"/>
      <c r="Q421" s="230"/>
      <c r="R421" s="230"/>
      <c r="S421" s="230"/>
      <c r="T421" s="231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T421" s="232" t="s">
        <v>152</v>
      </c>
      <c r="AU421" s="232" t="s">
        <v>78</v>
      </c>
      <c r="AV421" s="12" t="s">
        <v>80</v>
      </c>
      <c r="AW421" s="12" t="s">
        <v>32</v>
      </c>
      <c r="AX421" s="12" t="s">
        <v>70</v>
      </c>
      <c r="AY421" s="232" t="s">
        <v>145</v>
      </c>
    </row>
    <row r="422" s="14" customFormat="1">
      <c r="A422" s="14"/>
      <c r="B422" s="243"/>
      <c r="C422" s="244"/>
      <c r="D422" s="223" t="s">
        <v>152</v>
      </c>
      <c r="E422" s="245" t="s">
        <v>19</v>
      </c>
      <c r="F422" s="246" t="s">
        <v>154</v>
      </c>
      <c r="G422" s="244"/>
      <c r="H422" s="247">
        <v>69.599999999999994</v>
      </c>
      <c r="I422" s="248"/>
      <c r="J422" s="244"/>
      <c r="K422" s="244"/>
      <c r="L422" s="249"/>
      <c r="M422" s="250"/>
      <c r="N422" s="251"/>
      <c r="O422" s="251"/>
      <c r="P422" s="251"/>
      <c r="Q422" s="251"/>
      <c r="R422" s="251"/>
      <c r="S422" s="251"/>
      <c r="T422" s="252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3" t="s">
        <v>152</v>
      </c>
      <c r="AU422" s="253" t="s">
        <v>78</v>
      </c>
      <c r="AV422" s="14" t="s">
        <v>150</v>
      </c>
      <c r="AW422" s="14" t="s">
        <v>32</v>
      </c>
      <c r="AX422" s="14" t="s">
        <v>78</v>
      </c>
      <c r="AY422" s="253" t="s">
        <v>145</v>
      </c>
    </row>
    <row r="423" s="11" customFormat="1" ht="25.92" customHeight="1">
      <c r="A423" s="11"/>
      <c r="B423" s="194"/>
      <c r="C423" s="195"/>
      <c r="D423" s="196" t="s">
        <v>69</v>
      </c>
      <c r="E423" s="197" t="s">
        <v>620</v>
      </c>
      <c r="F423" s="197" t="s">
        <v>621</v>
      </c>
      <c r="G423" s="195"/>
      <c r="H423" s="195"/>
      <c r="I423" s="198"/>
      <c r="J423" s="199">
        <f>BK423</f>
        <v>0</v>
      </c>
      <c r="K423" s="195"/>
      <c r="L423" s="200"/>
      <c r="M423" s="201"/>
      <c r="N423" s="202"/>
      <c r="O423" s="202"/>
      <c r="P423" s="203">
        <f>SUM(P424:P441)</f>
        <v>0</v>
      </c>
      <c r="Q423" s="202"/>
      <c r="R423" s="203">
        <f>SUM(R424:R441)</f>
        <v>0</v>
      </c>
      <c r="S423" s="202"/>
      <c r="T423" s="204">
        <f>SUM(T424:T441)</f>
        <v>0</v>
      </c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R423" s="205" t="s">
        <v>78</v>
      </c>
      <c r="AT423" s="206" t="s">
        <v>69</v>
      </c>
      <c r="AU423" s="206" t="s">
        <v>70</v>
      </c>
      <c r="AY423" s="205" t="s">
        <v>145</v>
      </c>
      <c r="BK423" s="207">
        <f>SUM(BK424:BK441)</f>
        <v>0</v>
      </c>
    </row>
    <row r="424" s="2" customFormat="1" ht="16.5" customHeight="1">
      <c r="A424" s="41"/>
      <c r="B424" s="42"/>
      <c r="C424" s="208" t="s">
        <v>622</v>
      </c>
      <c r="D424" s="208" t="s">
        <v>146</v>
      </c>
      <c r="E424" s="209" t="s">
        <v>623</v>
      </c>
      <c r="F424" s="210" t="s">
        <v>624</v>
      </c>
      <c r="G424" s="211" t="s">
        <v>260</v>
      </c>
      <c r="H424" s="212">
        <v>327.36000000000001</v>
      </c>
      <c r="I424" s="213"/>
      <c r="J424" s="214">
        <f>ROUND(I424*H424,2)</f>
        <v>0</v>
      </c>
      <c r="K424" s="210" t="s">
        <v>19</v>
      </c>
      <c r="L424" s="47"/>
      <c r="M424" s="215" t="s">
        <v>19</v>
      </c>
      <c r="N424" s="216" t="s">
        <v>41</v>
      </c>
      <c r="O424" s="87"/>
      <c r="P424" s="217">
        <f>O424*H424</f>
        <v>0</v>
      </c>
      <c r="Q424" s="217">
        <v>0</v>
      </c>
      <c r="R424" s="217">
        <f>Q424*H424</f>
        <v>0</v>
      </c>
      <c r="S424" s="217">
        <v>0</v>
      </c>
      <c r="T424" s="218">
        <f>S424*H424</f>
        <v>0</v>
      </c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R424" s="219" t="s">
        <v>150</v>
      </c>
      <c r="AT424" s="219" t="s">
        <v>146</v>
      </c>
      <c r="AU424" s="219" t="s">
        <v>78</v>
      </c>
      <c r="AY424" s="20" t="s">
        <v>145</v>
      </c>
      <c r="BE424" s="220">
        <f>IF(N424="základní",J424,0)</f>
        <v>0</v>
      </c>
      <c r="BF424" s="220">
        <f>IF(N424="snížená",J424,0)</f>
        <v>0</v>
      </c>
      <c r="BG424" s="220">
        <f>IF(N424="zákl. přenesená",J424,0)</f>
        <v>0</v>
      </c>
      <c r="BH424" s="220">
        <f>IF(N424="sníž. přenesená",J424,0)</f>
        <v>0</v>
      </c>
      <c r="BI424" s="220">
        <f>IF(N424="nulová",J424,0)</f>
        <v>0</v>
      </c>
      <c r="BJ424" s="20" t="s">
        <v>78</v>
      </c>
      <c r="BK424" s="220">
        <f>ROUND(I424*H424,2)</f>
        <v>0</v>
      </c>
      <c r="BL424" s="20" t="s">
        <v>150</v>
      </c>
      <c r="BM424" s="219" t="s">
        <v>625</v>
      </c>
    </row>
    <row r="425" s="2" customFormat="1" ht="16.5" customHeight="1">
      <c r="A425" s="41"/>
      <c r="B425" s="42"/>
      <c r="C425" s="208" t="s">
        <v>626</v>
      </c>
      <c r="D425" s="208" t="s">
        <v>146</v>
      </c>
      <c r="E425" s="209" t="s">
        <v>627</v>
      </c>
      <c r="F425" s="210" t="s">
        <v>628</v>
      </c>
      <c r="G425" s="211" t="s">
        <v>260</v>
      </c>
      <c r="H425" s="212">
        <v>43.076999999999998</v>
      </c>
      <c r="I425" s="213"/>
      <c r="J425" s="214">
        <f>ROUND(I425*H425,2)</f>
        <v>0</v>
      </c>
      <c r="K425" s="210" t="s">
        <v>19</v>
      </c>
      <c r="L425" s="47"/>
      <c r="M425" s="215" t="s">
        <v>19</v>
      </c>
      <c r="N425" s="216" t="s">
        <v>41</v>
      </c>
      <c r="O425" s="87"/>
      <c r="P425" s="217">
        <f>O425*H425</f>
        <v>0</v>
      </c>
      <c r="Q425" s="217">
        <v>0</v>
      </c>
      <c r="R425" s="217">
        <f>Q425*H425</f>
        <v>0</v>
      </c>
      <c r="S425" s="217">
        <v>0</v>
      </c>
      <c r="T425" s="218">
        <f>S425*H425</f>
        <v>0</v>
      </c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R425" s="219" t="s">
        <v>150</v>
      </c>
      <c r="AT425" s="219" t="s">
        <v>146</v>
      </c>
      <c r="AU425" s="219" t="s">
        <v>78</v>
      </c>
      <c r="AY425" s="20" t="s">
        <v>145</v>
      </c>
      <c r="BE425" s="220">
        <f>IF(N425="základní",J425,0)</f>
        <v>0</v>
      </c>
      <c r="BF425" s="220">
        <f>IF(N425="snížená",J425,0)</f>
        <v>0</v>
      </c>
      <c r="BG425" s="220">
        <f>IF(N425="zákl. přenesená",J425,0)</f>
        <v>0</v>
      </c>
      <c r="BH425" s="220">
        <f>IF(N425="sníž. přenesená",J425,0)</f>
        <v>0</v>
      </c>
      <c r="BI425" s="220">
        <f>IF(N425="nulová",J425,0)</f>
        <v>0</v>
      </c>
      <c r="BJ425" s="20" t="s">
        <v>78</v>
      </c>
      <c r="BK425" s="220">
        <f>ROUND(I425*H425,2)</f>
        <v>0</v>
      </c>
      <c r="BL425" s="20" t="s">
        <v>150</v>
      </c>
      <c r="BM425" s="219" t="s">
        <v>629</v>
      </c>
    </row>
    <row r="426" s="2" customFormat="1" ht="16.5" customHeight="1">
      <c r="A426" s="41"/>
      <c r="B426" s="42"/>
      <c r="C426" s="208" t="s">
        <v>630</v>
      </c>
      <c r="D426" s="208" t="s">
        <v>146</v>
      </c>
      <c r="E426" s="209" t="s">
        <v>631</v>
      </c>
      <c r="F426" s="210" t="s">
        <v>632</v>
      </c>
      <c r="G426" s="211" t="s">
        <v>260</v>
      </c>
      <c r="H426" s="212">
        <v>1524.557</v>
      </c>
      <c r="I426" s="213"/>
      <c r="J426" s="214">
        <f>ROUND(I426*H426,2)</f>
        <v>0</v>
      </c>
      <c r="K426" s="210" t="s">
        <v>19</v>
      </c>
      <c r="L426" s="47"/>
      <c r="M426" s="215" t="s">
        <v>19</v>
      </c>
      <c r="N426" s="216" t="s">
        <v>41</v>
      </c>
      <c r="O426" s="87"/>
      <c r="P426" s="217">
        <f>O426*H426</f>
        <v>0</v>
      </c>
      <c r="Q426" s="217">
        <v>0</v>
      </c>
      <c r="R426" s="217">
        <f>Q426*H426</f>
        <v>0</v>
      </c>
      <c r="S426" s="217">
        <v>0</v>
      </c>
      <c r="T426" s="218">
        <f>S426*H426</f>
        <v>0</v>
      </c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R426" s="219" t="s">
        <v>150</v>
      </c>
      <c r="AT426" s="219" t="s">
        <v>146</v>
      </c>
      <c r="AU426" s="219" t="s">
        <v>78</v>
      </c>
      <c r="AY426" s="20" t="s">
        <v>145</v>
      </c>
      <c r="BE426" s="220">
        <f>IF(N426="základní",J426,0)</f>
        <v>0</v>
      </c>
      <c r="BF426" s="220">
        <f>IF(N426="snížená",J426,0)</f>
        <v>0</v>
      </c>
      <c r="BG426" s="220">
        <f>IF(N426="zákl. přenesená",J426,0)</f>
        <v>0</v>
      </c>
      <c r="BH426" s="220">
        <f>IF(N426="sníž. přenesená",J426,0)</f>
        <v>0</v>
      </c>
      <c r="BI426" s="220">
        <f>IF(N426="nulová",J426,0)</f>
        <v>0</v>
      </c>
      <c r="BJ426" s="20" t="s">
        <v>78</v>
      </c>
      <c r="BK426" s="220">
        <f>ROUND(I426*H426,2)</f>
        <v>0</v>
      </c>
      <c r="BL426" s="20" t="s">
        <v>150</v>
      </c>
      <c r="BM426" s="219" t="s">
        <v>633</v>
      </c>
    </row>
    <row r="427" s="2" customFormat="1" ht="16.5" customHeight="1">
      <c r="A427" s="41"/>
      <c r="B427" s="42"/>
      <c r="C427" s="208" t="s">
        <v>634</v>
      </c>
      <c r="D427" s="208" t="s">
        <v>146</v>
      </c>
      <c r="E427" s="209" t="s">
        <v>635</v>
      </c>
      <c r="F427" s="210" t="s">
        <v>636</v>
      </c>
      <c r="G427" s="211" t="s">
        <v>260</v>
      </c>
      <c r="H427" s="212">
        <v>12196.456</v>
      </c>
      <c r="I427" s="213"/>
      <c r="J427" s="214">
        <f>ROUND(I427*H427,2)</f>
        <v>0</v>
      </c>
      <c r="K427" s="210" t="s">
        <v>19</v>
      </c>
      <c r="L427" s="47"/>
      <c r="M427" s="215" t="s">
        <v>19</v>
      </c>
      <c r="N427" s="216" t="s">
        <v>41</v>
      </c>
      <c r="O427" s="87"/>
      <c r="P427" s="217">
        <f>O427*H427</f>
        <v>0</v>
      </c>
      <c r="Q427" s="217">
        <v>0</v>
      </c>
      <c r="R427" s="217">
        <f>Q427*H427</f>
        <v>0</v>
      </c>
      <c r="S427" s="217">
        <v>0</v>
      </c>
      <c r="T427" s="218">
        <f>S427*H427</f>
        <v>0</v>
      </c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R427" s="219" t="s">
        <v>150</v>
      </c>
      <c r="AT427" s="219" t="s">
        <v>146</v>
      </c>
      <c r="AU427" s="219" t="s">
        <v>78</v>
      </c>
      <c r="AY427" s="20" t="s">
        <v>145</v>
      </c>
      <c r="BE427" s="220">
        <f>IF(N427="základní",J427,0)</f>
        <v>0</v>
      </c>
      <c r="BF427" s="220">
        <f>IF(N427="snížená",J427,0)</f>
        <v>0</v>
      </c>
      <c r="BG427" s="220">
        <f>IF(N427="zákl. přenesená",J427,0)</f>
        <v>0</v>
      </c>
      <c r="BH427" s="220">
        <f>IF(N427="sníž. přenesená",J427,0)</f>
        <v>0</v>
      </c>
      <c r="BI427" s="220">
        <f>IF(N427="nulová",J427,0)</f>
        <v>0</v>
      </c>
      <c r="BJ427" s="20" t="s">
        <v>78</v>
      </c>
      <c r="BK427" s="220">
        <f>ROUND(I427*H427,2)</f>
        <v>0</v>
      </c>
      <c r="BL427" s="20" t="s">
        <v>150</v>
      </c>
      <c r="BM427" s="219" t="s">
        <v>637</v>
      </c>
    </row>
    <row r="428" s="12" customFormat="1">
      <c r="A428" s="12"/>
      <c r="B428" s="221"/>
      <c r="C428" s="222"/>
      <c r="D428" s="223" t="s">
        <v>152</v>
      </c>
      <c r="E428" s="224" t="s">
        <v>19</v>
      </c>
      <c r="F428" s="225" t="s">
        <v>638</v>
      </c>
      <c r="G428" s="222"/>
      <c r="H428" s="226">
        <v>12196.456</v>
      </c>
      <c r="I428" s="227"/>
      <c r="J428" s="222"/>
      <c r="K428" s="222"/>
      <c r="L428" s="228"/>
      <c r="M428" s="229"/>
      <c r="N428" s="230"/>
      <c r="O428" s="230"/>
      <c r="P428" s="230"/>
      <c r="Q428" s="230"/>
      <c r="R428" s="230"/>
      <c r="S428" s="230"/>
      <c r="T428" s="231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T428" s="232" t="s">
        <v>152</v>
      </c>
      <c r="AU428" s="232" t="s">
        <v>78</v>
      </c>
      <c r="AV428" s="12" t="s">
        <v>80</v>
      </c>
      <c r="AW428" s="12" t="s">
        <v>32</v>
      </c>
      <c r="AX428" s="12" t="s">
        <v>70</v>
      </c>
      <c r="AY428" s="232" t="s">
        <v>145</v>
      </c>
    </row>
    <row r="429" s="14" customFormat="1">
      <c r="A429" s="14"/>
      <c r="B429" s="243"/>
      <c r="C429" s="244"/>
      <c r="D429" s="223" t="s">
        <v>152</v>
      </c>
      <c r="E429" s="245" t="s">
        <v>19</v>
      </c>
      <c r="F429" s="246" t="s">
        <v>154</v>
      </c>
      <c r="G429" s="244"/>
      <c r="H429" s="247">
        <v>12196.456</v>
      </c>
      <c r="I429" s="248"/>
      <c r="J429" s="244"/>
      <c r="K429" s="244"/>
      <c r="L429" s="249"/>
      <c r="M429" s="250"/>
      <c r="N429" s="251"/>
      <c r="O429" s="251"/>
      <c r="P429" s="251"/>
      <c r="Q429" s="251"/>
      <c r="R429" s="251"/>
      <c r="S429" s="251"/>
      <c r="T429" s="252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3" t="s">
        <v>152</v>
      </c>
      <c r="AU429" s="253" t="s">
        <v>78</v>
      </c>
      <c r="AV429" s="14" t="s">
        <v>150</v>
      </c>
      <c r="AW429" s="14" t="s">
        <v>32</v>
      </c>
      <c r="AX429" s="14" t="s">
        <v>78</v>
      </c>
      <c r="AY429" s="253" t="s">
        <v>145</v>
      </c>
    </row>
    <row r="430" s="2" customFormat="1" ht="16.5" customHeight="1">
      <c r="A430" s="41"/>
      <c r="B430" s="42"/>
      <c r="C430" s="208" t="s">
        <v>639</v>
      </c>
      <c r="D430" s="208" t="s">
        <v>146</v>
      </c>
      <c r="E430" s="209" t="s">
        <v>640</v>
      </c>
      <c r="F430" s="210" t="s">
        <v>641</v>
      </c>
      <c r="G430" s="211" t="s">
        <v>260</v>
      </c>
      <c r="H430" s="212">
        <v>31.32</v>
      </c>
      <c r="I430" s="213"/>
      <c r="J430" s="214">
        <f>ROUND(I430*H430,2)</f>
        <v>0</v>
      </c>
      <c r="K430" s="210" t="s">
        <v>19</v>
      </c>
      <c r="L430" s="47"/>
      <c r="M430" s="215" t="s">
        <v>19</v>
      </c>
      <c r="N430" s="216" t="s">
        <v>41</v>
      </c>
      <c r="O430" s="87"/>
      <c r="P430" s="217">
        <f>O430*H430</f>
        <v>0</v>
      </c>
      <c r="Q430" s="217">
        <v>0</v>
      </c>
      <c r="R430" s="217">
        <f>Q430*H430</f>
        <v>0</v>
      </c>
      <c r="S430" s="217">
        <v>0</v>
      </c>
      <c r="T430" s="218">
        <f>S430*H430</f>
        <v>0</v>
      </c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R430" s="219" t="s">
        <v>150</v>
      </c>
      <c r="AT430" s="219" t="s">
        <v>146</v>
      </c>
      <c r="AU430" s="219" t="s">
        <v>78</v>
      </c>
      <c r="AY430" s="20" t="s">
        <v>145</v>
      </c>
      <c r="BE430" s="220">
        <f>IF(N430="základní",J430,0)</f>
        <v>0</v>
      </c>
      <c r="BF430" s="220">
        <f>IF(N430="snížená",J430,0)</f>
        <v>0</v>
      </c>
      <c r="BG430" s="220">
        <f>IF(N430="zákl. přenesená",J430,0)</f>
        <v>0</v>
      </c>
      <c r="BH430" s="220">
        <f>IF(N430="sníž. přenesená",J430,0)</f>
        <v>0</v>
      </c>
      <c r="BI430" s="220">
        <f>IF(N430="nulová",J430,0)</f>
        <v>0</v>
      </c>
      <c r="BJ430" s="20" t="s">
        <v>78</v>
      </c>
      <c r="BK430" s="220">
        <f>ROUND(I430*H430,2)</f>
        <v>0</v>
      </c>
      <c r="BL430" s="20" t="s">
        <v>150</v>
      </c>
      <c r="BM430" s="219" t="s">
        <v>642</v>
      </c>
    </row>
    <row r="431" s="12" customFormat="1">
      <c r="A431" s="12"/>
      <c r="B431" s="221"/>
      <c r="C431" s="222"/>
      <c r="D431" s="223" t="s">
        <v>152</v>
      </c>
      <c r="E431" s="224" t="s">
        <v>19</v>
      </c>
      <c r="F431" s="225" t="s">
        <v>643</v>
      </c>
      <c r="G431" s="222"/>
      <c r="H431" s="226">
        <v>31.32</v>
      </c>
      <c r="I431" s="227"/>
      <c r="J431" s="222"/>
      <c r="K431" s="222"/>
      <c r="L431" s="228"/>
      <c r="M431" s="229"/>
      <c r="N431" s="230"/>
      <c r="O431" s="230"/>
      <c r="P431" s="230"/>
      <c r="Q431" s="230"/>
      <c r="R431" s="230"/>
      <c r="S431" s="230"/>
      <c r="T431" s="231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T431" s="232" t="s">
        <v>152</v>
      </c>
      <c r="AU431" s="232" t="s">
        <v>78</v>
      </c>
      <c r="AV431" s="12" t="s">
        <v>80</v>
      </c>
      <c r="AW431" s="12" t="s">
        <v>32</v>
      </c>
      <c r="AX431" s="12" t="s">
        <v>70</v>
      </c>
      <c r="AY431" s="232" t="s">
        <v>145</v>
      </c>
    </row>
    <row r="432" s="14" customFormat="1">
      <c r="A432" s="14"/>
      <c r="B432" s="243"/>
      <c r="C432" s="244"/>
      <c r="D432" s="223" t="s">
        <v>152</v>
      </c>
      <c r="E432" s="245" t="s">
        <v>19</v>
      </c>
      <c r="F432" s="246" t="s">
        <v>154</v>
      </c>
      <c r="G432" s="244"/>
      <c r="H432" s="247">
        <v>31.32</v>
      </c>
      <c r="I432" s="248"/>
      <c r="J432" s="244"/>
      <c r="K432" s="244"/>
      <c r="L432" s="249"/>
      <c r="M432" s="250"/>
      <c r="N432" s="251"/>
      <c r="O432" s="251"/>
      <c r="P432" s="251"/>
      <c r="Q432" s="251"/>
      <c r="R432" s="251"/>
      <c r="S432" s="251"/>
      <c r="T432" s="252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3" t="s">
        <v>152</v>
      </c>
      <c r="AU432" s="253" t="s">
        <v>78</v>
      </c>
      <c r="AV432" s="14" t="s">
        <v>150</v>
      </c>
      <c r="AW432" s="14" t="s">
        <v>32</v>
      </c>
      <c r="AX432" s="14" t="s">
        <v>78</v>
      </c>
      <c r="AY432" s="253" t="s">
        <v>145</v>
      </c>
    </row>
    <row r="433" s="2" customFormat="1" ht="16.5" customHeight="1">
      <c r="A433" s="41"/>
      <c r="B433" s="42"/>
      <c r="C433" s="208" t="s">
        <v>607</v>
      </c>
      <c r="D433" s="208" t="s">
        <v>146</v>
      </c>
      <c r="E433" s="209" t="s">
        <v>644</v>
      </c>
      <c r="F433" s="210" t="s">
        <v>645</v>
      </c>
      <c r="G433" s="211" t="s">
        <v>260</v>
      </c>
      <c r="H433" s="212">
        <v>48.869999999999997</v>
      </c>
      <c r="I433" s="213"/>
      <c r="J433" s="214">
        <f>ROUND(I433*H433,2)</f>
        <v>0</v>
      </c>
      <c r="K433" s="210" t="s">
        <v>19</v>
      </c>
      <c r="L433" s="47"/>
      <c r="M433" s="215" t="s">
        <v>19</v>
      </c>
      <c r="N433" s="216" t="s">
        <v>41</v>
      </c>
      <c r="O433" s="87"/>
      <c r="P433" s="217">
        <f>O433*H433</f>
        <v>0</v>
      </c>
      <c r="Q433" s="217">
        <v>0</v>
      </c>
      <c r="R433" s="217">
        <f>Q433*H433</f>
        <v>0</v>
      </c>
      <c r="S433" s="217">
        <v>0</v>
      </c>
      <c r="T433" s="218">
        <f>S433*H433</f>
        <v>0</v>
      </c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R433" s="219" t="s">
        <v>150</v>
      </c>
      <c r="AT433" s="219" t="s">
        <v>146</v>
      </c>
      <c r="AU433" s="219" t="s">
        <v>78</v>
      </c>
      <c r="AY433" s="20" t="s">
        <v>145</v>
      </c>
      <c r="BE433" s="220">
        <f>IF(N433="základní",J433,0)</f>
        <v>0</v>
      </c>
      <c r="BF433" s="220">
        <f>IF(N433="snížená",J433,0)</f>
        <v>0</v>
      </c>
      <c r="BG433" s="220">
        <f>IF(N433="zákl. přenesená",J433,0)</f>
        <v>0</v>
      </c>
      <c r="BH433" s="220">
        <f>IF(N433="sníž. přenesená",J433,0)</f>
        <v>0</v>
      </c>
      <c r="BI433" s="220">
        <f>IF(N433="nulová",J433,0)</f>
        <v>0</v>
      </c>
      <c r="BJ433" s="20" t="s">
        <v>78</v>
      </c>
      <c r="BK433" s="220">
        <f>ROUND(I433*H433,2)</f>
        <v>0</v>
      </c>
      <c r="BL433" s="20" t="s">
        <v>150</v>
      </c>
      <c r="BM433" s="219" t="s">
        <v>646</v>
      </c>
    </row>
    <row r="434" s="2" customFormat="1" ht="16.5" customHeight="1">
      <c r="A434" s="41"/>
      <c r="B434" s="42"/>
      <c r="C434" s="208" t="s">
        <v>613</v>
      </c>
      <c r="D434" s="208" t="s">
        <v>146</v>
      </c>
      <c r="E434" s="209" t="s">
        <v>647</v>
      </c>
      <c r="F434" s="210" t="s">
        <v>648</v>
      </c>
      <c r="G434" s="211" t="s">
        <v>260</v>
      </c>
      <c r="H434" s="212">
        <v>97.739999999999995</v>
      </c>
      <c r="I434" s="213"/>
      <c r="J434" s="214">
        <f>ROUND(I434*H434,2)</f>
        <v>0</v>
      </c>
      <c r="K434" s="210" t="s">
        <v>19</v>
      </c>
      <c r="L434" s="47"/>
      <c r="M434" s="215" t="s">
        <v>19</v>
      </c>
      <c r="N434" s="216" t="s">
        <v>41</v>
      </c>
      <c r="O434" s="87"/>
      <c r="P434" s="217">
        <f>O434*H434</f>
        <v>0</v>
      </c>
      <c r="Q434" s="217">
        <v>0</v>
      </c>
      <c r="R434" s="217">
        <f>Q434*H434</f>
        <v>0</v>
      </c>
      <c r="S434" s="217">
        <v>0</v>
      </c>
      <c r="T434" s="218">
        <f>S434*H434</f>
        <v>0</v>
      </c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R434" s="219" t="s">
        <v>150</v>
      </c>
      <c r="AT434" s="219" t="s">
        <v>146</v>
      </c>
      <c r="AU434" s="219" t="s">
        <v>78</v>
      </c>
      <c r="AY434" s="20" t="s">
        <v>145</v>
      </c>
      <c r="BE434" s="220">
        <f>IF(N434="základní",J434,0)</f>
        <v>0</v>
      </c>
      <c r="BF434" s="220">
        <f>IF(N434="snížená",J434,0)</f>
        <v>0</v>
      </c>
      <c r="BG434" s="220">
        <f>IF(N434="zákl. přenesená",J434,0)</f>
        <v>0</v>
      </c>
      <c r="BH434" s="220">
        <f>IF(N434="sníž. přenesená",J434,0)</f>
        <v>0</v>
      </c>
      <c r="BI434" s="220">
        <f>IF(N434="nulová",J434,0)</f>
        <v>0</v>
      </c>
      <c r="BJ434" s="20" t="s">
        <v>78</v>
      </c>
      <c r="BK434" s="220">
        <f>ROUND(I434*H434,2)</f>
        <v>0</v>
      </c>
      <c r="BL434" s="20" t="s">
        <v>150</v>
      </c>
      <c r="BM434" s="219" t="s">
        <v>649</v>
      </c>
    </row>
    <row r="435" s="12" customFormat="1">
      <c r="A435" s="12"/>
      <c r="B435" s="221"/>
      <c r="C435" s="222"/>
      <c r="D435" s="223" t="s">
        <v>152</v>
      </c>
      <c r="E435" s="224" t="s">
        <v>19</v>
      </c>
      <c r="F435" s="225" t="s">
        <v>650</v>
      </c>
      <c r="G435" s="222"/>
      <c r="H435" s="226">
        <v>97.739999999999995</v>
      </c>
      <c r="I435" s="227"/>
      <c r="J435" s="222"/>
      <c r="K435" s="222"/>
      <c r="L435" s="228"/>
      <c r="M435" s="229"/>
      <c r="N435" s="230"/>
      <c r="O435" s="230"/>
      <c r="P435" s="230"/>
      <c r="Q435" s="230"/>
      <c r="R435" s="230"/>
      <c r="S435" s="230"/>
      <c r="T435" s="231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T435" s="232" t="s">
        <v>152</v>
      </c>
      <c r="AU435" s="232" t="s">
        <v>78</v>
      </c>
      <c r="AV435" s="12" t="s">
        <v>80</v>
      </c>
      <c r="AW435" s="12" t="s">
        <v>32</v>
      </c>
      <c r="AX435" s="12" t="s">
        <v>70</v>
      </c>
      <c r="AY435" s="232" t="s">
        <v>145</v>
      </c>
    </row>
    <row r="436" s="14" customFormat="1">
      <c r="A436" s="14"/>
      <c r="B436" s="243"/>
      <c r="C436" s="244"/>
      <c r="D436" s="223" t="s">
        <v>152</v>
      </c>
      <c r="E436" s="245" t="s">
        <v>19</v>
      </c>
      <c r="F436" s="246" t="s">
        <v>154</v>
      </c>
      <c r="G436" s="244"/>
      <c r="H436" s="247">
        <v>97.739999999999995</v>
      </c>
      <c r="I436" s="248"/>
      <c r="J436" s="244"/>
      <c r="K436" s="244"/>
      <c r="L436" s="249"/>
      <c r="M436" s="250"/>
      <c r="N436" s="251"/>
      <c r="O436" s="251"/>
      <c r="P436" s="251"/>
      <c r="Q436" s="251"/>
      <c r="R436" s="251"/>
      <c r="S436" s="251"/>
      <c r="T436" s="252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3" t="s">
        <v>152</v>
      </c>
      <c r="AU436" s="253" t="s">
        <v>78</v>
      </c>
      <c r="AV436" s="14" t="s">
        <v>150</v>
      </c>
      <c r="AW436" s="14" t="s">
        <v>32</v>
      </c>
      <c r="AX436" s="14" t="s">
        <v>78</v>
      </c>
      <c r="AY436" s="253" t="s">
        <v>145</v>
      </c>
    </row>
    <row r="437" s="2" customFormat="1" ht="16.5" customHeight="1">
      <c r="A437" s="41"/>
      <c r="B437" s="42"/>
      <c r="C437" s="208" t="s">
        <v>651</v>
      </c>
      <c r="D437" s="208" t="s">
        <v>146</v>
      </c>
      <c r="E437" s="209" t="s">
        <v>652</v>
      </c>
      <c r="F437" s="210" t="s">
        <v>653</v>
      </c>
      <c r="G437" s="211" t="s">
        <v>260</v>
      </c>
      <c r="H437" s="212">
        <v>4090.04</v>
      </c>
      <c r="I437" s="213"/>
      <c r="J437" s="214">
        <f>ROUND(I437*H437,2)</f>
        <v>0</v>
      </c>
      <c r="K437" s="210" t="s">
        <v>19</v>
      </c>
      <c r="L437" s="47"/>
      <c r="M437" s="215" t="s">
        <v>19</v>
      </c>
      <c r="N437" s="216" t="s">
        <v>41</v>
      </c>
      <c r="O437" s="87"/>
      <c r="P437" s="217">
        <f>O437*H437</f>
        <v>0</v>
      </c>
      <c r="Q437" s="217">
        <v>0</v>
      </c>
      <c r="R437" s="217">
        <f>Q437*H437</f>
        <v>0</v>
      </c>
      <c r="S437" s="217">
        <v>0</v>
      </c>
      <c r="T437" s="218">
        <f>S437*H437</f>
        <v>0</v>
      </c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R437" s="219" t="s">
        <v>150</v>
      </c>
      <c r="AT437" s="219" t="s">
        <v>146</v>
      </c>
      <c r="AU437" s="219" t="s">
        <v>78</v>
      </c>
      <c r="AY437" s="20" t="s">
        <v>145</v>
      </c>
      <c r="BE437" s="220">
        <f>IF(N437="základní",J437,0)</f>
        <v>0</v>
      </c>
      <c r="BF437" s="220">
        <f>IF(N437="snížená",J437,0)</f>
        <v>0</v>
      </c>
      <c r="BG437" s="220">
        <f>IF(N437="zákl. přenesená",J437,0)</f>
        <v>0</v>
      </c>
      <c r="BH437" s="220">
        <f>IF(N437="sníž. přenesená",J437,0)</f>
        <v>0</v>
      </c>
      <c r="BI437" s="220">
        <f>IF(N437="nulová",J437,0)</f>
        <v>0</v>
      </c>
      <c r="BJ437" s="20" t="s">
        <v>78</v>
      </c>
      <c r="BK437" s="220">
        <f>ROUND(I437*H437,2)</f>
        <v>0</v>
      </c>
      <c r="BL437" s="20" t="s">
        <v>150</v>
      </c>
      <c r="BM437" s="219" t="s">
        <v>654</v>
      </c>
    </row>
    <row r="438" s="12" customFormat="1">
      <c r="A438" s="12"/>
      <c r="B438" s="221"/>
      <c r="C438" s="222"/>
      <c r="D438" s="223" t="s">
        <v>152</v>
      </c>
      <c r="E438" s="224" t="s">
        <v>19</v>
      </c>
      <c r="F438" s="225" t="s">
        <v>655</v>
      </c>
      <c r="G438" s="222"/>
      <c r="H438" s="226">
        <v>1154.1199999999999</v>
      </c>
      <c r="I438" s="227"/>
      <c r="J438" s="222"/>
      <c r="K438" s="222"/>
      <c r="L438" s="228"/>
      <c r="M438" s="229"/>
      <c r="N438" s="230"/>
      <c r="O438" s="230"/>
      <c r="P438" s="230"/>
      <c r="Q438" s="230"/>
      <c r="R438" s="230"/>
      <c r="S438" s="230"/>
      <c r="T438" s="231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T438" s="232" t="s">
        <v>152</v>
      </c>
      <c r="AU438" s="232" t="s">
        <v>78</v>
      </c>
      <c r="AV438" s="12" t="s">
        <v>80</v>
      </c>
      <c r="AW438" s="12" t="s">
        <v>32</v>
      </c>
      <c r="AX438" s="12" t="s">
        <v>70</v>
      </c>
      <c r="AY438" s="232" t="s">
        <v>145</v>
      </c>
    </row>
    <row r="439" s="12" customFormat="1">
      <c r="A439" s="12"/>
      <c r="B439" s="221"/>
      <c r="C439" s="222"/>
      <c r="D439" s="223" t="s">
        <v>152</v>
      </c>
      <c r="E439" s="224" t="s">
        <v>19</v>
      </c>
      <c r="F439" s="225" t="s">
        <v>656</v>
      </c>
      <c r="G439" s="222"/>
      <c r="H439" s="226">
        <v>2935.9200000000001</v>
      </c>
      <c r="I439" s="227"/>
      <c r="J439" s="222"/>
      <c r="K439" s="222"/>
      <c r="L439" s="228"/>
      <c r="M439" s="229"/>
      <c r="N439" s="230"/>
      <c r="O439" s="230"/>
      <c r="P439" s="230"/>
      <c r="Q439" s="230"/>
      <c r="R439" s="230"/>
      <c r="S439" s="230"/>
      <c r="T439" s="231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T439" s="232" t="s">
        <v>152</v>
      </c>
      <c r="AU439" s="232" t="s">
        <v>78</v>
      </c>
      <c r="AV439" s="12" t="s">
        <v>80</v>
      </c>
      <c r="AW439" s="12" t="s">
        <v>32</v>
      </c>
      <c r="AX439" s="12" t="s">
        <v>70</v>
      </c>
      <c r="AY439" s="232" t="s">
        <v>145</v>
      </c>
    </row>
    <row r="440" s="14" customFormat="1">
      <c r="A440" s="14"/>
      <c r="B440" s="243"/>
      <c r="C440" s="244"/>
      <c r="D440" s="223" t="s">
        <v>152</v>
      </c>
      <c r="E440" s="245" t="s">
        <v>19</v>
      </c>
      <c r="F440" s="246" t="s">
        <v>154</v>
      </c>
      <c r="G440" s="244"/>
      <c r="H440" s="247">
        <v>4090.04</v>
      </c>
      <c r="I440" s="248"/>
      <c r="J440" s="244"/>
      <c r="K440" s="244"/>
      <c r="L440" s="249"/>
      <c r="M440" s="250"/>
      <c r="N440" s="251"/>
      <c r="O440" s="251"/>
      <c r="P440" s="251"/>
      <c r="Q440" s="251"/>
      <c r="R440" s="251"/>
      <c r="S440" s="251"/>
      <c r="T440" s="252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3" t="s">
        <v>152</v>
      </c>
      <c r="AU440" s="253" t="s">
        <v>78</v>
      </c>
      <c r="AV440" s="14" t="s">
        <v>150</v>
      </c>
      <c r="AW440" s="14" t="s">
        <v>32</v>
      </c>
      <c r="AX440" s="14" t="s">
        <v>78</v>
      </c>
      <c r="AY440" s="253" t="s">
        <v>145</v>
      </c>
    </row>
    <row r="441" s="2" customFormat="1" ht="16.5" customHeight="1">
      <c r="A441" s="41"/>
      <c r="B441" s="42"/>
      <c r="C441" s="208" t="s">
        <v>657</v>
      </c>
      <c r="D441" s="208" t="s">
        <v>146</v>
      </c>
      <c r="E441" s="209" t="s">
        <v>658</v>
      </c>
      <c r="F441" s="210" t="s">
        <v>659</v>
      </c>
      <c r="G441" s="211" t="s">
        <v>260</v>
      </c>
      <c r="H441" s="212">
        <v>8945.884</v>
      </c>
      <c r="I441" s="213"/>
      <c r="J441" s="214">
        <f>ROUND(I441*H441,2)</f>
        <v>0</v>
      </c>
      <c r="K441" s="210" t="s">
        <v>19</v>
      </c>
      <c r="L441" s="47"/>
      <c r="M441" s="254" t="s">
        <v>19</v>
      </c>
      <c r="N441" s="255" t="s">
        <v>41</v>
      </c>
      <c r="O441" s="256"/>
      <c r="P441" s="257">
        <f>O441*H441</f>
        <v>0</v>
      </c>
      <c r="Q441" s="257">
        <v>0</v>
      </c>
      <c r="R441" s="257">
        <f>Q441*H441</f>
        <v>0</v>
      </c>
      <c r="S441" s="257">
        <v>0</v>
      </c>
      <c r="T441" s="258">
        <f>S441*H441</f>
        <v>0</v>
      </c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R441" s="219" t="s">
        <v>150</v>
      </c>
      <c r="AT441" s="219" t="s">
        <v>146</v>
      </c>
      <c r="AU441" s="219" t="s">
        <v>78</v>
      </c>
      <c r="AY441" s="20" t="s">
        <v>145</v>
      </c>
      <c r="BE441" s="220">
        <f>IF(N441="základní",J441,0)</f>
        <v>0</v>
      </c>
      <c r="BF441" s="220">
        <f>IF(N441="snížená",J441,0)</f>
        <v>0</v>
      </c>
      <c r="BG441" s="220">
        <f>IF(N441="zákl. přenesená",J441,0)</f>
        <v>0</v>
      </c>
      <c r="BH441" s="220">
        <f>IF(N441="sníž. přenesená",J441,0)</f>
        <v>0</v>
      </c>
      <c r="BI441" s="220">
        <f>IF(N441="nulová",J441,0)</f>
        <v>0</v>
      </c>
      <c r="BJ441" s="20" t="s">
        <v>78</v>
      </c>
      <c r="BK441" s="220">
        <f>ROUND(I441*H441,2)</f>
        <v>0</v>
      </c>
      <c r="BL441" s="20" t="s">
        <v>150</v>
      </c>
      <c r="BM441" s="219" t="s">
        <v>660</v>
      </c>
    </row>
    <row r="442" s="2" customFormat="1" ht="6.96" customHeight="1">
      <c r="A442" s="41"/>
      <c r="B442" s="62"/>
      <c r="C442" s="63"/>
      <c r="D442" s="63"/>
      <c r="E442" s="63"/>
      <c r="F442" s="63"/>
      <c r="G442" s="63"/>
      <c r="H442" s="63"/>
      <c r="I442" s="63"/>
      <c r="J442" s="63"/>
      <c r="K442" s="63"/>
      <c r="L442" s="47"/>
      <c r="M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</row>
  </sheetData>
  <sheetProtection sheet="1" autoFilter="0" formatColumns="0" formatRows="0" objects="1" scenarios="1" spinCount="100000" saltValue="tous90/uGEC9tFxQ9MD+7mLVhuzBeS3D2Fnrx5ghYSiAXUyHGZE/49wOcGSBW3vpT3O7C0pDfW7t3QYyztBU5w==" hashValue="lzcWvGHkXyKC7LICZOAPq04tuKjJJnsWUCtKuYokoToX93C3n2g9D/LjOPLznguaHw5pair9NKZAenzv+ulqmg==" algorithmName="SHA-512" password="CC51"/>
  <autoFilter ref="C95:K441"/>
  <mergeCells count="9">
    <mergeCell ref="E7:H7"/>
    <mergeCell ref="E9:H9"/>
    <mergeCell ref="E18:H18"/>
    <mergeCell ref="E27:H27"/>
    <mergeCell ref="E48:H48"/>
    <mergeCell ref="E50:H50"/>
    <mergeCell ref="E86:H86"/>
    <mergeCell ref="E88:H8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80</v>
      </c>
    </row>
    <row r="4" s="1" customFormat="1" ht="24.96" customHeight="1">
      <c r="B4" s="23"/>
      <c r="D4" s="143" t="s">
        <v>106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BRNO, LOUČNÁ – VÝSTAVBA DEŠŤOVÉ KANALIZACE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107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661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19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21</v>
      </c>
      <c r="E12" s="41"/>
      <c r="F12" s="136" t="s">
        <v>22</v>
      </c>
      <c r="G12" s="41"/>
      <c r="H12" s="41"/>
      <c r="I12" s="145" t="s">
        <v>23</v>
      </c>
      <c r="J12" s="149" t="str">
        <f>'Rekapitulace stavby'!AN8</f>
        <v>21. 3. 2023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25</v>
      </c>
      <c r="E14" s="41"/>
      <c r="F14" s="41"/>
      <c r="G14" s="41"/>
      <c r="H14" s="41"/>
      <c r="I14" s="145" t="s">
        <v>26</v>
      </c>
      <c r="J14" s="136" t="str">
        <f>IF('Rekapitulace stavby'!AN10="","",'Rekapitulace stavby'!AN10)</f>
        <v/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 xml:space="preserve"> </v>
      </c>
      <c r="F15" s="41"/>
      <c r="G15" s="41"/>
      <c r="H15" s="41"/>
      <c r="I15" s="145" t="s">
        <v>28</v>
      </c>
      <c r="J15" s="136" t="str">
        <f>IF('Rekapitulace stavby'!AN11="","",'Rekapitulace stavby'!AN11)</f>
        <v/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29</v>
      </c>
      <c r="E17" s="41"/>
      <c r="F17" s="41"/>
      <c r="G17" s="41"/>
      <c r="H17" s="41"/>
      <c r="I17" s="145" t="s">
        <v>26</v>
      </c>
      <c r="J17" s="36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5" t="s">
        <v>28</v>
      </c>
      <c r="J18" s="36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31</v>
      </c>
      <c r="E20" s="41"/>
      <c r="F20" s="41"/>
      <c r="G20" s="41"/>
      <c r="H20" s="41"/>
      <c r="I20" s="145" t="s">
        <v>26</v>
      </c>
      <c r="J20" s="136" t="str">
        <f>IF('Rekapitulace stavby'!AN16="","",'Rekapitulace stavby'!AN16)</f>
        <v/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 xml:space="preserve"> </v>
      </c>
      <c r="F21" s="41"/>
      <c r="G21" s="41"/>
      <c r="H21" s="41"/>
      <c r="I21" s="145" t="s">
        <v>28</v>
      </c>
      <c r="J21" s="136" t="str">
        <f>IF('Rekapitulace stavby'!AN17="","",'Rekapitulace stavby'!AN17)</f>
        <v/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33</v>
      </c>
      <c r="E23" s="41"/>
      <c r="F23" s="41"/>
      <c r="G23" s="41"/>
      <c r="H23" s="41"/>
      <c r="I23" s="145" t="s">
        <v>26</v>
      </c>
      <c r="J23" s="136" t="str">
        <f>IF('Rekapitulace stavby'!AN19="","",'Rekapitulace stavby'!AN19)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5" t="s">
        <v>28</v>
      </c>
      <c r="J24" s="136" t="str">
        <f>IF('Rekapitulace stavby'!AN20="","",'Rekapitulace stavby'!AN20)</f>
        <v/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34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0"/>
      <c r="B27" s="151"/>
      <c r="C27" s="150"/>
      <c r="D27" s="150"/>
      <c r="E27" s="152" t="s">
        <v>19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36</v>
      </c>
      <c r="E30" s="41"/>
      <c r="F30" s="41"/>
      <c r="G30" s="41"/>
      <c r="H30" s="41"/>
      <c r="I30" s="41"/>
      <c r="J30" s="156">
        <f>ROUND(J88,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38</v>
      </c>
      <c r="G32" s="41"/>
      <c r="H32" s="41"/>
      <c r="I32" s="157" t="s">
        <v>37</v>
      </c>
      <c r="J32" s="157" t="s">
        <v>39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40</v>
      </c>
      <c r="E33" s="145" t="s">
        <v>41</v>
      </c>
      <c r="F33" s="159">
        <f>ROUND((SUM(BE88:BE211)),  2)</f>
        <v>0</v>
      </c>
      <c r="G33" s="41"/>
      <c r="H33" s="41"/>
      <c r="I33" s="160">
        <v>0.20999999999999999</v>
      </c>
      <c r="J33" s="159">
        <f>ROUND(((SUM(BE88:BE211))*I33),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42</v>
      </c>
      <c r="F34" s="159">
        <f>ROUND((SUM(BF88:BF211)),  2)</f>
        <v>0</v>
      </c>
      <c r="G34" s="41"/>
      <c r="H34" s="41"/>
      <c r="I34" s="160">
        <v>0.14999999999999999</v>
      </c>
      <c r="J34" s="159">
        <f>ROUND(((SUM(BF88:BF211))*I34),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43</v>
      </c>
      <c r="F35" s="159">
        <f>ROUND((SUM(BG88:BG211)),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44</v>
      </c>
      <c r="F36" s="159">
        <f>ROUND((SUM(BH88:BH211)),  2)</f>
        <v>0</v>
      </c>
      <c r="G36" s="41"/>
      <c r="H36" s="41"/>
      <c r="I36" s="160">
        <v>0.14999999999999999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45</v>
      </c>
      <c r="F37" s="159">
        <f>ROUND((SUM(BI88:BI211)),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46</v>
      </c>
      <c r="E39" s="163"/>
      <c r="F39" s="163"/>
      <c r="G39" s="164" t="s">
        <v>47</v>
      </c>
      <c r="H39" s="165" t="s">
        <v>48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109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2" t="str">
        <f>E7</f>
        <v>BRNO, LOUČNÁ – VÝSTAVBA DEŠŤOVÉ KANALIZACE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107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SO100.1 - Komunikační plochy ostatní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Brno</v>
      </c>
      <c r="G52" s="43"/>
      <c r="H52" s="43"/>
      <c r="I52" s="35" t="s">
        <v>23</v>
      </c>
      <c r="J52" s="75" t="str">
        <f>IF(J12="","",J12)</f>
        <v>21. 3. 2023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31</v>
      </c>
      <c r="J54" s="39" t="str">
        <f>E21</f>
        <v xml:space="preserve"> 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33</v>
      </c>
      <c r="J55" s="39" t="str">
        <f>E24</f>
        <v xml:space="preserve"> 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110</v>
      </c>
      <c r="D57" s="174"/>
      <c r="E57" s="174"/>
      <c r="F57" s="174"/>
      <c r="G57" s="174"/>
      <c r="H57" s="174"/>
      <c r="I57" s="174"/>
      <c r="J57" s="175" t="s">
        <v>111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68</v>
      </c>
      <c r="D59" s="43"/>
      <c r="E59" s="43"/>
      <c r="F59" s="43"/>
      <c r="G59" s="43"/>
      <c r="H59" s="43"/>
      <c r="I59" s="43"/>
      <c r="J59" s="105">
        <f>J88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112</v>
      </c>
    </row>
    <row r="60" s="9" customFormat="1" ht="24.96" customHeight="1">
      <c r="A60" s="9"/>
      <c r="B60" s="177"/>
      <c r="C60" s="178"/>
      <c r="D60" s="179" t="s">
        <v>113</v>
      </c>
      <c r="E60" s="180"/>
      <c r="F60" s="180"/>
      <c r="G60" s="180"/>
      <c r="H60" s="180"/>
      <c r="I60" s="180"/>
      <c r="J60" s="181">
        <f>J89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7"/>
      <c r="C61" s="178"/>
      <c r="D61" s="179" t="s">
        <v>114</v>
      </c>
      <c r="E61" s="180"/>
      <c r="F61" s="180"/>
      <c r="G61" s="180"/>
      <c r="H61" s="180"/>
      <c r="I61" s="180"/>
      <c r="J61" s="181">
        <f>J113</f>
        <v>0</v>
      </c>
      <c r="K61" s="178"/>
      <c r="L61" s="182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77"/>
      <c r="C62" s="178"/>
      <c r="D62" s="179" t="s">
        <v>116</v>
      </c>
      <c r="E62" s="180"/>
      <c r="F62" s="180"/>
      <c r="G62" s="180"/>
      <c r="H62" s="180"/>
      <c r="I62" s="180"/>
      <c r="J62" s="181">
        <f>J128</f>
        <v>0</v>
      </c>
      <c r="K62" s="178"/>
      <c r="L62" s="18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77"/>
      <c r="C63" s="178"/>
      <c r="D63" s="179" t="s">
        <v>117</v>
      </c>
      <c r="E63" s="180"/>
      <c r="F63" s="180"/>
      <c r="G63" s="180"/>
      <c r="H63" s="180"/>
      <c r="I63" s="180"/>
      <c r="J63" s="181">
        <f>J141</f>
        <v>0</v>
      </c>
      <c r="K63" s="178"/>
      <c r="L63" s="182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77"/>
      <c r="C64" s="178"/>
      <c r="D64" s="179" t="s">
        <v>118</v>
      </c>
      <c r="E64" s="180"/>
      <c r="F64" s="180"/>
      <c r="G64" s="180"/>
      <c r="H64" s="180"/>
      <c r="I64" s="180"/>
      <c r="J64" s="181">
        <f>J150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121</v>
      </c>
      <c r="E65" s="180"/>
      <c r="F65" s="180"/>
      <c r="G65" s="180"/>
      <c r="H65" s="180"/>
      <c r="I65" s="180"/>
      <c r="J65" s="181">
        <f>J155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123</v>
      </c>
      <c r="E66" s="180"/>
      <c r="F66" s="180"/>
      <c r="G66" s="180"/>
      <c r="H66" s="180"/>
      <c r="I66" s="180"/>
      <c r="J66" s="181">
        <f>J168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7"/>
      <c r="C67" s="178"/>
      <c r="D67" s="179" t="s">
        <v>126</v>
      </c>
      <c r="E67" s="180"/>
      <c r="F67" s="180"/>
      <c r="G67" s="180"/>
      <c r="H67" s="180"/>
      <c r="I67" s="180"/>
      <c r="J67" s="181">
        <f>J185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7"/>
      <c r="C68" s="178"/>
      <c r="D68" s="179" t="s">
        <v>129</v>
      </c>
      <c r="E68" s="180"/>
      <c r="F68" s="180"/>
      <c r="G68" s="180"/>
      <c r="H68" s="180"/>
      <c r="I68" s="180"/>
      <c r="J68" s="181">
        <f>J196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4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6" t="s">
        <v>130</v>
      </c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</v>
      </c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72" t="str">
        <f>E7</f>
        <v>BRNO, LOUČNÁ – VÝSTAVBA DEŠŤOVÉ KANALIZACE</v>
      </c>
      <c r="F78" s="35"/>
      <c r="G78" s="35"/>
      <c r="H78" s="35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107</v>
      </c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72" t="str">
        <f>E9</f>
        <v>SO100.1 - Komunikační plochy ostatní</v>
      </c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21</v>
      </c>
      <c r="D82" s="43"/>
      <c r="E82" s="43"/>
      <c r="F82" s="30" t="str">
        <f>F12</f>
        <v>Brno</v>
      </c>
      <c r="G82" s="43"/>
      <c r="H82" s="43"/>
      <c r="I82" s="35" t="s">
        <v>23</v>
      </c>
      <c r="J82" s="75" t="str">
        <f>IF(J12="","",J12)</f>
        <v>21. 3. 2023</v>
      </c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25</v>
      </c>
      <c r="D84" s="43"/>
      <c r="E84" s="43"/>
      <c r="F84" s="30" t="str">
        <f>E15</f>
        <v xml:space="preserve"> </v>
      </c>
      <c r="G84" s="43"/>
      <c r="H84" s="43"/>
      <c r="I84" s="35" t="s">
        <v>31</v>
      </c>
      <c r="J84" s="39" t="str">
        <f>E21</f>
        <v xml:space="preserve"> </v>
      </c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29</v>
      </c>
      <c r="D85" s="43"/>
      <c r="E85" s="43"/>
      <c r="F85" s="30" t="str">
        <f>IF(E18="","",E18)</f>
        <v>Vyplň údaj</v>
      </c>
      <c r="G85" s="43"/>
      <c r="H85" s="43"/>
      <c r="I85" s="35" t="s">
        <v>33</v>
      </c>
      <c r="J85" s="39" t="str">
        <f>E24</f>
        <v xml:space="preserve"> </v>
      </c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0" customFormat="1" ht="29.28" customHeight="1">
      <c r="A87" s="183"/>
      <c r="B87" s="184"/>
      <c r="C87" s="185" t="s">
        <v>131</v>
      </c>
      <c r="D87" s="186" t="s">
        <v>55</v>
      </c>
      <c r="E87" s="186" t="s">
        <v>51</v>
      </c>
      <c r="F87" s="186" t="s">
        <v>52</v>
      </c>
      <c r="G87" s="186" t="s">
        <v>132</v>
      </c>
      <c r="H87" s="186" t="s">
        <v>133</v>
      </c>
      <c r="I87" s="186" t="s">
        <v>134</v>
      </c>
      <c r="J87" s="186" t="s">
        <v>111</v>
      </c>
      <c r="K87" s="187" t="s">
        <v>135</v>
      </c>
      <c r="L87" s="188"/>
      <c r="M87" s="95" t="s">
        <v>19</v>
      </c>
      <c r="N87" s="96" t="s">
        <v>40</v>
      </c>
      <c r="O87" s="96" t="s">
        <v>136</v>
      </c>
      <c r="P87" s="96" t="s">
        <v>137</v>
      </c>
      <c r="Q87" s="96" t="s">
        <v>138</v>
      </c>
      <c r="R87" s="96" t="s">
        <v>139</v>
      </c>
      <c r="S87" s="96" t="s">
        <v>140</v>
      </c>
      <c r="T87" s="97" t="s">
        <v>141</v>
      </c>
      <c r="U87" s="183"/>
      <c r="V87" s="183"/>
      <c r="W87" s="183"/>
      <c r="X87" s="183"/>
      <c r="Y87" s="183"/>
      <c r="Z87" s="183"/>
      <c r="AA87" s="183"/>
      <c r="AB87" s="183"/>
      <c r="AC87" s="183"/>
      <c r="AD87" s="183"/>
      <c r="AE87" s="183"/>
    </row>
    <row r="88" s="2" customFormat="1" ht="22.8" customHeight="1">
      <c r="A88" s="41"/>
      <c r="B88" s="42"/>
      <c r="C88" s="102" t="s">
        <v>142</v>
      </c>
      <c r="D88" s="43"/>
      <c r="E88" s="43"/>
      <c r="F88" s="43"/>
      <c r="G88" s="43"/>
      <c r="H88" s="43"/>
      <c r="I88" s="43"/>
      <c r="J88" s="189">
        <f>BK88</f>
        <v>0</v>
      </c>
      <c r="K88" s="43"/>
      <c r="L88" s="47"/>
      <c r="M88" s="98"/>
      <c r="N88" s="190"/>
      <c r="O88" s="99"/>
      <c r="P88" s="191">
        <f>P89+P113+P128+P141+P150+P155+P168+P185+P196</f>
        <v>0</v>
      </c>
      <c r="Q88" s="99"/>
      <c r="R88" s="191">
        <f>R89+R113+R128+R141+R150+R155+R168+R185+R196</f>
        <v>561.32077000000004</v>
      </c>
      <c r="S88" s="99"/>
      <c r="T88" s="192">
        <f>T89+T113+T128+T141+T150+T155+T168+T185+T196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69</v>
      </c>
      <c r="AU88" s="20" t="s">
        <v>112</v>
      </c>
      <c r="BK88" s="193">
        <f>BK89+BK113+BK128+BK141+BK150+BK155+BK168+BK185+BK196</f>
        <v>0</v>
      </c>
    </row>
    <row r="89" s="11" customFormat="1" ht="25.92" customHeight="1">
      <c r="A89" s="11"/>
      <c r="B89" s="194"/>
      <c r="C89" s="195"/>
      <c r="D89" s="196" t="s">
        <v>69</v>
      </c>
      <c r="E89" s="197" t="s">
        <v>143</v>
      </c>
      <c r="F89" s="197" t="s">
        <v>144</v>
      </c>
      <c r="G89" s="195"/>
      <c r="H89" s="195"/>
      <c r="I89" s="198"/>
      <c r="J89" s="199">
        <f>BK89</f>
        <v>0</v>
      </c>
      <c r="K89" s="195"/>
      <c r="L89" s="200"/>
      <c r="M89" s="201"/>
      <c r="N89" s="202"/>
      <c r="O89" s="202"/>
      <c r="P89" s="203">
        <f>SUM(P90:P112)</f>
        <v>0</v>
      </c>
      <c r="Q89" s="202"/>
      <c r="R89" s="203">
        <f>SUM(R90:R112)</f>
        <v>174.91900000000001</v>
      </c>
      <c r="S89" s="202"/>
      <c r="T89" s="204">
        <f>SUM(T90:T112)</f>
        <v>0</v>
      </c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R89" s="205" t="s">
        <v>78</v>
      </c>
      <c r="AT89" s="206" t="s">
        <v>69</v>
      </c>
      <c r="AU89" s="206" t="s">
        <v>70</v>
      </c>
      <c r="AY89" s="205" t="s">
        <v>145</v>
      </c>
      <c r="BK89" s="207">
        <f>SUM(BK90:BK112)</f>
        <v>0</v>
      </c>
    </row>
    <row r="90" s="2" customFormat="1" ht="16.5" customHeight="1">
      <c r="A90" s="41"/>
      <c r="B90" s="42"/>
      <c r="C90" s="208" t="s">
        <v>78</v>
      </c>
      <c r="D90" s="208" t="s">
        <v>146</v>
      </c>
      <c r="E90" s="209" t="s">
        <v>147</v>
      </c>
      <c r="F90" s="210" t="s">
        <v>148</v>
      </c>
      <c r="G90" s="211" t="s">
        <v>149</v>
      </c>
      <c r="H90" s="212">
        <v>7</v>
      </c>
      <c r="I90" s="213"/>
      <c r="J90" s="214">
        <f>ROUND(I90*H90,2)</f>
        <v>0</v>
      </c>
      <c r="K90" s="210" t="s">
        <v>19</v>
      </c>
      <c r="L90" s="47"/>
      <c r="M90" s="215" t="s">
        <v>19</v>
      </c>
      <c r="N90" s="216" t="s">
        <v>41</v>
      </c>
      <c r="O90" s="87"/>
      <c r="P90" s="217">
        <f>O90*H90</f>
        <v>0</v>
      </c>
      <c r="Q90" s="217">
        <v>0.13800000000000001</v>
      </c>
      <c r="R90" s="217">
        <f>Q90*H90</f>
        <v>0.96600000000000008</v>
      </c>
      <c r="S90" s="217">
        <v>0</v>
      </c>
      <c r="T90" s="218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9" t="s">
        <v>150</v>
      </c>
      <c r="AT90" s="219" t="s">
        <v>146</v>
      </c>
      <c r="AU90" s="219" t="s">
        <v>78</v>
      </c>
      <c r="AY90" s="20" t="s">
        <v>145</v>
      </c>
      <c r="BE90" s="220">
        <f>IF(N90="základní",J90,0)</f>
        <v>0</v>
      </c>
      <c r="BF90" s="220">
        <f>IF(N90="snížená",J90,0)</f>
        <v>0</v>
      </c>
      <c r="BG90" s="220">
        <f>IF(N90="zákl. přenesená",J90,0)</f>
        <v>0</v>
      </c>
      <c r="BH90" s="220">
        <f>IF(N90="sníž. přenesená",J90,0)</f>
        <v>0</v>
      </c>
      <c r="BI90" s="220">
        <f>IF(N90="nulová",J90,0)</f>
        <v>0</v>
      </c>
      <c r="BJ90" s="20" t="s">
        <v>78</v>
      </c>
      <c r="BK90" s="220">
        <f>ROUND(I90*H90,2)</f>
        <v>0</v>
      </c>
      <c r="BL90" s="20" t="s">
        <v>150</v>
      </c>
      <c r="BM90" s="219" t="s">
        <v>662</v>
      </c>
    </row>
    <row r="91" s="12" customFormat="1">
      <c r="A91" s="12"/>
      <c r="B91" s="221"/>
      <c r="C91" s="222"/>
      <c r="D91" s="223" t="s">
        <v>152</v>
      </c>
      <c r="E91" s="224" t="s">
        <v>19</v>
      </c>
      <c r="F91" s="225" t="s">
        <v>189</v>
      </c>
      <c r="G91" s="222"/>
      <c r="H91" s="226">
        <v>7</v>
      </c>
      <c r="I91" s="227"/>
      <c r="J91" s="222"/>
      <c r="K91" s="222"/>
      <c r="L91" s="228"/>
      <c r="M91" s="229"/>
      <c r="N91" s="230"/>
      <c r="O91" s="230"/>
      <c r="P91" s="230"/>
      <c r="Q91" s="230"/>
      <c r="R91" s="230"/>
      <c r="S91" s="230"/>
      <c r="T91" s="231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T91" s="232" t="s">
        <v>152</v>
      </c>
      <c r="AU91" s="232" t="s">
        <v>78</v>
      </c>
      <c r="AV91" s="12" t="s">
        <v>80</v>
      </c>
      <c r="AW91" s="12" t="s">
        <v>32</v>
      </c>
      <c r="AX91" s="12" t="s">
        <v>70</v>
      </c>
      <c r="AY91" s="232" t="s">
        <v>145</v>
      </c>
    </row>
    <row r="92" s="13" customFormat="1">
      <c r="A92" s="13"/>
      <c r="B92" s="233"/>
      <c r="C92" s="234"/>
      <c r="D92" s="223" t="s">
        <v>152</v>
      </c>
      <c r="E92" s="235" t="s">
        <v>19</v>
      </c>
      <c r="F92" s="236" t="s">
        <v>153</v>
      </c>
      <c r="G92" s="234"/>
      <c r="H92" s="235" t="s">
        <v>19</v>
      </c>
      <c r="I92" s="237"/>
      <c r="J92" s="234"/>
      <c r="K92" s="234"/>
      <c r="L92" s="238"/>
      <c r="M92" s="239"/>
      <c r="N92" s="240"/>
      <c r="O92" s="240"/>
      <c r="P92" s="240"/>
      <c r="Q92" s="240"/>
      <c r="R92" s="240"/>
      <c r="S92" s="240"/>
      <c r="T92" s="241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2" t="s">
        <v>152</v>
      </c>
      <c r="AU92" s="242" t="s">
        <v>78</v>
      </c>
      <c r="AV92" s="13" t="s">
        <v>78</v>
      </c>
      <c r="AW92" s="13" t="s">
        <v>32</v>
      </c>
      <c r="AX92" s="13" t="s">
        <v>70</v>
      </c>
      <c r="AY92" s="242" t="s">
        <v>145</v>
      </c>
    </row>
    <row r="93" s="14" customFormat="1">
      <c r="A93" s="14"/>
      <c r="B93" s="243"/>
      <c r="C93" s="244"/>
      <c r="D93" s="223" t="s">
        <v>152</v>
      </c>
      <c r="E93" s="245" t="s">
        <v>19</v>
      </c>
      <c r="F93" s="246" t="s">
        <v>154</v>
      </c>
      <c r="G93" s="244"/>
      <c r="H93" s="247">
        <v>7</v>
      </c>
      <c r="I93" s="248"/>
      <c r="J93" s="244"/>
      <c r="K93" s="244"/>
      <c r="L93" s="249"/>
      <c r="M93" s="250"/>
      <c r="N93" s="251"/>
      <c r="O93" s="251"/>
      <c r="P93" s="251"/>
      <c r="Q93" s="251"/>
      <c r="R93" s="251"/>
      <c r="S93" s="251"/>
      <c r="T93" s="252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3" t="s">
        <v>152</v>
      </c>
      <c r="AU93" s="253" t="s">
        <v>78</v>
      </c>
      <c r="AV93" s="14" t="s">
        <v>150</v>
      </c>
      <c r="AW93" s="14" t="s">
        <v>32</v>
      </c>
      <c r="AX93" s="14" t="s">
        <v>78</v>
      </c>
      <c r="AY93" s="253" t="s">
        <v>145</v>
      </c>
    </row>
    <row r="94" s="2" customFormat="1" ht="16.5" customHeight="1">
      <c r="A94" s="41"/>
      <c r="B94" s="42"/>
      <c r="C94" s="208" t="s">
        <v>80</v>
      </c>
      <c r="D94" s="208" t="s">
        <v>146</v>
      </c>
      <c r="E94" s="209" t="s">
        <v>155</v>
      </c>
      <c r="F94" s="210" t="s">
        <v>156</v>
      </c>
      <c r="G94" s="211" t="s">
        <v>149</v>
      </c>
      <c r="H94" s="212">
        <v>29</v>
      </c>
      <c r="I94" s="213"/>
      <c r="J94" s="214">
        <f>ROUND(I94*H94,2)</f>
        <v>0</v>
      </c>
      <c r="K94" s="210" t="s">
        <v>19</v>
      </c>
      <c r="L94" s="47"/>
      <c r="M94" s="215" t="s">
        <v>19</v>
      </c>
      <c r="N94" s="216" t="s">
        <v>41</v>
      </c>
      <c r="O94" s="87"/>
      <c r="P94" s="217">
        <f>O94*H94</f>
        <v>0</v>
      </c>
      <c r="Q94" s="217">
        <v>0.22500000000000001</v>
      </c>
      <c r="R94" s="217">
        <f>Q94*H94</f>
        <v>6.5250000000000004</v>
      </c>
      <c r="S94" s="217">
        <v>0</v>
      </c>
      <c r="T94" s="218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9" t="s">
        <v>150</v>
      </c>
      <c r="AT94" s="219" t="s">
        <v>146</v>
      </c>
      <c r="AU94" s="219" t="s">
        <v>78</v>
      </c>
      <c r="AY94" s="20" t="s">
        <v>145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20" t="s">
        <v>78</v>
      </c>
      <c r="BK94" s="220">
        <f>ROUND(I94*H94,2)</f>
        <v>0</v>
      </c>
      <c r="BL94" s="20" t="s">
        <v>150</v>
      </c>
      <c r="BM94" s="219" t="s">
        <v>663</v>
      </c>
    </row>
    <row r="95" s="12" customFormat="1">
      <c r="A95" s="12"/>
      <c r="B95" s="221"/>
      <c r="C95" s="222"/>
      <c r="D95" s="223" t="s">
        <v>152</v>
      </c>
      <c r="E95" s="224" t="s">
        <v>19</v>
      </c>
      <c r="F95" s="225" t="s">
        <v>338</v>
      </c>
      <c r="G95" s="222"/>
      <c r="H95" s="226">
        <v>29</v>
      </c>
      <c r="I95" s="227"/>
      <c r="J95" s="222"/>
      <c r="K95" s="222"/>
      <c r="L95" s="228"/>
      <c r="M95" s="229"/>
      <c r="N95" s="230"/>
      <c r="O95" s="230"/>
      <c r="P95" s="230"/>
      <c r="Q95" s="230"/>
      <c r="R95" s="230"/>
      <c r="S95" s="230"/>
      <c r="T95" s="231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T95" s="232" t="s">
        <v>152</v>
      </c>
      <c r="AU95" s="232" t="s">
        <v>78</v>
      </c>
      <c r="AV95" s="12" t="s">
        <v>80</v>
      </c>
      <c r="AW95" s="12" t="s">
        <v>32</v>
      </c>
      <c r="AX95" s="12" t="s">
        <v>70</v>
      </c>
      <c r="AY95" s="232" t="s">
        <v>145</v>
      </c>
    </row>
    <row r="96" s="14" customFormat="1">
      <c r="A96" s="14"/>
      <c r="B96" s="243"/>
      <c r="C96" s="244"/>
      <c r="D96" s="223" t="s">
        <v>152</v>
      </c>
      <c r="E96" s="245" t="s">
        <v>19</v>
      </c>
      <c r="F96" s="246" t="s">
        <v>154</v>
      </c>
      <c r="G96" s="244"/>
      <c r="H96" s="247">
        <v>29</v>
      </c>
      <c r="I96" s="248"/>
      <c r="J96" s="244"/>
      <c r="K96" s="244"/>
      <c r="L96" s="249"/>
      <c r="M96" s="250"/>
      <c r="N96" s="251"/>
      <c r="O96" s="251"/>
      <c r="P96" s="251"/>
      <c r="Q96" s="251"/>
      <c r="R96" s="251"/>
      <c r="S96" s="251"/>
      <c r="T96" s="252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3" t="s">
        <v>152</v>
      </c>
      <c r="AU96" s="253" t="s">
        <v>78</v>
      </c>
      <c r="AV96" s="14" t="s">
        <v>150</v>
      </c>
      <c r="AW96" s="14" t="s">
        <v>32</v>
      </c>
      <c r="AX96" s="14" t="s">
        <v>78</v>
      </c>
      <c r="AY96" s="253" t="s">
        <v>145</v>
      </c>
    </row>
    <row r="97" s="2" customFormat="1" ht="16.5" customHeight="1">
      <c r="A97" s="41"/>
      <c r="B97" s="42"/>
      <c r="C97" s="208" t="s">
        <v>150</v>
      </c>
      <c r="D97" s="208" t="s">
        <v>146</v>
      </c>
      <c r="E97" s="209" t="s">
        <v>160</v>
      </c>
      <c r="F97" s="210" t="s">
        <v>161</v>
      </c>
      <c r="G97" s="211" t="s">
        <v>149</v>
      </c>
      <c r="H97" s="212">
        <v>338</v>
      </c>
      <c r="I97" s="213"/>
      <c r="J97" s="214">
        <f>ROUND(I97*H97,2)</f>
        <v>0</v>
      </c>
      <c r="K97" s="210" t="s">
        <v>19</v>
      </c>
      <c r="L97" s="47"/>
      <c r="M97" s="215" t="s">
        <v>19</v>
      </c>
      <c r="N97" s="216" t="s">
        <v>41</v>
      </c>
      <c r="O97" s="87"/>
      <c r="P97" s="217">
        <f>O97*H97</f>
        <v>0</v>
      </c>
      <c r="Q97" s="217">
        <v>0.44</v>
      </c>
      <c r="R97" s="217">
        <f>Q97*H97</f>
        <v>148.72</v>
      </c>
      <c r="S97" s="217">
        <v>0</v>
      </c>
      <c r="T97" s="218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9" t="s">
        <v>150</v>
      </c>
      <c r="AT97" s="219" t="s">
        <v>146</v>
      </c>
      <c r="AU97" s="219" t="s">
        <v>78</v>
      </c>
      <c r="AY97" s="20" t="s">
        <v>145</v>
      </c>
      <c r="BE97" s="220">
        <f>IF(N97="základní",J97,0)</f>
        <v>0</v>
      </c>
      <c r="BF97" s="220">
        <f>IF(N97="snížená",J97,0)</f>
        <v>0</v>
      </c>
      <c r="BG97" s="220">
        <f>IF(N97="zákl. přenesená",J97,0)</f>
        <v>0</v>
      </c>
      <c r="BH97" s="220">
        <f>IF(N97="sníž. přenesená",J97,0)</f>
        <v>0</v>
      </c>
      <c r="BI97" s="220">
        <f>IF(N97="nulová",J97,0)</f>
        <v>0</v>
      </c>
      <c r="BJ97" s="20" t="s">
        <v>78</v>
      </c>
      <c r="BK97" s="220">
        <f>ROUND(I97*H97,2)</f>
        <v>0</v>
      </c>
      <c r="BL97" s="20" t="s">
        <v>150</v>
      </c>
      <c r="BM97" s="219" t="s">
        <v>664</v>
      </c>
    </row>
    <row r="98" s="13" customFormat="1">
      <c r="A98" s="13"/>
      <c r="B98" s="233"/>
      <c r="C98" s="234"/>
      <c r="D98" s="223" t="s">
        <v>152</v>
      </c>
      <c r="E98" s="235" t="s">
        <v>19</v>
      </c>
      <c r="F98" s="236" t="s">
        <v>163</v>
      </c>
      <c r="G98" s="234"/>
      <c r="H98" s="235" t="s">
        <v>19</v>
      </c>
      <c r="I98" s="237"/>
      <c r="J98" s="234"/>
      <c r="K98" s="234"/>
      <c r="L98" s="238"/>
      <c r="M98" s="239"/>
      <c r="N98" s="240"/>
      <c r="O98" s="240"/>
      <c r="P98" s="240"/>
      <c r="Q98" s="240"/>
      <c r="R98" s="240"/>
      <c r="S98" s="240"/>
      <c r="T98" s="241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2" t="s">
        <v>152</v>
      </c>
      <c r="AU98" s="242" t="s">
        <v>78</v>
      </c>
      <c r="AV98" s="13" t="s">
        <v>78</v>
      </c>
      <c r="AW98" s="13" t="s">
        <v>32</v>
      </c>
      <c r="AX98" s="13" t="s">
        <v>70</v>
      </c>
      <c r="AY98" s="242" t="s">
        <v>145</v>
      </c>
    </row>
    <row r="99" s="12" customFormat="1">
      <c r="A99" s="12"/>
      <c r="B99" s="221"/>
      <c r="C99" s="222"/>
      <c r="D99" s="223" t="s">
        <v>152</v>
      </c>
      <c r="E99" s="224" t="s">
        <v>19</v>
      </c>
      <c r="F99" s="225" t="s">
        <v>665</v>
      </c>
      <c r="G99" s="222"/>
      <c r="H99" s="226">
        <v>61</v>
      </c>
      <c r="I99" s="227"/>
      <c r="J99" s="222"/>
      <c r="K99" s="222"/>
      <c r="L99" s="228"/>
      <c r="M99" s="229"/>
      <c r="N99" s="230"/>
      <c r="O99" s="230"/>
      <c r="P99" s="230"/>
      <c r="Q99" s="230"/>
      <c r="R99" s="230"/>
      <c r="S99" s="230"/>
      <c r="T99" s="231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T99" s="232" t="s">
        <v>152</v>
      </c>
      <c r="AU99" s="232" t="s">
        <v>78</v>
      </c>
      <c r="AV99" s="12" t="s">
        <v>80</v>
      </c>
      <c r="AW99" s="12" t="s">
        <v>32</v>
      </c>
      <c r="AX99" s="12" t="s">
        <v>70</v>
      </c>
      <c r="AY99" s="232" t="s">
        <v>145</v>
      </c>
    </row>
    <row r="100" s="12" customFormat="1">
      <c r="A100" s="12"/>
      <c r="B100" s="221"/>
      <c r="C100" s="222"/>
      <c r="D100" s="223" t="s">
        <v>152</v>
      </c>
      <c r="E100" s="224" t="s">
        <v>19</v>
      </c>
      <c r="F100" s="225" t="s">
        <v>666</v>
      </c>
      <c r="G100" s="222"/>
      <c r="H100" s="226">
        <v>277</v>
      </c>
      <c r="I100" s="227"/>
      <c r="J100" s="222"/>
      <c r="K100" s="222"/>
      <c r="L100" s="228"/>
      <c r="M100" s="229"/>
      <c r="N100" s="230"/>
      <c r="O100" s="230"/>
      <c r="P100" s="230"/>
      <c r="Q100" s="230"/>
      <c r="R100" s="230"/>
      <c r="S100" s="230"/>
      <c r="T100" s="231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T100" s="232" t="s">
        <v>152</v>
      </c>
      <c r="AU100" s="232" t="s">
        <v>78</v>
      </c>
      <c r="AV100" s="12" t="s">
        <v>80</v>
      </c>
      <c r="AW100" s="12" t="s">
        <v>32</v>
      </c>
      <c r="AX100" s="12" t="s">
        <v>70</v>
      </c>
      <c r="AY100" s="232" t="s">
        <v>145</v>
      </c>
    </row>
    <row r="101" s="13" customFormat="1">
      <c r="A101" s="13"/>
      <c r="B101" s="233"/>
      <c r="C101" s="234"/>
      <c r="D101" s="223" t="s">
        <v>152</v>
      </c>
      <c r="E101" s="235" t="s">
        <v>19</v>
      </c>
      <c r="F101" s="236" t="s">
        <v>167</v>
      </c>
      <c r="G101" s="234"/>
      <c r="H101" s="235" t="s">
        <v>19</v>
      </c>
      <c r="I101" s="237"/>
      <c r="J101" s="234"/>
      <c r="K101" s="234"/>
      <c r="L101" s="238"/>
      <c r="M101" s="239"/>
      <c r="N101" s="240"/>
      <c r="O101" s="240"/>
      <c r="P101" s="240"/>
      <c r="Q101" s="240"/>
      <c r="R101" s="240"/>
      <c r="S101" s="240"/>
      <c r="T101" s="241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2" t="s">
        <v>152</v>
      </c>
      <c r="AU101" s="242" t="s">
        <v>78</v>
      </c>
      <c r="AV101" s="13" t="s">
        <v>78</v>
      </c>
      <c r="AW101" s="13" t="s">
        <v>32</v>
      </c>
      <c r="AX101" s="13" t="s">
        <v>70</v>
      </c>
      <c r="AY101" s="242" t="s">
        <v>145</v>
      </c>
    </row>
    <row r="102" s="14" customFormat="1">
      <c r="A102" s="14"/>
      <c r="B102" s="243"/>
      <c r="C102" s="244"/>
      <c r="D102" s="223" t="s">
        <v>152</v>
      </c>
      <c r="E102" s="245" t="s">
        <v>19</v>
      </c>
      <c r="F102" s="246" t="s">
        <v>154</v>
      </c>
      <c r="G102" s="244"/>
      <c r="H102" s="247">
        <v>338</v>
      </c>
      <c r="I102" s="248"/>
      <c r="J102" s="244"/>
      <c r="K102" s="244"/>
      <c r="L102" s="249"/>
      <c r="M102" s="250"/>
      <c r="N102" s="251"/>
      <c r="O102" s="251"/>
      <c r="P102" s="251"/>
      <c r="Q102" s="251"/>
      <c r="R102" s="251"/>
      <c r="S102" s="251"/>
      <c r="T102" s="252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3" t="s">
        <v>152</v>
      </c>
      <c r="AU102" s="253" t="s">
        <v>78</v>
      </c>
      <c r="AV102" s="14" t="s">
        <v>150</v>
      </c>
      <c r="AW102" s="14" t="s">
        <v>32</v>
      </c>
      <c r="AX102" s="14" t="s">
        <v>78</v>
      </c>
      <c r="AY102" s="253" t="s">
        <v>145</v>
      </c>
    </row>
    <row r="103" s="2" customFormat="1" ht="16.5" customHeight="1">
      <c r="A103" s="41"/>
      <c r="B103" s="42"/>
      <c r="C103" s="208" t="s">
        <v>168</v>
      </c>
      <c r="D103" s="208" t="s">
        <v>146</v>
      </c>
      <c r="E103" s="209" t="s">
        <v>169</v>
      </c>
      <c r="F103" s="210" t="s">
        <v>170</v>
      </c>
      <c r="G103" s="211" t="s">
        <v>149</v>
      </c>
      <c r="H103" s="212">
        <v>32</v>
      </c>
      <c r="I103" s="213"/>
      <c r="J103" s="214">
        <f>ROUND(I103*H103,2)</f>
        <v>0</v>
      </c>
      <c r="K103" s="210" t="s">
        <v>19</v>
      </c>
      <c r="L103" s="47"/>
      <c r="M103" s="215" t="s">
        <v>19</v>
      </c>
      <c r="N103" s="216" t="s">
        <v>41</v>
      </c>
      <c r="O103" s="87"/>
      <c r="P103" s="217">
        <f>O103*H103</f>
        <v>0</v>
      </c>
      <c r="Q103" s="217">
        <v>0.26400000000000001</v>
      </c>
      <c r="R103" s="217">
        <f>Q103*H103</f>
        <v>8.4480000000000004</v>
      </c>
      <c r="S103" s="217">
        <v>0</v>
      </c>
      <c r="T103" s="218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9" t="s">
        <v>150</v>
      </c>
      <c r="AT103" s="219" t="s">
        <v>146</v>
      </c>
      <c r="AU103" s="219" t="s">
        <v>78</v>
      </c>
      <c r="AY103" s="20" t="s">
        <v>145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20" t="s">
        <v>78</v>
      </c>
      <c r="BK103" s="220">
        <f>ROUND(I103*H103,2)</f>
        <v>0</v>
      </c>
      <c r="BL103" s="20" t="s">
        <v>150</v>
      </c>
      <c r="BM103" s="219" t="s">
        <v>667</v>
      </c>
    </row>
    <row r="104" s="12" customFormat="1">
      <c r="A104" s="12"/>
      <c r="B104" s="221"/>
      <c r="C104" s="222"/>
      <c r="D104" s="223" t="s">
        <v>152</v>
      </c>
      <c r="E104" s="224" t="s">
        <v>19</v>
      </c>
      <c r="F104" s="225" t="s">
        <v>325</v>
      </c>
      <c r="G104" s="222"/>
      <c r="H104" s="226">
        <v>32</v>
      </c>
      <c r="I104" s="227"/>
      <c r="J104" s="222"/>
      <c r="K104" s="222"/>
      <c r="L104" s="228"/>
      <c r="M104" s="229"/>
      <c r="N104" s="230"/>
      <c r="O104" s="230"/>
      <c r="P104" s="230"/>
      <c r="Q104" s="230"/>
      <c r="R104" s="230"/>
      <c r="S104" s="230"/>
      <c r="T104" s="231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T104" s="232" t="s">
        <v>152</v>
      </c>
      <c r="AU104" s="232" t="s">
        <v>78</v>
      </c>
      <c r="AV104" s="12" t="s">
        <v>80</v>
      </c>
      <c r="AW104" s="12" t="s">
        <v>32</v>
      </c>
      <c r="AX104" s="12" t="s">
        <v>70</v>
      </c>
      <c r="AY104" s="232" t="s">
        <v>145</v>
      </c>
    </row>
    <row r="105" s="13" customFormat="1">
      <c r="A105" s="13"/>
      <c r="B105" s="233"/>
      <c r="C105" s="234"/>
      <c r="D105" s="223" t="s">
        <v>152</v>
      </c>
      <c r="E105" s="235" t="s">
        <v>19</v>
      </c>
      <c r="F105" s="236" t="s">
        <v>172</v>
      </c>
      <c r="G105" s="234"/>
      <c r="H105" s="235" t="s">
        <v>19</v>
      </c>
      <c r="I105" s="237"/>
      <c r="J105" s="234"/>
      <c r="K105" s="234"/>
      <c r="L105" s="238"/>
      <c r="M105" s="239"/>
      <c r="N105" s="240"/>
      <c r="O105" s="240"/>
      <c r="P105" s="240"/>
      <c r="Q105" s="240"/>
      <c r="R105" s="240"/>
      <c r="S105" s="240"/>
      <c r="T105" s="241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2" t="s">
        <v>152</v>
      </c>
      <c r="AU105" s="242" t="s">
        <v>78</v>
      </c>
      <c r="AV105" s="13" t="s">
        <v>78</v>
      </c>
      <c r="AW105" s="13" t="s">
        <v>32</v>
      </c>
      <c r="AX105" s="13" t="s">
        <v>70</v>
      </c>
      <c r="AY105" s="242" t="s">
        <v>145</v>
      </c>
    </row>
    <row r="106" s="14" customFormat="1">
      <c r="A106" s="14"/>
      <c r="B106" s="243"/>
      <c r="C106" s="244"/>
      <c r="D106" s="223" t="s">
        <v>152</v>
      </c>
      <c r="E106" s="245" t="s">
        <v>19</v>
      </c>
      <c r="F106" s="246" t="s">
        <v>154</v>
      </c>
      <c r="G106" s="244"/>
      <c r="H106" s="247">
        <v>32</v>
      </c>
      <c r="I106" s="248"/>
      <c r="J106" s="244"/>
      <c r="K106" s="244"/>
      <c r="L106" s="249"/>
      <c r="M106" s="250"/>
      <c r="N106" s="251"/>
      <c r="O106" s="251"/>
      <c r="P106" s="251"/>
      <c r="Q106" s="251"/>
      <c r="R106" s="251"/>
      <c r="S106" s="251"/>
      <c r="T106" s="252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3" t="s">
        <v>152</v>
      </c>
      <c r="AU106" s="253" t="s">
        <v>78</v>
      </c>
      <c r="AV106" s="14" t="s">
        <v>150</v>
      </c>
      <c r="AW106" s="14" t="s">
        <v>32</v>
      </c>
      <c r="AX106" s="14" t="s">
        <v>78</v>
      </c>
      <c r="AY106" s="253" t="s">
        <v>145</v>
      </c>
    </row>
    <row r="107" s="2" customFormat="1" ht="16.5" customHeight="1">
      <c r="A107" s="41"/>
      <c r="B107" s="42"/>
      <c r="C107" s="208" t="s">
        <v>173</v>
      </c>
      <c r="D107" s="208" t="s">
        <v>146</v>
      </c>
      <c r="E107" s="209" t="s">
        <v>668</v>
      </c>
      <c r="F107" s="210" t="s">
        <v>669</v>
      </c>
      <c r="G107" s="211" t="s">
        <v>149</v>
      </c>
      <c r="H107" s="212">
        <v>3</v>
      </c>
      <c r="I107" s="213"/>
      <c r="J107" s="214">
        <f>ROUND(I107*H107,2)</f>
        <v>0</v>
      </c>
      <c r="K107" s="210" t="s">
        <v>19</v>
      </c>
      <c r="L107" s="47"/>
      <c r="M107" s="215" t="s">
        <v>19</v>
      </c>
      <c r="N107" s="216" t="s">
        <v>41</v>
      </c>
      <c r="O107" s="87"/>
      <c r="P107" s="217">
        <f>O107*H107</f>
        <v>0</v>
      </c>
      <c r="Q107" s="217">
        <v>0.35999999999999999</v>
      </c>
      <c r="R107" s="217">
        <f>Q107*H107</f>
        <v>1.0800000000000001</v>
      </c>
      <c r="S107" s="217">
        <v>0</v>
      </c>
      <c r="T107" s="218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9" t="s">
        <v>150</v>
      </c>
      <c r="AT107" s="219" t="s">
        <v>146</v>
      </c>
      <c r="AU107" s="219" t="s">
        <v>78</v>
      </c>
      <c r="AY107" s="20" t="s">
        <v>145</v>
      </c>
      <c r="BE107" s="220">
        <f>IF(N107="základní",J107,0)</f>
        <v>0</v>
      </c>
      <c r="BF107" s="220">
        <f>IF(N107="snížená",J107,0)</f>
        <v>0</v>
      </c>
      <c r="BG107" s="220">
        <f>IF(N107="zákl. přenesená",J107,0)</f>
        <v>0</v>
      </c>
      <c r="BH107" s="220">
        <f>IF(N107="sníž. přenesená",J107,0)</f>
        <v>0</v>
      </c>
      <c r="BI107" s="220">
        <f>IF(N107="nulová",J107,0)</f>
        <v>0</v>
      </c>
      <c r="BJ107" s="20" t="s">
        <v>78</v>
      </c>
      <c r="BK107" s="220">
        <f>ROUND(I107*H107,2)</f>
        <v>0</v>
      </c>
      <c r="BL107" s="20" t="s">
        <v>150</v>
      </c>
      <c r="BM107" s="219" t="s">
        <v>670</v>
      </c>
    </row>
    <row r="108" s="12" customFormat="1">
      <c r="A108" s="12"/>
      <c r="B108" s="221"/>
      <c r="C108" s="222"/>
      <c r="D108" s="223" t="s">
        <v>152</v>
      </c>
      <c r="E108" s="224" t="s">
        <v>19</v>
      </c>
      <c r="F108" s="225" t="s">
        <v>168</v>
      </c>
      <c r="G108" s="222"/>
      <c r="H108" s="226">
        <v>3</v>
      </c>
      <c r="I108" s="227"/>
      <c r="J108" s="222"/>
      <c r="K108" s="222"/>
      <c r="L108" s="228"/>
      <c r="M108" s="229"/>
      <c r="N108" s="230"/>
      <c r="O108" s="230"/>
      <c r="P108" s="230"/>
      <c r="Q108" s="230"/>
      <c r="R108" s="230"/>
      <c r="S108" s="230"/>
      <c r="T108" s="231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T108" s="232" t="s">
        <v>152</v>
      </c>
      <c r="AU108" s="232" t="s">
        <v>78</v>
      </c>
      <c r="AV108" s="12" t="s">
        <v>80</v>
      </c>
      <c r="AW108" s="12" t="s">
        <v>32</v>
      </c>
      <c r="AX108" s="12" t="s">
        <v>70</v>
      </c>
      <c r="AY108" s="232" t="s">
        <v>145</v>
      </c>
    </row>
    <row r="109" s="14" customFormat="1">
      <c r="A109" s="14"/>
      <c r="B109" s="243"/>
      <c r="C109" s="244"/>
      <c r="D109" s="223" t="s">
        <v>152</v>
      </c>
      <c r="E109" s="245" t="s">
        <v>19</v>
      </c>
      <c r="F109" s="246" t="s">
        <v>154</v>
      </c>
      <c r="G109" s="244"/>
      <c r="H109" s="247">
        <v>3</v>
      </c>
      <c r="I109" s="248"/>
      <c r="J109" s="244"/>
      <c r="K109" s="244"/>
      <c r="L109" s="249"/>
      <c r="M109" s="250"/>
      <c r="N109" s="251"/>
      <c r="O109" s="251"/>
      <c r="P109" s="251"/>
      <c r="Q109" s="251"/>
      <c r="R109" s="251"/>
      <c r="S109" s="251"/>
      <c r="T109" s="252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3" t="s">
        <v>152</v>
      </c>
      <c r="AU109" s="253" t="s">
        <v>78</v>
      </c>
      <c r="AV109" s="14" t="s">
        <v>150</v>
      </c>
      <c r="AW109" s="14" t="s">
        <v>32</v>
      </c>
      <c r="AX109" s="14" t="s">
        <v>78</v>
      </c>
      <c r="AY109" s="253" t="s">
        <v>145</v>
      </c>
    </row>
    <row r="110" s="2" customFormat="1" ht="16.5" customHeight="1">
      <c r="A110" s="41"/>
      <c r="B110" s="42"/>
      <c r="C110" s="208" t="s">
        <v>181</v>
      </c>
      <c r="D110" s="208" t="s">
        <v>146</v>
      </c>
      <c r="E110" s="209" t="s">
        <v>174</v>
      </c>
      <c r="F110" s="210" t="s">
        <v>175</v>
      </c>
      <c r="G110" s="211" t="s">
        <v>176</v>
      </c>
      <c r="H110" s="212">
        <v>34</v>
      </c>
      <c r="I110" s="213"/>
      <c r="J110" s="214">
        <f>ROUND(I110*H110,2)</f>
        <v>0</v>
      </c>
      <c r="K110" s="210" t="s">
        <v>19</v>
      </c>
      <c r="L110" s="47"/>
      <c r="M110" s="215" t="s">
        <v>19</v>
      </c>
      <c r="N110" s="216" t="s">
        <v>41</v>
      </c>
      <c r="O110" s="87"/>
      <c r="P110" s="217">
        <f>O110*H110</f>
        <v>0</v>
      </c>
      <c r="Q110" s="217">
        <v>0.27000000000000002</v>
      </c>
      <c r="R110" s="217">
        <f>Q110*H110</f>
        <v>9.1799999999999997</v>
      </c>
      <c r="S110" s="217">
        <v>0</v>
      </c>
      <c r="T110" s="218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9" t="s">
        <v>150</v>
      </c>
      <c r="AT110" s="219" t="s">
        <v>146</v>
      </c>
      <c r="AU110" s="219" t="s">
        <v>78</v>
      </c>
      <c r="AY110" s="20" t="s">
        <v>145</v>
      </c>
      <c r="BE110" s="220">
        <f>IF(N110="základní",J110,0)</f>
        <v>0</v>
      </c>
      <c r="BF110" s="220">
        <f>IF(N110="snížená",J110,0)</f>
        <v>0</v>
      </c>
      <c r="BG110" s="220">
        <f>IF(N110="zákl. přenesená",J110,0)</f>
        <v>0</v>
      </c>
      <c r="BH110" s="220">
        <f>IF(N110="sníž. přenesená",J110,0)</f>
        <v>0</v>
      </c>
      <c r="BI110" s="220">
        <f>IF(N110="nulová",J110,0)</f>
        <v>0</v>
      </c>
      <c r="BJ110" s="20" t="s">
        <v>78</v>
      </c>
      <c r="BK110" s="220">
        <f>ROUND(I110*H110,2)</f>
        <v>0</v>
      </c>
      <c r="BL110" s="20" t="s">
        <v>150</v>
      </c>
      <c r="BM110" s="219" t="s">
        <v>671</v>
      </c>
    </row>
    <row r="111" s="12" customFormat="1">
      <c r="A111" s="12"/>
      <c r="B111" s="221"/>
      <c r="C111" s="222"/>
      <c r="D111" s="223" t="s">
        <v>152</v>
      </c>
      <c r="E111" s="224" t="s">
        <v>19</v>
      </c>
      <c r="F111" s="225" t="s">
        <v>314</v>
      </c>
      <c r="G111" s="222"/>
      <c r="H111" s="226">
        <v>34</v>
      </c>
      <c r="I111" s="227"/>
      <c r="J111" s="222"/>
      <c r="K111" s="222"/>
      <c r="L111" s="228"/>
      <c r="M111" s="229"/>
      <c r="N111" s="230"/>
      <c r="O111" s="230"/>
      <c r="P111" s="230"/>
      <c r="Q111" s="230"/>
      <c r="R111" s="230"/>
      <c r="S111" s="230"/>
      <c r="T111" s="231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T111" s="232" t="s">
        <v>152</v>
      </c>
      <c r="AU111" s="232" t="s">
        <v>78</v>
      </c>
      <c r="AV111" s="12" t="s">
        <v>80</v>
      </c>
      <c r="AW111" s="12" t="s">
        <v>32</v>
      </c>
      <c r="AX111" s="12" t="s">
        <v>70</v>
      </c>
      <c r="AY111" s="232" t="s">
        <v>145</v>
      </c>
    </row>
    <row r="112" s="14" customFormat="1">
      <c r="A112" s="14"/>
      <c r="B112" s="243"/>
      <c r="C112" s="244"/>
      <c r="D112" s="223" t="s">
        <v>152</v>
      </c>
      <c r="E112" s="245" t="s">
        <v>19</v>
      </c>
      <c r="F112" s="246" t="s">
        <v>154</v>
      </c>
      <c r="G112" s="244"/>
      <c r="H112" s="247">
        <v>34</v>
      </c>
      <c r="I112" s="248"/>
      <c r="J112" s="244"/>
      <c r="K112" s="244"/>
      <c r="L112" s="249"/>
      <c r="M112" s="250"/>
      <c r="N112" s="251"/>
      <c r="O112" s="251"/>
      <c r="P112" s="251"/>
      <c r="Q112" s="251"/>
      <c r="R112" s="251"/>
      <c r="S112" s="251"/>
      <c r="T112" s="252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3" t="s">
        <v>152</v>
      </c>
      <c r="AU112" s="253" t="s">
        <v>78</v>
      </c>
      <c r="AV112" s="14" t="s">
        <v>150</v>
      </c>
      <c r="AW112" s="14" t="s">
        <v>32</v>
      </c>
      <c r="AX112" s="14" t="s">
        <v>78</v>
      </c>
      <c r="AY112" s="253" t="s">
        <v>145</v>
      </c>
    </row>
    <row r="113" s="11" customFormat="1" ht="25.92" customHeight="1">
      <c r="A113" s="11"/>
      <c r="B113" s="194"/>
      <c r="C113" s="195"/>
      <c r="D113" s="196" t="s">
        <v>69</v>
      </c>
      <c r="E113" s="197" t="s">
        <v>179</v>
      </c>
      <c r="F113" s="197" t="s">
        <v>180</v>
      </c>
      <c r="G113" s="195"/>
      <c r="H113" s="195"/>
      <c r="I113" s="198"/>
      <c r="J113" s="199">
        <f>BK113</f>
        <v>0</v>
      </c>
      <c r="K113" s="195"/>
      <c r="L113" s="200"/>
      <c r="M113" s="201"/>
      <c r="N113" s="202"/>
      <c r="O113" s="202"/>
      <c r="P113" s="203">
        <f>SUM(P114:P127)</f>
        <v>0</v>
      </c>
      <c r="Q113" s="202"/>
      <c r="R113" s="203">
        <f>SUM(R114:R127)</f>
        <v>0</v>
      </c>
      <c r="S113" s="202"/>
      <c r="T113" s="204">
        <f>SUM(T114:T127)</f>
        <v>0</v>
      </c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R113" s="205" t="s">
        <v>78</v>
      </c>
      <c r="AT113" s="206" t="s">
        <v>69</v>
      </c>
      <c r="AU113" s="206" t="s">
        <v>70</v>
      </c>
      <c r="AY113" s="205" t="s">
        <v>145</v>
      </c>
      <c r="BK113" s="207">
        <f>SUM(BK114:BK127)</f>
        <v>0</v>
      </c>
    </row>
    <row r="114" s="2" customFormat="1" ht="16.5" customHeight="1">
      <c r="A114" s="41"/>
      <c r="B114" s="42"/>
      <c r="C114" s="208" t="s">
        <v>189</v>
      </c>
      <c r="D114" s="208" t="s">
        <v>146</v>
      </c>
      <c r="E114" s="209" t="s">
        <v>182</v>
      </c>
      <c r="F114" s="210" t="s">
        <v>183</v>
      </c>
      <c r="G114" s="211" t="s">
        <v>184</v>
      </c>
      <c r="H114" s="212">
        <v>59.399999999999999</v>
      </c>
      <c r="I114" s="213"/>
      <c r="J114" s="214">
        <f>ROUND(I114*H114,2)</f>
        <v>0</v>
      </c>
      <c r="K114" s="210" t="s">
        <v>19</v>
      </c>
      <c r="L114" s="47"/>
      <c r="M114" s="215" t="s">
        <v>19</v>
      </c>
      <c r="N114" s="216" t="s">
        <v>41</v>
      </c>
      <c r="O114" s="87"/>
      <c r="P114" s="217">
        <f>O114*H114</f>
        <v>0</v>
      </c>
      <c r="Q114" s="217">
        <v>0</v>
      </c>
      <c r="R114" s="217">
        <f>Q114*H114</f>
        <v>0</v>
      </c>
      <c r="S114" s="217">
        <v>0</v>
      </c>
      <c r="T114" s="218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9" t="s">
        <v>150</v>
      </c>
      <c r="AT114" s="219" t="s">
        <v>146</v>
      </c>
      <c r="AU114" s="219" t="s">
        <v>78</v>
      </c>
      <c r="AY114" s="20" t="s">
        <v>145</v>
      </c>
      <c r="BE114" s="220">
        <f>IF(N114="základní",J114,0)</f>
        <v>0</v>
      </c>
      <c r="BF114" s="220">
        <f>IF(N114="snížená",J114,0)</f>
        <v>0</v>
      </c>
      <c r="BG114" s="220">
        <f>IF(N114="zákl. přenesená",J114,0)</f>
        <v>0</v>
      </c>
      <c r="BH114" s="220">
        <f>IF(N114="sníž. přenesená",J114,0)</f>
        <v>0</v>
      </c>
      <c r="BI114" s="220">
        <f>IF(N114="nulová",J114,0)</f>
        <v>0</v>
      </c>
      <c r="BJ114" s="20" t="s">
        <v>78</v>
      </c>
      <c r="BK114" s="220">
        <f>ROUND(I114*H114,2)</f>
        <v>0</v>
      </c>
      <c r="BL114" s="20" t="s">
        <v>150</v>
      </c>
      <c r="BM114" s="219" t="s">
        <v>672</v>
      </c>
    </row>
    <row r="115" s="13" customFormat="1">
      <c r="A115" s="13"/>
      <c r="B115" s="233"/>
      <c r="C115" s="234"/>
      <c r="D115" s="223" t="s">
        <v>152</v>
      </c>
      <c r="E115" s="235" t="s">
        <v>19</v>
      </c>
      <c r="F115" s="236" t="s">
        <v>163</v>
      </c>
      <c r="G115" s="234"/>
      <c r="H115" s="235" t="s">
        <v>19</v>
      </c>
      <c r="I115" s="237"/>
      <c r="J115" s="234"/>
      <c r="K115" s="234"/>
      <c r="L115" s="238"/>
      <c r="M115" s="239"/>
      <c r="N115" s="240"/>
      <c r="O115" s="240"/>
      <c r="P115" s="240"/>
      <c r="Q115" s="240"/>
      <c r="R115" s="240"/>
      <c r="S115" s="240"/>
      <c r="T115" s="241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2" t="s">
        <v>152</v>
      </c>
      <c r="AU115" s="242" t="s">
        <v>78</v>
      </c>
      <c r="AV115" s="13" t="s">
        <v>78</v>
      </c>
      <c r="AW115" s="13" t="s">
        <v>32</v>
      </c>
      <c r="AX115" s="13" t="s">
        <v>70</v>
      </c>
      <c r="AY115" s="242" t="s">
        <v>145</v>
      </c>
    </row>
    <row r="116" s="12" customFormat="1">
      <c r="A116" s="12"/>
      <c r="B116" s="221"/>
      <c r="C116" s="222"/>
      <c r="D116" s="223" t="s">
        <v>152</v>
      </c>
      <c r="E116" s="224" t="s">
        <v>19</v>
      </c>
      <c r="F116" s="225" t="s">
        <v>673</v>
      </c>
      <c r="G116" s="222"/>
      <c r="H116" s="226">
        <v>25</v>
      </c>
      <c r="I116" s="227"/>
      <c r="J116" s="222"/>
      <c r="K116" s="222"/>
      <c r="L116" s="228"/>
      <c r="M116" s="229"/>
      <c r="N116" s="230"/>
      <c r="O116" s="230"/>
      <c r="P116" s="230"/>
      <c r="Q116" s="230"/>
      <c r="R116" s="230"/>
      <c r="S116" s="230"/>
      <c r="T116" s="231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T116" s="232" t="s">
        <v>152</v>
      </c>
      <c r="AU116" s="232" t="s">
        <v>78</v>
      </c>
      <c r="AV116" s="12" t="s">
        <v>80</v>
      </c>
      <c r="AW116" s="12" t="s">
        <v>32</v>
      </c>
      <c r="AX116" s="12" t="s">
        <v>70</v>
      </c>
      <c r="AY116" s="232" t="s">
        <v>145</v>
      </c>
    </row>
    <row r="117" s="12" customFormat="1">
      <c r="A117" s="12"/>
      <c r="B117" s="221"/>
      <c r="C117" s="222"/>
      <c r="D117" s="223" t="s">
        <v>152</v>
      </c>
      <c r="E117" s="224" t="s">
        <v>19</v>
      </c>
      <c r="F117" s="225" t="s">
        <v>674</v>
      </c>
      <c r="G117" s="222"/>
      <c r="H117" s="226">
        <v>34.399999999999999</v>
      </c>
      <c r="I117" s="227"/>
      <c r="J117" s="222"/>
      <c r="K117" s="222"/>
      <c r="L117" s="228"/>
      <c r="M117" s="229"/>
      <c r="N117" s="230"/>
      <c r="O117" s="230"/>
      <c r="P117" s="230"/>
      <c r="Q117" s="230"/>
      <c r="R117" s="230"/>
      <c r="S117" s="230"/>
      <c r="T117" s="231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T117" s="232" t="s">
        <v>152</v>
      </c>
      <c r="AU117" s="232" t="s">
        <v>78</v>
      </c>
      <c r="AV117" s="12" t="s">
        <v>80</v>
      </c>
      <c r="AW117" s="12" t="s">
        <v>32</v>
      </c>
      <c r="AX117" s="12" t="s">
        <v>70</v>
      </c>
      <c r="AY117" s="232" t="s">
        <v>145</v>
      </c>
    </row>
    <row r="118" s="14" customFormat="1">
      <c r="A118" s="14"/>
      <c r="B118" s="243"/>
      <c r="C118" s="244"/>
      <c r="D118" s="223" t="s">
        <v>152</v>
      </c>
      <c r="E118" s="245" t="s">
        <v>19</v>
      </c>
      <c r="F118" s="246" t="s">
        <v>154</v>
      </c>
      <c r="G118" s="244"/>
      <c r="H118" s="247">
        <v>59.399999999999999</v>
      </c>
      <c r="I118" s="248"/>
      <c r="J118" s="244"/>
      <c r="K118" s="244"/>
      <c r="L118" s="249"/>
      <c r="M118" s="250"/>
      <c r="N118" s="251"/>
      <c r="O118" s="251"/>
      <c r="P118" s="251"/>
      <c r="Q118" s="251"/>
      <c r="R118" s="251"/>
      <c r="S118" s="251"/>
      <c r="T118" s="252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3" t="s">
        <v>152</v>
      </c>
      <c r="AU118" s="253" t="s">
        <v>78</v>
      </c>
      <c r="AV118" s="14" t="s">
        <v>150</v>
      </c>
      <c r="AW118" s="14" t="s">
        <v>32</v>
      </c>
      <c r="AX118" s="14" t="s">
        <v>78</v>
      </c>
      <c r="AY118" s="253" t="s">
        <v>145</v>
      </c>
    </row>
    <row r="119" s="2" customFormat="1" ht="16.5" customHeight="1">
      <c r="A119" s="41"/>
      <c r="B119" s="42"/>
      <c r="C119" s="208" t="s">
        <v>195</v>
      </c>
      <c r="D119" s="208" t="s">
        <v>146</v>
      </c>
      <c r="E119" s="209" t="s">
        <v>190</v>
      </c>
      <c r="F119" s="210" t="s">
        <v>191</v>
      </c>
      <c r="G119" s="211" t="s">
        <v>184</v>
      </c>
      <c r="H119" s="212">
        <v>5.9400000000000004</v>
      </c>
      <c r="I119" s="213"/>
      <c r="J119" s="214">
        <f>ROUND(I119*H119,2)</f>
        <v>0</v>
      </c>
      <c r="K119" s="210" t="s">
        <v>19</v>
      </c>
      <c r="L119" s="47"/>
      <c r="M119" s="215" t="s">
        <v>19</v>
      </c>
      <c r="N119" s="216" t="s">
        <v>41</v>
      </c>
      <c r="O119" s="87"/>
      <c r="P119" s="217">
        <f>O119*H119</f>
        <v>0</v>
      </c>
      <c r="Q119" s="217">
        <v>0</v>
      </c>
      <c r="R119" s="217">
        <f>Q119*H119</f>
        <v>0</v>
      </c>
      <c r="S119" s="217">
        <v>0</v>
      </c>
      <c r="T119" s="218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9" t="s">
        <v>150</v>
      </c>
      <c r="AT119" s="219" t="s">
        <v>146</v>
      </c>
      <c r="AU119" s="219" t="s">
        <v>78</v>
      </c>
      <c r="AY119" s="20" t="s">
        <v>145</v>
      </c>
      <c r="BE119" s="220">
        <f>IF(N119="základní",J119,0)</f>
        <v>0</v>
      </c>
      <c r="BF119" s="220">
        <f>IF(N119="snížená",J119,0)</f>
        <v>0</v>
      </c>
      <c r="BG119" s="220">
        <f>IF(N119="zákl. přenesená",J119,0)</f>
        <v>0</v>
      </c>
      <c r="BH119" s="220">
        <f>IF(N119="sníž. přenesená",J119,0)</f>
        <v>0</v>
      </c>
      <c r="BI119" s="220">
        <f>IF(N119="nulová",J119,0)</f>
        <v>0</v>
      </c>
      <c r="BJ119" s="20" t="s">
        <v>78</v>
      </c>
      <c r="BK119" s="220">
        <f>ROUND(I119*H119,2)</f>
        <v>0</v>
      </c>
      <c r="BL119" s="20" t="s">
        <v>150</v>
      </c>
      <c r="BM119" s="219" t="s">
        <v>675</v>
      </c>
    </row>
    <row r="120" s="12" customFormat="1">
      <c r="A120" s="12"/>
      <c r="B120" s="221"/>
      <c r="C120" s="222"/>
      <c r="D120" s="223" t="s">
        <v>152</v>
      </c>
      <c r="E120" s="224" t="s">
        <v>19</v>
      </c>
      <c r="F120" s="225" t="s">
        <v>676</v>
      </c>
      <c r="G120" s="222"/>
      <c r="H120" s="226">
        <v>5.9400000000000004</v>
      </c>
      <c r="I120" s="227"/>
      <c r="J120" s="222"/>
      <c r="K120" s="222"/>
      <c r="L120" s="228"/>
      <c r="M120" s="229"/>
      <c r="N120" s="230"/>
      <c r="O120" s="230"/>
      <c r="P120" s="230"/>
      <c r="Q120" s="230"/>
      <c r="R120" s="230"/>
      <c r="S120" s="230"/>
      <c r="T120" s="231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T120" s="232" t="s">
        <v>152</v>
      </c>
      <c r="AU120" s="232" t="s">
        <v>78</v>
      </c>
      <c r="AV120" s="12" t="s">
        <v>80</v>
      </c>
      <c r="AW120" s="12" t="s">
        <v>32</v>
      </c>
      <c r="AX120" s="12" t="s">
        <v>70</v>
      </c>
      <c r="AY120" s="232" t="s">
        <v>145</v>
      </c>
    </row>
    <row r="121" s="13" customFormat="1">
      <c r="A121" s="13"/>
      <c r="B121" s="233"/>
      <c r="C121" s="234"/>
      <c r="D121" s="223" t="s">
        <v>152</v>
      </c>
      <c r="E121" s="235" t="s">
        <v>19</v>
      </c>
      <c r="F121" s="236" t="s">
        <v>194</v>
      </c>
      <c r="G121" s="234"/>
      <c r="H121" s="235" t="s">
        <v>19</v>
      </c>
      <c r="I121" s="237"/>
      <c r="J121" s="234"/>
      <c r="K121" s="234"/>
      <c r="L121" s="238"/>
      <c r="M121" s="239"/>
      <c r="N121" s="240"/>
      <c r="O121" s="240"/>
      <c r="P121" s="240"/>
      <c r="Q121" s="240"/>
      <c r="R121" s="240"/>
      <c r="S121" s="240"/>
      <c r="T121" s="241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2" t="s">
        <v>152</v>
      </c>
      <c r="AU121" s="242" t="s">
        <v>78</v>
      </c>
      <c r="AV121" s="13" t="s">
        <v>78</v>
      </c>
      <c r="AW121" s="13" t="s">
        <v>32</v>
      </c>
      <c r="AX121" s="13" t="s">
        <v>70</v>
      </c>
      <c r="AY121" s="242" t="s">
        <v>145</v>
      </c>
    </row>
    <row r="122" s="14" customFormat="1">
      <c r="A122" s="14"/>
      <c r="B122" s="243"/>
      <c r="C122" s="244"/>
      <c r="D122" s="223" t="s">
        <v>152</v>
      </c>
      <c r="E122" s="245" t="s">
        <v>19</v>
      </c>
      <c r="F122" s="246" t="s">
        <v>154</v>
      </c>
      <c r="G122" s="244"/>
      <c r="H122" s="247">
        <v>5.9400000000000004</v>
      </c>
      <c r="I122" s="248"/>
      <c r="J122" s="244"/>
      <c r="K122" s="244"/>
      <c r="L122" s="249"/>
      <c r="M122" s="250"/>
      <c r="N122" s="251"/>
      <c r="O122" s="251"/>
      <c r="P122" s="251"/>
      <c r="Q122" s="251"/>
      <c r="R122" s="251"/>
      <c r="S122" s="251"/>
      <c r="T122" s="252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3" t="s">
        <v>152</v>
      </c>
      <c r="AU122" s="253" t="s">
        <v>78</v>
      </c>
      <c r="AV122" s="14" t="s">
        <v>150</v>
      </c>
      <c r="AW122" s="14" t="s">
        <v>32</v>
      </c>
      <c r="AX122" s="14" t="s">
        <v>78</v>
      </c>
      <c r="AY122" s="253" t="s">
        <v>145</v>
      </c>
    </row>
    <row r="123" s="2" customFormat="1" ht="16.5" customHeight="1">
      <c r="A123" s="41"/>
      <c r="B123" s="42"/>
      <c r="C123" s="208" t="s">
        <v>215</v>
      </c>
      <c r="D123" s="208" t="s">
        <v>146</v>
      </c>
      <c r="E123" s="209" t="s">
        <v>196</v>
      </c>
      <c r="F123" s="210" t="s">
        <v>197</v>
      </c>
      <c r="G123" s="211" t="s">
        <v>184</v>
      </c>
      <c r="H123" s="212">
        <v>59.399999999999999</v>
      </c>
      <c r="I123" s="213"/>
      <c r="J123" s="214">
        <f>ROUND(I123*H123,2)</f>
        <v>0</v>
      </c>
      <c r="K123" s="210" t="s">
        <v>19</v>
      </c>
      <c r="L123" s="47"/>
      <c r="M123" s="215" t="s">
        <v>19</v>
      </c>
      <c r="N123" s="216" t="s">
        <v>41</v>
      </c>
      <c r="O123" s="87"/>
      <c r="P123" s="217">
        <f>O123*H123</f>
        <v>0</v>
      </c>
      <c r="Q123" s="217">
        <v>0</v>
      </c>
      <c r="R123" s="217">
        <f>Q123*H123</f>
        <v>0</v>
      </c>
      <c r="S123" s="217">
        <v>0</v>
      </c>
      <c r="T123" s="218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9" t="s">
        <v>150</v>
      </c>
      <c r="AT123" s="219" t="s">
        <v>146</v>
      </c>
      <c r="AU123" s="219" t="s">
        <v>78</v>
      </c>
      <c r="AY123" s="20" t="s">
        <v>145</v>
      </c>
      <c r="BE123" s="220">
        <f>IF(N123="základní",J123,0)</f>
        <v>0</v>
      </c>
      <c r="BF123" s="220">
        <f>IF(N123="snížená",J123,0)</f>
        <v>0</v>
      </c>
      <c r="BG123" s="220">
        <f>IF(N123="zákl. přenesená",J123,0)</f>
        <v>0</v>
      </c>
      <c r="BH123" s="220">
        <f>IF(N123="sníž. přenesená",J123,0)</f>
        <v>0</v>
      </c>
      <c r="BI123" s="220">
        <f>IF(N123="nulová",J123,0)</f>
        <v>0</v>
      </c>
      <c r="BJ123" s="20" t="s">
        <v>78</v>
      </c>
      <c r="BK123" s="220">
        <f>ROUND(I123*H123,2)</f>
        <v>0</v>
      </c>
      <c r="BL123" s="20" t="s">
        <v>150</v>
      </c>
      <c r="BM123" s="219" t="s">
        <v>677</v>
      </c>
    </row>
    <row r="124" s="13" customFormat="1">
      <c r="A124" s="13"/>
      <c r="B124" s="233"/>
      <c r="C124" s="234"/>
      <c r="D124" s="223" t="s">
        <v>152</v>
      </c>
      <c r="E124" s="235" t="s">
        <v>19</v>
      </c>
      <c r="F124" s="236" t="s">
        <v>163</v>
      </c>
      <c r="G124" s="234"/>
      <c r="H124" s="235" t="s">
        <v>19</v>
      </c>
      <c r="I124" s="237"/>
      <c r="J124" s="234"/>
      <c r="K124" s="234"/>
      <c r="L124" s="238"/>
      <c r="M124" s="239"/>
      <c r="N124" s="240"/>
      <c r="O124" s="240"/>
      <c r="P124" s="240"/>
      <c r="Q124" s="240"/>
      <c r="R124" s="240"/>
      <c r="S124" s="240"/>
      <c r="T124" s="241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2" t="s">
        <v>152</v>
      </c>
      <c r="AU124" s="242" t="s">
        <v>78</v>
      </c>
      <c r="AV124" s="13" t="s">
        <v>78</v>
      </c>
      <c r="AW124" s="13" t="s">
        <v>32</v>
      </c>
      <c r="AX124" s="13" t="s">
        <v>70</v>
      </c>
      <c r="AY124" s="242" t="s">
        <v>145</v>
      </c>
    </row>
    <row r="125" s="12" customFormat="1">
      <c r="A125" s="12"/>
      <c r="B125" s="221"/>
      <c r="C125" s="222"/>
      <c r="D125" s="223" t="s">
        <v>152</v>
      </c>
      <c r="E125" s="224" t="s">
        <v>19</v>
      </c>
      <c r="F125" s="225" t="s">
        <v>673</v>
      </c>
      <c r="G125" s="222"/>
      <c r="H125" s="226">
        <v>25</v>
      </c>
      <c r="I125" s="227"/>
      <c r="J125" s="222"/>
      <c r="K125" s="222"/>
      <c r="L125" s="228"/>
      <c r="M125" s="229"/>
      <c r="N125" s="230"/>
      <c r="O125" s="230"/>
      <c r="P125" s="230"/>
      <c r="Q125" s="230"/>
      <c r="R125" s="230"/>
      <c r="S125" s="230"/>
      <c r="T125" s="231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T125" s="232" t="s">
        <v>152</v>
      </c>
      <c r="AU125" s="232" t="s">
        <v>78</v>
      </c>
      <c r="AV125" s="12" t="s">
        <v>80</v>
      </c>
      <c r="AW125" s="12" t="s">
        <v>32</v>
      </c>
      <c r="AX125" s="12" t="s">
        <v>70</v>
      </c>
      <c r="AY125" s="232" t="s">
        <v>145</v>
      </c>
    </row>
    <row r="126" s="12" customFormat="1">
      <c r="A126" s="12"/>
      <c r="B126" s="221"/>
      <c r="C126" s="222"/>
      <c r="D126" s="223" t="s">
        <v>152</v>
      </c>
      <c r="E126" s="224" t="s">
        <v>19</v>
      </c>
      <c r="F126" s="225" t="s">
        <v>678</v>
      </c>
      <c r="G126" s="222"/>
      <c r="H126" s="226">
        <v>34.399999999999999</v>
      </c>
      <c r="I126" s="227"/>
      <c r="J126" s="222"/>
      <c r="K126" s="222"/>
      <c r="L126" s="228"/>
      <c r="M126" s="229"/>
      <c r="N126" s="230"/>
      <c r="O126" s="230"/>
      <c r="P126" s="230"/>
      <c r="Q126" s="230"/>
      <c r="R126" s="230"/>
      <c r="S126" s="230"/>
      <c r="T126" s="231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T126" s="232" t="s">
        <v>152</v>
      </c>
      <c r="AU126" s="232" t="s">
        <v>78</v>
      </c>
      <c r="AV126" s="12" t="s">
        <v>80</v>
      </c>
      <c r="AW126" s="12" t="s">
        <v>32</v>
      </c>
      <c r="AX126" s="12" t="s">
        <v>70</v>
      </c>
      <c r="AY126" s="232" t="s">
        <v>145</v>
      </c>
    </row>
    <row r="127" s="14" customFormat="1">
      <c r="A127" s="14"/>
      <c r="B127" s="243"/>
      <c r="C127" s="244"/>
      <c r="D127" s="223" t="s">
        <v>152</v>
      </c>
      <c r="E127" s="245" t="s">
        <v>19</v>
      </c>
      <c r="F127" s="246" t="s">
        <v>154</v>
      </c>
      <c r="G127" s="244"/>
      <c r="H127" s="247">
        <v>59.399999999999999</v>
      </c>
      <c r="I127" s="248"/>
      <c r="J127" s="244"/>
      <c r="K127" s="244"/>
      <c r="L127" s="249"/>
      <c r="M127" s="250"/>
      <c r="N127" s="251"/>
      <c r="O127" s="251"/>
      <c r="P127" s="251"/>
      <c r="Q127" s="251"/>
      <c r="R127" s="251"/>
      <c r="S127" s="251"/>
      <c r="T127" s="252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3" t="s">
        <v>152</v>
      </c>
      <c r="AU127" s="253" t="s">
        <v>78</v>
      </c>
      <c r="AV127" s="14" t="s">
        <v>150</v>
      </c>
      <c r="AW127" s="14" t="s">
        <v>32</v>
      </c>
      <c r="AX127" s="14" t="s">
        <v>78</v>
      </c>
      <c r="AY127" s="253" t="s">
        <v>145</v>
      </c>
    </row>
    <row r="128" s="11" customFormat="1" ht="25.92" customHeight="1">
      <c r="A128" s="11"/>
      <c r="B128" s="194"/>
      <c r="C128" s="195"/>
      <c r="D128" s="196" t="s">
        <v>69</v>
      </c>
      <c r="E128" s="197" t="s">
        <v>159</v>
      </c>
      <c r="F128" s="197" t="s">
        <v>230</v>
      </c>
      <c r="G128" s="195"/>
      <c r="H128" s="195"/>
      <c r="I128" s="198"/>
      <c r="J128" s="199">
        <f>BK128</f>
        <v>0</v>
      </c>
      <c r="K128" s="195"/>
      <c r="L128" s="200"/>
      <c r="M128" s="201"/>
      <c r="N128" s="202"/>
      <c r="O128" s="202"/>
      <c r="P128" s="203">
        <f>SUM(P129:P140)</f>
        <v>0</v>
      </c>
      <c r="Q128" s="202"/>
      <c r="R128" s="203">
        <f>SUM(R129:R140)</f>
        <v>0</v>
      </c>
      <c r="S128" s="202"/>
      <c r="T128" s="204">
        <f>SUM(T129:T140)</f>
        <v>0</v>
      </c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R128" s="205" t="s">
        <v>78</v>
      </c>
      <c r="AT128" s="206" t="s">
        <v>69</v>
      </c>
      <c r="AU128" s="206" t="s">
        <v>70</v>
      </c>
      <c r="AY128" s="205" t="s">
        <v>145</v>
      </c>
      <c r="BK128" s="207">
        <f>SUM(BK129:BK140)</f>
        <v>0</v>
      </c>
    </row>
    <row r="129" s="2" customFormat="1" ht="16.5" customHeight="1">
      <c r="A129" s="41"/>
      <c r="B129" s="42"/>
      <c r="C129" s="208" t="s">
        <v>222</v>
      </c>
      <c r="D129" s="208" t="s">
        <v>146</v>
      </c>
      <c r="E129" s="209" t="s">
        <v>231</v>
      </c>
      <c r="F129" s="210" t="s">
        <v>232</v>
      </c>
      <c r="G129" s="211" t="s">
        <v>184</v>
      </c>
      <c r="H129" s="212">
        <v>58.799999999999997</v>
      </c>
      <c r="I129" s="213"/>
      <c r="J129" s="214">
        <f>ROUND(I129*H129,2)</f>
        <v>0</v>
      </c>
      <c r="K129" s="210" t="s">
        <v>19</v>
      </c>
      <c r="L129" s="47"/>
      <c r="M129" s="215" t="s">
        <v>19</v>
      </c>
      <c r="N129" s="216" t="s">
        <v>41</v>
      </c>
      <c r="O129" s="87"/>
      <c r="P129" s="217">
        <f>O129*H129</f>
        <v>0</v>
      </c>
      <c r="Q129" s="217">
        <v>0</v>
      </c>
      <c r="R129" s="217">
        <f>Q129*H129</f>
        <v>0</v>
      </c>
      <c r="S129" s="217">
        <v>0</v>
      </c>
      <c r="T129" s="218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19" t="s">
        <v>150</v>
      </c>
      <c r="AT129" s="219" t="s">
        <v>146</v>
      </c>
      <c r="AU129" s="219" t="s">
        <v>78</v>
      </c>
      <c r="AY129" s="20" t="s">
        <v>145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20" t="s">
        <v>78</v>
      </c>
      <c r="BK129" s="220">
        <f>ROUND(I129*H129,2)</f>
        <v>0</v>
      </c>
      <c r="BL129" s="20" t="s">
        <v>150</v>
      </c>
      <c r="BM129" s="219" t="s">
        <v>679</v>
      </c>
    </row>
    <row r="130" s="13" customFormat="1">
      <c r="A130" s="13"/>
      <c r="B130" s="233"/>
      <c r="C130" s="234"/>
      <c r="D130" s="223" t="s">
        <v>152</v>
      </c>
      <c r="E130" s="235" t="s">
        <v>19</v>
      </c>
      <c r="F130" s="236" t="s">
        <v>234</v>
      </c>
      <c r="G130" s="234"/>
      <c r="H130" s="235" t="s">
        <v>19</v>
      </c>
      <c r="I130" s="237"/>
      <c r="J130" s="234"/>
      <c r="K130" s="234"/>
      <c r="L130" s="238"/>
      <c r="M130" s="239"/>
      <c r="N130" s="240"/>
      <c r="O130" s="240"/>
      <c r="P130" s="240"/>
      <c r="Q130" s="240"/>
      <c r="R130" s="240"/>
      <c r="S130" s="240"/>
      <c r="T130" s="24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2" t="s">
        <v>152</v>
      </c>
      <c r="AU130" s="242" t="s">
        <v>78</v>
      </c>
      <c r="AV130" s="13" t="s">
        <v>78</v>
      </c>
      <c r="AW130" s="13" t="s">
        <v>32</v>
      </c>
      <c r="AX130" s="13" t="s">
        <v>70</v>
      </c>
      <c r="AY130" s="242" t="s">
        <v>145</v>
      </c>
    </row>
    <row r="131" s="13" customFormat="1">
      <c r="A131" s="13"/>
      <c r="B131" s="233"/>
      <c r="C131" s="234"/>
      <c r="D131" s="223" t="s">
        <v>152</v>
      </c>
      <c r="E131" s="235" t="s">
        <v>19</v>
      </c>
      <c r="F131" s="236" t="s">
        <v>163</v>
      </c>
      <c r="G131" s="234"/>
      <c r="H131" s="235" t="s">
        <v>19</v>
      </c>
      <c r="I131" s="237"/>
      <c r="J131" s="234"/>
      <c r="K131" s="234"/>
      <c r="L131" s="238"/>
      <c r="M131" s="239"/>
      <c r="N131" s="240"/>
      <c r="O131" s="240"/>
      <c r="P131" s="240"/>
      <c r="Q131" s="240"/>
      <c r="R131" s="240"/>
      <c r="S131" s="240"/>
      <c r="T131" s="24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2" t="s">
        <v>152</v>
      </c>
      <c r="AU131" s="242" t="s">
        <v>78</v>
      </c>
      <c r="AV131" s="13" t="s">
        <v>78</v>
      </c>
      <c r="AW131" s="13" t="s">
        <v>32</v>
      </c>
      <c r="AX131" s="13" t="s">
        <v>70</v>
      </c>
      <c r="AY131" s="242" t="s">
        <v>145</v>
      </c>
    </row>
    <row r="132" s="12" customFormat="1">
      <c r="A132" s="12"/>
      <c r="B132" s="221"/>
      <c r="C132" s="222"/>
      <c r="D132" s="223" t="s">
        <v>152</v>
      </c>
      <c r="E132" s="224" t="s">
        <v>19</v>
      </c>
      <c r="F132" s="225" t="s">
        <v>680</v>
      </c>
      <c r="G132" s="222"/>
      <c r="H132" s="226">
        <v>118.8</v>
      </c>
      <c r="I132" s="227"/>
      <c r="J132" s="222"/>
      <c r="K132" s="222"/>
      <c r="L132" s="228"/>
      <c r="M132" s="229"/>
      <c r="N132" s="230"/>
      <c r="O132" s="230"/>
      <c r="P132" s="230"/>
      <c r="Q132" s="230"/>
      <c r="R132" s="230"/>
      <c r="S132" s="230"/>
      <c r="T132" s="231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T132" s="232" t="s">
        <v>152</v>
      </c>
      <c r="AU132" s="232" t="s">
        <v>78</v>
      </c>
      <c r="AV132" s="12" t="s">
        <v>80</v>
      </c>
      <c r="AW132" s="12" t="s">
        <v>32</v>
      </c>
      <c r="AX132" s="12" t="s">
        <v>70</v>
      </c>
      <c r="AY132" s="232" t="s">
        <v>145</v>
      </c>
    </row>
    <row r="133" s="12" customFormat="1">
      <c r="A133" s="12"/>
      <c r="B133" s="221"/>
      <c r="C133" s="222"/>
      <c r="D133" s="223" t="s">
        <v>152</v>
      </c>
      <c r="E133" s="224" t="s">
        <v>19</v>
      </c>
      <c r="F133" s="225" t="s">
        <v>681</v>
      </c>
      <c r="G133" s="222"/>
      <c r="H133" s="226">
        <v>-60</v>
      </c>
      <c r="I133" s="227"/>
      <c r="J133" s="222"/>
      <c r="K133" s="222"/>
      <c r="L133" s="228"/>
      <c r="M133" s="229"/>
      <c r="N133" s="230"/>
      <c r="O133" s="230"/>
      <c r="P133" s="230"/>
      <c r="Q133" s="230"/>
      <c r="R133" s="230"/>
      <c r="S133" s="230"/>
      <c r="T133" s="231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T133" s="232" t="s">
        <v>152</v>
      </c>
      <c r="AU133" s="232" t="s">
        <v>78</v>
      </c>
      <c r="AV133" s="12" t="s">
        <v>80</v>
      </c>
      <c r="AW133" s="12" t="s">
        <v>32</v>
      </c>
      <c r="AX133" s="12" t="s">
        <v>70</v>
      </c>
      <c r="AY133" s="232" t="s">
        <v>145</v>
      </c>
    </row>
    <row r="134" s="13" customFormat="1">
      <c r="A134" s="13"/>
      <c r="B134" s="233"/>
      <c r="C134" s="234"/>
      <c r="D134" s="223" t="s">
        <v>152</v>
      </c>
      <c r="E134" s="235" t="s">
        <v>19</v>
      </c>
      <c r="F134" s="236" t="s">
        <v>237</v>
      </c>
      <c r="G134" s="234"/>
      <c r="H134" s="235" t="s">
        <v>19</v>
      </c>
      <c r="I134" s="237"/>
      <c r="J134" s="234"/>
      <c r="K134" s="234"/>
      <c r="L134" s="238"/>
      <c r="M134" s="239"/>
      <c r="N134" s="240"/>
      <c r="O134" s="240"/>
      <c r="P134" s="240"/>
      <c r="Q134" s="240"/>
      <c r="R134" s="240"/>
      <c r="S134" s="240"/>
      <c r="T134" s="24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2" t="s">
        <v>152</v>
      </c>
      <c r="AU134" s="242" t="s">
        <v>78</v>
      </c>
      <c r="AV134" s="13" t="s">
        <v>78</v>
      </c>
      <c r="AW134" s="13" t="s">
        <v>32</v>
      </c>
      <c r="AX134" s="13" t="s">
        <v>70</v>
      </c>
      <c r="AY134" s="242" t="s">
        <v>145</v>
      </c>
    </row>
    <row r="135" s="14" customFormat="1">
      <c r="A135" s="14"/>
      <c r="B135" s="243"/>
      <c r="C135" s="244"/>
      <c r="D135" s="223" t="s">
        <v>152</v>
      </c>
      <c r="E135" s="245" t="s">
        <v>19</v>
      </c>
      <c r="F135" s="246" t="s">
        <v>154</v>
      </c>
      <c r="G135" s="244"/>
      <c r="H135" s="247">
        <v>58.799999999999997</v>
      </c>
      <c r="I135" s="248"/>
      <c r="J135" s="244"/>
      <c r="K135" s="244"/>
      <c r="L135" s="249"/>
      <c r="M135" s="250"/>
      <c r="N135" s="251"/>
      <c r="O135" s="251"/>
      <c r="P135" s="251"/>
      <c r="Q135" s="251"/>
      <c r="R135" s="251"/>
      <c r="S135" s="251"/>
      <c r="T135" s="25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3" t="s">
        <v>152</v>
      </c>
      <c r="AU135" s="253" t="s">
        <v>78</v>
      </c>
      <c r="AV135" s="14" t="s">
        <v>150</v>
      </c>
      <c r="AW135" s="14" t="s">
        <v>32</v>
      </c>
      <c r="AX135" s="14" t="s">
        <v>78</v>
      </c>
      <c r="AY135" s="253" t="s">
        <v>145</v>
      </c>
    </row>
    <row r="136" s="2" customFormat="1" ht="16.5" customHeight="1">
      <c r="A136" s="41"/>
      <c r="B136" s="42"/>
      <c r="C136" s="208" t="s">
        <v>143</v>
      </c>
      <c r="D136" s="208" t="s">
        <v>146</v>
      </c>
      <c r="E136" s="209" t="s">
        <v>238</v>
      </c>
      <c r="F136" s="210" t="s">
        <v>239</v>
      </c>
      <c r="G136" s="211" t="s">
        <v>184</v>
      </c>
      <c r="H136" s="212">
        <v>235.19999999999999</v>
      </c>
      <c r="I136" s="213"/>
      <c r="J136" s="214">
        <f>ROUND(I136*H136,2)</f>
        <v>0</v>
      </c>
      <c r="K136" s="210" t="s">
        <v>19</v>
      </c>
      <c r="L136" s="47"/>
      <c r="M136" s="215" t="s">
        <v>19</v>
      </c>
      <c r="N136" s="216" t="s">
        <v>41</v>
      </c>
      <c r="O136" s="87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19" t="s">
        <v>150</v>
      </c>
      <c r="AT136" s="219" t="s">
        <v>146</v>
      </c>
      <c r="AU136" s="219" t="s">
        <v>78</v>
      </c>
      <c r="AY136" s="20" t="s">
        <v>145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20" t="s">
        <v>78</v>
      </c>
      <c r="BK136" s="220">
        <f>ROUND(I136*H136,2)</f>
        <v>0</v>
      </c>
      <c r="BL136" s="20" t="s">
        <v>150</v>
      </c>
      <c r="BM136" s="219" t="s">
        <v>682</v>
      </c>
    </row>
    <row r="137" s="13" customFormat="1">
      <c r="A137" s="13"/>
      <c r="B137" s="233"/>
      <c r="C137" s="234"/>
      <c r="D137" s="223" t="s">
        <v>152</v>
      </c>
      <c r="E137" s="235" t="s">
        <v>19</v>
      </c>
      <c r="F137" s="236" t="s">
        <v>234</v>
      </c>
      <c r="G137" s="234"/>
      <c r="H137" s="235" t="s">
        <v>19</v>
      </c>
      <c r="I137" s="237"/>
      <c r="J137" s="234"/>
      <c r="K137" s="234"/>
      <c r="L137" s="238"/>
      <c r="M137" s="239"/>
      <c r="N137" s="240"/>
      <c r="O137" s="240"/>
      <c r="P137" s="240"/>
      <c r="Q137" s="240"/>
      <c r="R137" s="240"/>
      <c r="S137" s="240"/>
      <c r="T137" s="24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2" t="s">
        <v>152</v>
      </c>
      <c r="AU137" s="242" t="s">
        <v>78</v>
      </c>
      <c r="AV137" s="13" t="s">
        <v>78</v>
      </c>
      <c r="AW137" s="13" t="s">
        <v>32</v>
      </c>
      <c r="AX137" s="13" t="s">
        <v>70</v>
      </c>
      <c r="AY137" s="242" t="s">
        <v>145</v>
      </c>
    </row>
    <row r="138" s="12" customFormat="1">
      <c r="A138" s="12"/>
      <c r="B138" s="221"/>
      <c r="C138" s="222"/>
      <c r="D138" s="223" t="s">
        <v>152</v>
      </c>
      <c r="E138" s="224" t="s">
        <v>19</v>
      </c>
      <c r="F138" s="225" t="s">
        <v>683</v>
      </c>
      <c r="G138" s="222"/>
      <c r="H138" s="226">
        <v>235.19999999999999</v>
      </c>
      <c r="I138" s="227"/>
      <c r="J138" s="222"/>
      <c r="K138" s="222"/>
      <c r="L138" s="228"/>
      <c r="M138" s="229"/>
      <c r="N138" s="230"/>
      <c r="O138" s="230"/>
      <c r="P138" s="230"/>
      <c r="Q138" s="230"/>
      <c r="R138" s="230"/>
      <c r="S138" s="230"/>
      <c r="T138" s="231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T138" s="232" t="s">
        <v>152</v>
      </c>
      <c r="AU138" s="232" t="s">
        <v>78</v>
      </c>
      <c r="AV138" s="12" t="s">
        <v>80</v>
      </c>
      <c r="AW138" s="12" t="s">
        <v>32</v>
      </c>
      <c r="AX138" s="12" t="s">
        <v>70</v>
      </c>
      <c r="AY138" s="232" t="s">
        <v>145</v>
      </c>
    </row>
    <row r="139" s="13" customFormat="1">
      <c r="A139" s="13"/>
      <c r="B139" s="233"/>
      <c r="C139" s="234"/>
      <c r="D139" s="223" t="s">
        <v>152</v>
      </c>
      <c r="E139" s="235" t="s">
        <v>19</v>
      </c>
      <c r="F139" s="236" t="s">
        <v>242</v>
      </c>
      <c r="G139" s="234"/>
      <c r="H139" s="235" t="s">
        <v>19</v>
      </c>
      <c r="I139" s="237"/>
      <c r="J139" s="234"/>
      <c r="K139" s="234"/>
      <c r="L139" s="238"/>
      <c r="M139" s="239"/>
      <c r="N139" s="240"/>
      <c r="O139" s="240"/>
      <c r="P139" s="240"/>
      <c r="Q139" s="240"/>
      <c r="R139" s="240"/>
      <c r="S139" s="240"/>
      <c r="T139" s="24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2" t="s">
        <v>152</v>
      </c>
      <c r="AU139" s="242" t="s">
        <v>78</v>
      </c>
      <c r="AV139" s="13" t="s">
        <v>78</v>
      </c>
      <c r="AW139" s="13" t="s">
        <v>32</v>
      </c>
      <c r="AX139" s="13" t="s">
        <v>70</v>
      </c>
      <c r="AY139" s="242" t="s">
        <v>145</v>
      </c>
    </row>
    <row r="140" s="14" customFormat="1">
      <c r="A140" s="14"/>
      <c r="B140" s="243"/>
      <c r="C140" s="244"/>
      <c r="D140" s="223" t="s">
        <v>152</v>
      </c>
      <c r="E140" s="245" t="s">
        <v>19</v>
      </c>
      <c r="F140" s="246" t="s">
        <v>154</v>
      </c>
      <c r="G140" s="244"/>
      <c r="H140" s="247">
        <v>235.19999999999999</v>
      </c>
      <c r="I140" s="248"/>
      <c r="J140" s="244"/>
      <c r="K140" s="244"/>
      <c r="L140" s="249"/>
      <c r="M140" s="250"/>
      <c r="N140" s="251"/>
      <c r="O140" s="251"/>
      <c r="P140" s="251"/>
      <c r="Q140" s="251"/>
      <c r="R140" s="251"/>
      <c r="S140" s="251"/>
      <c r="T140" s="25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3" t="s">
        <v>152</v>
      </c>
      <c r="AU140" s="253" t="s">
        <v>78</v>
      </c>
      <c r="AV140" s="14" t="s">
        <v>150</v>
      </c>
      <c r="AW140" s="14" t="s">
        <v>32</v>
      </c>
      <c r="AX140" s="14" t="s">
        <v>78</v>
      </c>
      <c r="AY140" s="253" t="s">
        <v>145</v>
      </c>
    </row>
    <row r="141" s="11" customFormat="1" ht="25.92" customHeight="1">
      <c r="A141" s="11"/>
      <c r="B141" s="194"/>
      <c r="C141" s="195"/>
      <c r="D141" s="196" t="s">
        <v>69</v>
      </c>
      <c r="E141" s="197" t="s">
        <v>243</v>
      </c>
      <c r="F141" s="197" t="s">
        <v>244</v>
      </c>
      <c r="G141" s="195"/>
      <c r="H141" s="195"/>
      <c r="I141" s="198"/>
      <c r="J141" s="199">
        <f>BK141</f>
        <v>0</v>
      </c>
      <c r="K141" s="195"/>
      <c r="L141" s="200"/>
      <c r="M141" s="201"/>
      <c r="N141" s="202"/>
      <c r="O141" s="202"/>
      <c r="P141" s="203">
        <f>SUM(P142:P149)</f>
        <v>0</v>
      </c>
      <c r="Q141" s="202"/>
      <c r="R141" s="203">
        <f>SUM(R142:R149)</f>
        <v>137.59999999999999</v>
      </c>
      <c r="S141" s="202"/>
      <c r="T141" s="204">
        <f>SUM(T142:T149)</f>
        <v>0</v>
      </c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R141" s="205" t="s">
        <v>78</v>
      </c>
      <c r="AT141" s="206" t="s">
        <v>69</v>
      </c>
      <c r="AU141" s="206" t="s">
        <v>70</v>
      </c>
      <c r="AY141" s="205" t="s">
        <v>145</v>
      </c>
      <c r="BK141" s="207">
        <f>SUM(BK142:BK149)</f>
        <v>0</v>
      </c>
    </row>
    <row r="142" s="2" customFormat="1" ht="16.5" customHeight="1">
      <c r="A142" s="41"/>
      <c r="B142" s="42"/>
      <c r="C142" s="208" t="s">
        <v>179</v>
      </c>
      <c r="D142" s="208" t="s">
        <v>146</v>
      </c>
      <c r="E142" s="209" t="s">
        <v>251</v>
      </c>
      <c r="F142" s="210" t="s">
        <v>252</v>
      </c>
      <c r="G142" s="211" t="s">
        <v>184</v>
      </c>
      <c r="H142" s="212">
        <v>128.80000000000001</v>
      </c>
      <c r="I142" s="213"/>
      <c r="J142" s="214">
        <f>ROUND(I142*H142,2)</f>
        <v>0</v>
      </c>
      <c r="K142" s="210" t="s">
        <v>19</v>
      </c>
      <c r="L142" s="47"/>
      <c r="M142" s="215" t="s">
        <v>19</v>
      </c>
      <c r="N142" s="216" t="s">
        <v>41</v>
      </c>
      <c r="O142" s="87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19" t="s">
        <v>150</v>
      </c>
      <c r="AT142" s="219" t="s">
        <v>146</v>
      </c>
      <c r="AU142" s="219" t="s">
        <v>78</v>
      </c>
      <c r="AY142" s="20" t="s">
        <v>145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20" t="s">
        <v>78</v>
      </c>
      <c r="BK142" s="220">
        <f>ROUND(I142*H142,2)</f>
        <v>0</v>
      </c>
      <c r="BL142" s="20" t="s">
        <v>150</v>
      </c>
      <c r="BM142" s="219" t="s">
        <v>684</v>
      </c>
    </row>
    <row r="143" s="12" customFormat="1">
      <c r="A143" s="12"/>
      <c r="B143" s="221"/>
      <c r="C143" s="222"/>
      <c r="D143" s="223" t="s">
        <v>152</v>
      </c>
      <c r="E143" s="224" t="s">
        <v>19</v>
      </c>
      <c r="F143" s="225" t="s">
        <v>466</v>
      </c>
      <c r="G143" s="222"/>
      <c r="H143" s="226">
        <v>60</v>
      </c>
      <c r="I143" s="227"/>
      <c r="J143" s="222"/>
      <c r="K143" s="222"/>
      <c r="L143" s="228"/>
      <c r="M143" s="229"/>
      <c r="N143" s="230"/>
      <c r="O143" s="230"/>
      <c r="P143" s="230"/>
      <c r="Q143" s="230"/>
      <c r="R143" s="230"/>
      <c r="S143" s="230"/>
      <c r="T143" s="231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T143" s="232" t="s">
        <v>152</v>
      </c>
      <c r="AU143" s="232" t="s">
        <v>78</v>
      </c>
      <c r="AV143" s="12" t="s">
        <v>80</v>
      </c>
      <c r="AW143" s="12" t="s">
        <v>32</v>
      </c>
      <c r="AX143" s="12" t="s">
        <v>70</v>
      </c>
      <c r="AY143" s="232" t="s">
        <v>145</v>
      </c>
    </row>
    <row r="144" s="12" customFormat="1">
      <c r="A144" s="12"/>
      <c r="B144" s="221"/>
      <c r="C144" s="222"/>
      <c r="D144" s="223" t="s">
        <v>152</v>
      </c>
      <c r="E144" s="224" t="s">
        <v>19</v>
      </c>
      <c r="F144" s="225" t="s">
        <v>685</v>
      </c>
      <c r="G144" s="222"/>
      <c r="H144" s="226">
        <v>68.799999999999997</v>
      </c>
      <c r="I144" s="227"/>
      <c r="J144" s="222"/>
      <c r="K144" s="222"/>
      <c r="L144" s="228"/>
      <c r="M144" s="229"/>
      <c r="N144" s="230"/>
      <c r="O144" s="230"/>
      <c r="P144" s="230"/>
      <c r="Q144" s="230"/>
      <c r="R144" s="230"/>
      <c r="S144" s="230"/>
      <c r="T144" s="231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T144" s="232" t="s">
        <v>152</v>
      </c>
      <c r="AU144" s="232" t="s">
        <v>78</v>
      </c>
      <c r="AV144" s="12" t="s">
        <v>80</v>
      </c>
      <c r="AW144" s="12" t="s">
        <v>32</v>
      </c>
      <c r="AX144" s="12" t="s">
        <v>70</v>
      </c>
      <c r="AY144" s="232" t="s">
        <v>145</v>
      </c>
    </row>
    <row r="145" s="13" customFormat="1">
      <c r="A145" s="13"/>
      <c r="B145" s="233"/>
      <c r="C145" s="234"/>
      <c r="D145" s="223" t="s">
        <v>152</v>
      </c>
      <c r="E145" s="235" t="s">
        <v>19</v>
      </c>
      <c r="F145" s="236" t="s">
        <v>256</v>
      </c>
      <c r="G145" s="234"/>
      <c r="H145" s="235" t="s">
        <v>19</v>
      </c>
      <c r="I145" s="237"/>
      <c r="J145" s="234"/>
      <c r="K145" s="234"/>
      <c r="L145" s="238"/>
      <c r="M145" s="239"/>
      <c r="N145" s="240"/>
      <c r="O145" s="240"/>
      <c r="P145" s="240"/>
      <c r="Q145" s="240"/>
      <c r="R145" s="240"/>
      <c r="S145" s="240"/>
      <c r="T145" s="24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2" t="s">
        <v>152</v>
      </c>
      <c r="AU145" s="242" t="s">
        <v>78</v>
      </c>
      <c r="AV145" s="13" t="s">
        <v>78</v>
      </c>
      <c r="AW145" s="13" t="s">
        <v>32</v>
      </c>
      <c r="AX145" s="13" t="s">
        <v>70</v>
      </c>
      <c r="AY145" s="242" t="s">
        <v>145</v>
      </c>
    </row>
    <row r="146" s="14" customFormat="1">
      <c r="A146" s="14"/>
      <c r="B146" s="243"/>
      <c r="C146" s="244"/>
      <c r="D146" s="223" t="s">
        <v>152</v>
      </c>
      <c r="E146" s="245" t="s">
        <v>19</v>
      </c>
      <c r="F146" s="246" t="s">
        <v>154</v>
      </c>
      <c r="G146" s="244"/>
      <c r="H146" s="247">
        <v>128.80000000000001</v>
      </c>
      <c r="I146" s="248"/>
      <c r="J146" s="244"/>
      <c r="K146" s="244"/>
      <c r="L146" s="249"/>
      <c r="M146" s="250"/>
      <c r="N146" s="251"/>
      <c r="O146" s="251"/>
      <c r="P146" s="251"/>
      <c r="Q146" s="251"/>
      <c r="R146" s="251"/>
      <c r="S146" s="251"/>
      <c r="T146" s="25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3" t="s">
        <v>152</v>
      </c>
      <c r="AU146" s="253" t="s">
        <v>78</v>
      </c>
      <c r="AV146" s="14" t="s">
        <v>150</v>
      </c>
      <c r="AW146" s="14" t="s">
        <v>32</v>
      </c>
      <c r="AX146" s="14" t="s">
        <v>78</v>
      </c>
      <c r="AY146" s="253" t="s">
        <v>145</v>
      </c>
    </row>
    <row r="147" s="2" customFormat="1" ht="16.5" customHeight="1">
      <c r="A147" s="41"/>
      <c r="B147" s="42"/>
      <c r="C147" s="208" t="s">
        <v>200</v>
      </c>
      <c r="D147" s="208" t="s">
        <v>146</v>
      </c>
      <c r="E147" s="209" t="s">
        <v>263</v>
      </c>
      <c r="F147" s="210" t="s">
        <v>264</v>
      </c>
      <c r="G147" s="211" t="s">
        <v>260</v>
      </c>
      <c r="H147" s="212">
        <v>137.59999999999999</v>
      </c>
      <c r="I147" s="213"/>
      <c r="J147" s="214">
        <f>ROUND(I147*H147,2)</f>
        <v>0</v>
      </c>
      <c r="K147" s="210" t="s">
        <v>19</v>
      </c>
      <c r="L147" s="47"/>
      <c r="M147" s="215" t="s">
        <v>19</v>
      </c>
      <c r="N147" s="216" t="s">
        <v>41</v>
      </c>
      <c r="O147" s="87"/>
      <c r="P147" s="217">
        <f>O147*H147</f>
        <v>0</v>
      </c>
      <c r="Q147" s="217">
        <v>1</v>
      </c>
      <c r="R147" s="217">
        <f>Q147*H147</f>
        <v>137.59999999999999</v>
      </c>
      <c r="S147" s="217">
        <v>0</v>
      </c>
      <c r="T147" s="218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9" t="s">
        <v>150</v>
      </c>
      <c r="AT147" s="219" t="s">
        <v>146</v>
      </c>
      <c r="AU147" s="219" t="s">
        <v>78</v>
      </c>
      <c r="AY147" s="20" t="s">
        <v>145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20" t="s">
        <v>78</v>
      </c>
      <c r="BK147" s="220">
        <f>ROUND(I147*H147,2)</f>
        <v>0</v>
      </c>
      <c r="BL147" s="20" t="s">
        <v>150</v>
      </c>
      <c r="BM147" s="219" t="s">
        <v>686</v>
      </c>
    </row>
    <row r="148" s="12" customFormat="1">
      <c r="A148" s="12"/>
      <c r="B148" s="221"/>
      <c r="C148" s="222"/>
      <c r="D148" s="223" t="s">
        <v>152</v>
      </c>
      <c r="E148" s="224" t="s">
        <v>19</v>
      </c>
      <c r="F148" s="225" t="s">
        <v>687</v>
      </c>
      <c r="G148" s="222"/>
      <c r="H148" s="226">
        <v>137.59999999999999</v>
      </c>
      <c r="I148" s="227"/>
      <c r="J148" s="222"/>
      <c r="K148" s="222"/>
      <c r="L148" s="228"/>
      <c r="M148" s="229"/>
      <c r="N148" s="230"/>
      <c r="O148" s="230"/>
      <c r="P148" s="230"/>
      <c r="Q148" s="230"/>
      <c r="R148" s="230"/>
      <c r="S148" s="230"/>
      <c r="T148" s="231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T148" s="232" t="s">
        <v>152</v>
      </c>
      <c r="AU148" s="232" t="s">
        <v>78</v>
      </c>
      <c r="AV148" s="12" t="s">
        <v>80</v>
      </c>
      <c r="AW148" s="12" t="s">
        <v>32</v>
      </c>
      <c r="AX148" s="12" t="s">
        <v>70</v>
      </c>
      <c r="AY148" s="232" t="s">
        <v>145</v>
      </c>
    </row>
    <row r="149" s="14" customFormat="1">
      <c r="A149" s="14"/>
      <c r="B149" s="243"/>
      <c r="C149" s="244"/>
      <c r="D149" s="223" t="s">
        <v>152</v>
      </c>
      <c r="E149" s="245" t="s">
        <v>19</v>
      </c>
      <c r="F149" s="246" t="s">
        <v>154</v>
      </c>
      <c r="G149" s="244"/>
      <c r="H149" s="247">
        <v>137.59999999999999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3" t="s">
        <v>152</v>
      </c>
      <c r="AU149" s="253" t="s">
        <v>78</v>
      </c>
      <c r="AV149" s="14" t="s">
        <v>150</v>
      </c>
      <c r="AW149" s="14" t="s">
        <v>32</v>
      </c>
      <c r="AX149" s="14" t="s">
        <v>78</v>
      </c>
      <c r="AY149" s="253" t="s">
        <v>145</v>
      </c>
    </row>
    <row r="150" s="11" customFormat="1" ht="25.92" customHeight="1">
      <c r="A150" s="11"/>
      <c r="B150" s="194"/>
      <c r="C150" s="195"/>
      <c r="D150" s="196" t="s">
        <v>69</v>
      </c>
      <c r="E150" s="197" t="s">
        <v>257</v>
      </c>
      <c r="F150" s="197" t="s">
        <v>267</v>
      </c>
      <c r="G150" s="195"/>
      <c r="H150" s="195"/>
      <c r="I150" s="198"/>
      <c r="J150" s="199">
        <f>BK150</f>
        <v>0</v>
      </c>
      <c r="K150" s="195"/>
      <c r="L150" s="200"/>
      <c r="M150" s="201"/>
      <c r="N150" s="202"/>
      <c r="O150" s="202"/>
      <c r="P150" s="203">
        <f>SUM(P151:P154)</f>
        <v>0</v>
      </c>
      <c r="Q150" s="202"/>
      <c r="R150" s="203">
        <f>SUM(R151:R154)</f>
        <v>0</v>
      </c>
      <c r="S150" s="202"/>
      <c r="T150" s="204">
        <f>SUM(T151:T154)</f>
        <v>0</v>
      </c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R150" s="205" t="s">
        <v>78</v>
      </c>
      <c r="AT150" s="206" t="s">
        <v>69</v>
      </c>
      <c r="AU150" s="206" t="s">
        <v>70</v>
      </c>
      <c r="AY150" s="205" t="s">
        <v>145</v>
      </c>
      <c r="BK150" s="207">
        <f>SUM(BK151:BK154)</f>
        <v>0</v>
      </c>
    </row>
    <row r="151" s="2" customFormat="1" ht="16.5" customHeight="1">
      <c r="A151" s="41"/>
      <c r="B151" s="42"/>
      <c r="C151" s="208" t="s">
        <v>211</v>
      </c>
      <c r="D151" s="208" t="s">
        <v>146</v>
      </c>
      <c r="E151" s="209" t="s">
        <v>268</v>
      </c>
      <c r="F151" s="210" t="s">
        <v>269</v>
      </c>
      <c r="G151" s="211" t="s">
        <v>149</v>
      </c>
      <c r="H151" s="212">
        <v>194</v>
      </c>
      <c r="I151" s="213"/>
      <c r="J151" s="214">
        <f>ROUND(I151*H151,2)</f>
        <v>0</v>
      </c>
      <c r="K151" s="210" t="s">
        <v>19</v>
      </c>
      <c r="L151" s="47"/>
      <c r="M151" s="215" t="s">
        <v>19</v>
      </c>
      <c r="N151" s="216" t="s">
        <v>41</v>
      </c>
      <c r="O151" s="87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19" t="s">
        <v>150</v>
      </c>
      <c r="AT151" s="219" t="s">
        <v>146</v>
      </c>
      <c r="AU151" s="219" t="s">
        <v>78</v>
      </c>
      <c r="AY151" s="20" t="s">
        <v>145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20" t="s">
        <v>78</v>
      </c>
      <c r="BK151" s="220">
        <f>ROUND(I151*H151,2)</f>
        <v>0</v>
      </c>
      <c r="BL151" s="20" t="s">
        <v>150</v>
      </c>
      <c r="BM151" s="219" t="s">
        <v>688</v>
      </c>
    </row>
    <row r="152" s="12" customFormat="1">
      <c r="A152" s="12"/>
      <c r="B152" s="221"/>
      <c r="C152" s="222"/>
      <c r="D152" s="223" t="s">
        <v>152</v>
      </c>
      <c r="E152" s="224" t="s">
        <v>19</v>
      </c>
      <c r="F152" s="225" t="s">
        <v>689</v>
      </c>
      <c r="G152" s="222"/>
      <c r="H152" s="226">
        <v>194</v>
      </c>
      <c r="I152" s="227"/>
      <c r="J152" s="222"/>
      <c r="K152" s="222"/>
      <c r="L152" s="228"/>
      <c r="M152" s="229"/>
      <c r="N152" s="230"/>
      <c r="O152" s="230"/>
      <c r="P152" s="230"/>
      <c r="Q152" s="230"/>
      <c r="R152" s="230"/>
      <c r="S152" s="230"/>
      <c r="T152" s="231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T152" s="232" t="s">
        <v>152</v>
      </c>
      <c r="AU152" s="232" t="s">
        <v>78</v>
      </c>
      <c r="AV152" s="12" t="s">
        <v>80</v>
      </c>
      <c r="AW152" s="12" t="s">
        <v>32</v>
      </c>
      <c r="AX152" s="12" t="s">
        <v>70</v>
      </c>
      <c r="AY152" s="232" t="s">
        <v>145</v>
      </c>
    </row>
    <row r="153" s="13" customFormat="1">
      <c r="A153" s="13"/>
      <c r="B153" s="233"/>
      <c r="C153" s="234"/>
      <c r="D153" s="223" t="s">
        <v>152</v>
      </c>
      <c r="E153" s="235" t="s">
        <v>19</v>
      </c>
      <c r="F153" s="236" t="s">
        <v>272</v>
      </c>
      <c r="G153" s="234"/>
      <c r="H153" s="235" t="s">
        <v>19</v>
      </c>
      <c r="I153" s="237"/>
      <c r="J153" s="234"/>
      <c r="K153" s="234"/>
      <c r="L153" s="238"/>
      <c r="M153" s="239"/>
      <c r="N153" s="240"/>
      <c r="O153" s="240"/>
      <c r="P153" s="240"/>
      <c r="Q153" s="240"/>
      <c r="R153" s="240"/>
      <c r="S153" s="240"/>
      <c r="T153" s="24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2" t="s">
        <v>152</v>
      </c>
      <c r="AU153" s="242" t="s">
        <v>78</v>
      </c>
      <c r="AV153" s="13" t="s">
        <v>78</v>
      </c>
      <c r="AW153" s="13" t="s">
        <v>32</v>
      </c>
      <c r="AX153" s="13" t="s">
        <v>70</v>
      </c>
      <c r="AY153" s="242" t="s">
        <v>145</v>
      </c>
    </row>
    <row r="154" s="14" customFormat="1">
      <c r="A154" s="14"/>
      <c r="B154" s="243"/>
      <c r="C154" s="244"/>
      <c r="D154" s="223" t="s">
        <v>152</v>
      </c>
      <c r="E154" s="245" t="s">
        <v>19</v>
      </c>
      <c r="F154" s="246" t="s">
        <v>154</v>
      </c>
      <c r="G154" s="244"/>
      <c r="H154" s="247">
        <v>194</v>
      </c>
      <c r="I154" s="248"/>
      <c r="J154" s="244"/>
      <c r="K154" s="244"/>
      <c r="L154" s="249"/>
      <c r="M154" s="250"/>
      <c r="N154" s="251"/>
      <c r="O154" s="251"/>
      <c r="P154" s="251"/>
      <c r="Q154" s="251"/>
      <c r="R154" s="251"/>
      <c r="S154" s="251"/>
      <c r="T154" s="25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3" t="s">
        <v>152</v>
      </c>
      <c r="AU154" s="253" t="s">
        <v>78</v>
      </c>
      <c r="AV154" s="14" t="s">
        <v>150</v>
      </c>
      <c r="AW154" s="14" t="s">
        <v>32</v>
      </c>
      <c r="AX154" s="14" t="s">
        <v>78</v>
      </c>
      <c r="AY154" s="253" t="s">
        <v>145</v>
      </c>
    </row>
    <row r="155" s="11" customFormat="1" ht="25.92" customHeight="1">
      <c r="A155" s="11"/>
      <c r="B155" s="194"/>
      <c r="C155" s="195"/>
      <c r="D155" s="196" t="s">
        <v>69</v>
      </c>
      <c r="E155" s="197" t="s">
        <v>286</v>
      </c>
      <c r="F155" s="197" t="s">
        <v>287</v>
      </c>
      <c r="G155" s="195"/>
      <c r="H155" s="195"/>
      <c r="I155" s="198"/>
      <c r="J155" s="199">
        <f>BK155</f>
        <v>0</v>
      </c>
      <c r="K155" s="195"/>
      <c r="L155" s="200"/>
      <c r="M155" s="201"/>
      <c r="N155" s="202"/>
      <c r="O155" s="202"/>
      <c r="P155" s="203">
        <f>SUM(P156:P167)</f>
        <v>0</v>
      </c>
      <c r="Q155" s="202"/>
      <c r="R155" s="203">
        <f>SUM(R156:R167)</f>
        <v>145.56808000000001</v>
      </c>
      <c r="S155" s="202"/>
      <c r="T155" s="204">
        <f>SUM(T156:T167)</f>
        <v>0</v>
      </c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R155" s="205" t="s">
        <v>78</v>
      </c>
      <c r="AT155" s="206" t="s">
        <v>69</v>
      </c>
      <c r="AU155" s="206" t="s">
        <v>70</v>
      </c>
      <c r="AY155" s="205" t="s">
        <v>145</v>
      </c>
      <c r="BK155" s="207">
        <f>SUM(BK156:BK167)</f>
        <v>0</v>
      </c>
    </row>
    <row r="156" s="2" customFormat="1" ht="16.5" customHeight="1">
      <c r="A156" s="41"/>
      <c r="B156" s="42"/>
      <c r="C156" s="208" t="s">
        <v>159</v>
      </c>
      <c r="D156" s="208" t="s">
        <v>146</v>
      </c>
      <c r="E156" s="209" t="s">
        <v>289</v>
      </c>
      <c r="F156" s="210" t="s">
        <v>290</v>
      </c>
      <c r="G156" s="211" t="s">
        <v>149</v>
      </c>
      <c r="H156" s="212">
        <v>22</v>
      </c>
      <c r="I156" s="213"/>
      <c r="J156" s="214">
        <f>ROUND(I156*H156,2)</f>
        <v>0</v>
      </c>
      <c r="K156" s="210" t="s">
        <v>19</v>
      </c>
      <c r="L156" s="47"/>
      <c r="M156" s="215" t="s">
        <v>19</v>
      </c>
      <c r="N156" s="216" t="s">
        <v>41</v>
      </c>
      <c r="O156" s="87"/>
      <c r="P156" s="217">
        <f>O156*H156</f>
        <v>0</v>
      </c>
      <c r="Q156" s="217">
        <v>0.28799999999999998</v>
      </c>
      <c r="R156" s="217">
        <f>Q156*H156</f>
        <v>6.3359999999999994</v>
      </c>
      <c r="S156" s="217">
        <v>0</v>
      </c>
      <c r="T156" s="218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19" t="s">
        <v>150</v>
      </c>
      <c r="AT156" s="219" t="s">
        <v>146</v>
      </c>
      <c r="AU156" s="219" t="s">
        <v>78</v>
      </c>
      <c r="AY156" s="20" t="s">
        <v>145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20" t="s">
        <v>78</v>
      </c>
      <c r="BK156" s="220">
        <f>ROUND(I156*H156,2)</f>
        <v>0</v>
      </c>
      <c r="BL156" s="20" t="s">
        <v>150</v>
      </c>
      <c r="BM156" s="219" t="s">
        <v>690</v>
      </c>
    </row>
    <row r="157" s="13" customFormat="1">
      <c r="A157" s="13"/>
      <c r="B157" s="233"/>
      <c r="C157" s="234"/>
      <c r="D157" s="223" t="s">
        <v>152</v>
      </c>
      <c r="E157" s="235" t="s">
        <v>19</v>
      </c>
      <c r="F157" s="236" t="s">
        <v>292</v>
      </c>
      <c r="G157" s="234"/>
      <c r="H157" s="235" t="s">
        <v>19</v>
      </c>
      <c r="I157" s="237"/>
      <c r="J157" s="234"/>
      <c r="K157" s="234"/>
      <c r="L157" s="238"/>
      <c r="M157" s="239"/>
      <c r="N157" s="240"/>
      <c r="O157" s="240"/>
      <c r="P157" s="240"/>
      <c r="Q157" s="240"/>
      <c r="R157" s="240"/>
      <c r="S157" s="240"/>
      <c r="T157" s="24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2" t="s">
        <v>152</v>
      </c>
      <c r="AU157" s="242" t="s">
        <v>78</v>
      </c>
      <c r="AV157" s="13" t="s">
        <v>78</v>
      </c>
      <c r="AW157" s="13" t="s">
        <v>32</v>
      </c>
      <c r="AX157" s="13" t="s">
        <v>70</v>
      </c>
      <c r="AY157" s="242" t="s">
        <v>145</v>
      </c>
    </row>
    <row r="158" s="12" customFormat="1">
      <c r="A158" s="12"/>
      <c r="B158" s="221"/>
      <c r="C158" s="222"/>
      <c r="D158" s="223" t="s">
        <v>152</v>
      </c>
      <c r="E158" s="224" t="s">
        <v>19</v>
      </c>
      <c r="F158" s="225" t="s">
        <v>274</v>
      </c>
      <c r="G158" s="222"/>
      <c r="H158" s="226">
        <v>22</v>
      </c>
      <c r="I158" s="227"/>
      <c r="J158" s="222"/>
      <c r="K158" s="222"/>
      <c r="L158" s="228"/>
      <c r="M158" s="229"/>
      <c r="N158" s="230"/>
      <c r="O158" s="230"/>
      <c r="P158" s="230"/>
      <c r="Q158" s="230"/>
      <c r="R158" s="230"/>
      <c r="S158" s="230"/>
      <c r="T158" s="231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T158" s="232" t="s">
        <v>152</v>
      </c>
      <c r="AU158" s="232" t="s">
        <v>78</v>
      </c>
      <c r="AV158" s="12" t="s">
        <v>80</v>
      </c>
      <c r="AW158" s="12" t="s">
        <v>32</v>
      </c>
      <c r="AX158" s="12" t="s">
        <v>70</v>
      </c>
      <c r="AY158" s="232" t="s">
        <v>145</v>
      </c>
    </row>
    <row r="159" s="14" customFormat="1">
      <c r="A159" s="14"/>
      <c r="B159" s="243"/>
      <c r="C159" s="244"/>
      <c r="D159" s="223" t="s">
        <v>152</v>
      </c>
      <c r="E159" s="245" t="s">
        <v>19</v>
      </c>
      <c r="F159" s="246" t="s">
        <v>154</v>
      </c>
      <c r="G159" s="244"/>
      <c r="H159" s="247">
        <v>22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3" t="s">
        <v>152</v>
      </c>
      <c r="AU159" s="253" t="s">
        <v>78</v>
      </c>
      <c r="AV159" s="14" t="s">
        <v>150</v>
      </c>
      <c r="AW159" s="14" t="s">
        <v>32</v>
      </c>
      <c r="AX159" s="14" t="s">
        <v>78</v>
      </c>
      <c r="AY159" s="253" t="s">
        <v>145</v>
      </c>
    </row>
    <row r="160" s="2" customFormat="1" ht="16.5" customHeight="1">
      <c r="A160" s="41"/>
      <c r="B160" s="42"/>
      <c r="C160" s="208" t="s">
        <v>8</v>
      </c>
      <c r="D160" s="208" t="s">
        <v>146</v>
      </c>
      <c r="E160" s="209" t="s">
        <v>295</v>
      </c>
      <c r="F160" s="210" t="s">
        <v>296</v>
      </c>
      <c r="G160" s="211" t="s">
        <v>149</v>
      </c>
      <c r="H160" s="212">
        <v>194</v>
      </c>
      <c r="I160" s="213"/>
      <c r="J160" s="214">
        <f>ROUND(I160*H160,2)</f>
        <v>0</v>
      </c>
      <c r="K160" s="210" t="s">
        <v>19</v>
      </c>
      <c r="L160" s="47"/>
      <c r="M160" s="215" t="s">
        <v>19</v>
      </c>
      <c r="N160" s="216" t="s">
        <v>41</v>
      </c>
      <c r="O160" s="87"/>
      <c r="P160" s="217">
        <f>O160*H160</f>
        <v>0</v>
      </c>
      <c r="Q160" s="217">
        <v>0.378</v>
      </c>
      <c r="R160" s="217">
        <f>Q160*H160</f>
        <v>73.331999999999994</v>
      </c>
      <c r="S160" s="217">
        <v>0</v>
      </c>
      <c r="T160" s="218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19" t="s">
        <v>150</v>
      </c>
      <c r="AT160" s="219" t="s">
        <v>146</v>
      </c>
      <c r="AU160" s="219" t="s">
        <v>78</v>
      </c>
      <c r="AY160" s="20" t="s">
        <v>145</v>
      </c>
      <c r="BE160" s="220">
        <f>IF(N160="základní",J160,0)</f>
        <v>0</v>
      </c>
      <c r="BF160" s="220">
        <f>IF(N160="snížená",J160,0)</f>
        <v>0</v>
      </c>
      <c r="BG160" s="220">
        <f>IF(N160="zákl. přenesená",J160,0)</f>
        <v>0</v>
      </c>
      <c r="BH160" s="220">
        <f>IF(N160="sníž. přenesená",J160,0)</f>
        <v>0</v>
      </c>
      <c r="BI160" s="220">
        <f>IF(N160="nulová",J160,0)</f>
        <v>0</v>
      </c>
      <c r="BJ160" s="20" t="s">
        <v>78</v>
      </c>
      <c r="BK160" s="220">
        <f>ROUND(I160*H160,2)</f>
        <v>0</v>
      </c>
      <c r="BL160" s="20" t="s">
        <v>150</v>
      </c>
      <c r="BM160" s="219" t="s">
        <v>691</v>
      </c>
    </row>
    <row r="161" s="13" customFormat="1">
      <c r="A161" s="13"/>
      <c r="B161" s="233"/>
      <c r="C161" s="234"/>
      <c r="D161" s="223" t="s">
        <v>152</v>
      </c>
      <c r="E161" s="235" t="s">
        <v>19</v>
      </c>
      <c r="F161" s="236" t="s">
        <v>292</v>
      </c>
      <c r="G161" s="234"/>
      <c r="H161" s="235" t="s">
        <v>19</v>
      </c>
      <c r="I161" s="237"/>
      <c r="J161" s="234"/>
      <c r="K161" s="234"/>
      <c r="L161" s="238"/>
      <c r="M161" s="239"/>
      <c r="N161" s="240"/>
      <c r="O161" s="240"/>
      <c r="P161" s="240"/>
      <c r="Q161" s="240"/>
      <c r="R161" s="240"/>
      <c r="S161" s="240"/>
      <c r="T161" s="24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2" t="s">
        <v>152</v>
      </c>
      <c r="AU161" s="242" t="s">
        <v>78</v>
      </c>
      <c r="AV161" s="13" t="s">
        <v>78</v>
      </c>
      <c r="AW161" s="13" t="s">
        <v>32</v>
      </c>
      <c r="AX161" s="13" t="s">
        <v>70</v>
      </c>
      <c r="AY161" s="242" t="s">
        <v>145</v>
      </c>
    </row>
    <row r="162" s="12" customFormat="1">
      <c r="A162" s="12"/>
      <c r="B162" s="221"/>
      <c r="C162" s="222"/>
      <c r="D162" s="223" t="s">
        <v>152</v>
      </c>
      <c r="E162" s="224" t="s">
        <v>19</v>
      </c>
      <c r="F162" s="225" t="s">
        <v>692</v>
      </c>
      <c r="G162" s="222"/>
      <c r="H162" s="226">
        <v>172</v>
      </c>
      <c r="I162" s="227"/>
      <c r="J162" s="222"/>
      <c r="K162" s="222"/>
      <c r="L162" s="228"/>
      <c r="M162" s="229"/>
      <c r="N162" s="230"/>
      <c r="O162" s="230"/>
      <c r="P162" s="230"/>
      <c r="Q162" s="230"/>
      <c r="R162" s="230"/>
      <c r="S162" s="230"/>
      <c r="T162" s="231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T162" s="232" t="s">
        <v>152</v>
      </c>
      <c r="AU162" s="232" t="s">
        <v>78</v>
      </c>
      <c r="AV162" s="12" t="s">
        <v>80</v>
      </c>
      <c r="AW162" s="12" t="s">
        <v>32</v>
      </c>
      <c r="AX162" s="12" t="s">
        <v>70</v>
      </c>
      <c r="AY162" s="232" t="s">
        <v>145</v>
      </c>
    </row>
    <row r="163" s="12" customFormat="1">
      <c r="A163" s="12"/>
      <c r="B163" s="221"/>
      <c r="C163" s="222"/>
      <c r="D163" s="223" t="s">
        <v>152</v>
      </c>
      <c r="E163" s="224" t="s">
        <v>19</v>
      </c>
      <c r="F163" s="225" t="s">
        <v>274</v>
      </c>
      <c r="G163" s="222"/>
      <c r="H163" s="226">
        <v>22</v>
      </c>
      <c r="I163" s="227"/>
      <c r="J163" s="222"/>
      <c r="K163" s="222"/>
      <c r="L163" s="228"/>
      <c r="M163" s="229"/>
      <c r="N163" s="230"/>
      <c r="O163" s="230"/>
      <c r="P163" s="230"/>
      <c r="Q163" s="230"/>
      <c r="R163" s="230"/>
      <c r="S163" s="230"/>
      <c r="T163" s="231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T163" s="232" t="s">
        <v>152</v>
      </c>
      <c r="AU163" s="232" t="s">
        <v>78</v>
      </c>
      <c r="AV163" s="12" t="s">
        <v>80</v>
      </c>
      <c r="AW163" s="12" t="s">
        <v>32</v>
      </c>
      <c r="AX163" s="12" t="s">
        <v>70</v>
      </c>
      <c r="AY163" s="232" t="s">
        <v>145</v>
      </c>
    </row>
    <row r="164" s="14" customFormat="1">
      <c r="A164" s="14"/>
      <c r="B164" s="243"/>
      <c r="C164" s="244"/>
      <c r="D164" s="223" t="s">
        <v>152</v>
      </c>
      <c r="E164" s="245" t="s">
        <v>19</v>
      </c>
      <c r="F164" s="246" t="s">
        <v>154</v>
      </c>
      <c r="G164" s="244"/>
      <c r="H164" s="247">
        <v>194</v>
      </c>
      <c r="I164" s="248"/>
      <c r="J164" s="244"/>
      <c r="K164" s="244"/>
      <c r="L164" s="249"/>
      <c r="M164" s="250"/>
      <c r="N164" s="251"/>
      <c r="O164" s="251"/>
      <c r="P164" s="251"/>
      <c r="Q164" s="251"/>
      <c r="R164" s="251"/>
      <c r="S164" s="251"/>
      <c r="T164" s="25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3" t="s">
        <v>152</v>
      </c>
      <c r="AU164" s="253" t="s">
        <v>78</v>
      </c>
      <c r="AV164" s="14" t="s">
        <v>150</v>
      </c>
      <c r="AW164" s="14" t="s">
        <v>32</v>
      </c>
      <c r="AX164" s="14" t="s">
        <v>78</v>
      </c>
      <c r="AY164" s="253" t="s">
        <v>145</v>
      </c>
    </row>
    <row r="165" s="2" customFormat="1" ht="16.5" customHeight="1">
      <c r="A165" s="41"/>
      <c r="B165" s="42"/>
      <c r="C165" s="208" t="s">
        <v>243</v>
      </c>
      <c r="D165" s="208" t="s">
        <v>146</v>
      </c>
      <c r="E165" s="209" t="s">
        <v>326</v>
      </c>
      <c r="F165" s="210" t="s">
        <v>327</v>
      </c>
      <c r="G165" s="211" t="s">
        <v>149</v>
      </c>
      <c r="H165" s="212">
        <v>172</v>
      </c>
      <c r="I165" s="213"/>
      <c r="J165" s="214">
        <f>ROUND(I165*H165,2)</f>
        <v>0</v>
      </c>
      <c r="K165" s="210" t="s">
        <v>19</v>
      </c>
      <c r="L165" s="47"/>
      <c r="M165" s="215" t="s">
        <v>19</v>
      </c>
      <c r="N165" s="216" t="s">
        <v>41</v>
      </c>
      <c r="O165" s="87"/>
      <c r="P165" s="217">
        <f>O165*H165</f>
        <v>0</v>
      </c>
      <c r="Q165" s="217">
        <v>0.38313999999999998</v>
      </c>
      <c r="R165" s="217">
        <f>Q165*H165</f>
        <v>65.900080000000003</v>
      </c>
      <c r="S165" s="217">
        <v>0</v>
      </c>
      <c r="T165" s="218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19" t="s">
        <v>150</v>
      </c>
      <c r="AT165" s="219" t="s">
        <v>146</v>
      </c>
      <c r="AU165" s="219" t="s">
        <v>78</v>
      </c>
      <c r="AY165" s="20" t="s">
        <v>145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20" t="s">
        <v>78</v>
      </c>
      <c r="BK165" s="220">
        <f>ROUND(I165*H165,2)</f>
        <v>0</v>
      </c>
      <c r="BL165" s="20" t="s">
        <v>150</v>
      </c>
      <c r="BM165" s="219" t="s">
        <v>693</v>
      </c>
    </row>
    <row r="166" s="12" customFormat="1">
      <c r="A166" s="12"/>
      <c r="B166" s="221"/>
      <c r="C166" s="222"/>
      <c r="D166" s="223" t="s">
        <v>152</v>
      </c>
      <c r="E166" s="224" t="s">
        <v>19</v>
      </c>
      <c r="F166" s="225" t="s">
        <v>692</v>
      </c>
      <c r="G166" s="222"/>
      <c r="H166" s="226">
        <v>172</v>
      </c>
      <c r="I166" s="227"/>
      <c r="J166" s="222"/>
      <c r="K166" s="222"/>
      <c r="L166" s="228"/>
      <c r="M166" s="229"/>
      <c r="N166" s="230"/>
      <c r="O166" s="230"/>
      <c r="P166" s="230"/>
      <c r="Q166" s="230"/>
      <c r="R166" s="230"/>
      <c r="S166" s="230"/>
      <c r="T166" s="231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T166" s="232" t="s">
        <v>152</v>
      </c>
      <c r="AU166" s="232" t="s">
        <v>78</v>
      </c>
      <c r="AV166" s="12" t="s">
        <v>80</v>
      </c>
      <c r="AW166" s="12" t="s">
        <v>32</v>
      </c>
      <c r="AX166" s="12" t="s">
        <v>70</v>
      </c>
      <c r="AY166" s="232" t="s">
        <v>145</v>
      </c>
    </row>
    <row r="167" s="14" customFormat="1">
      <c r="A167" s="14"/>
      <c r="B167" s="243"/>
      <c r="C167" s="244"/>
      <c r="D167" s="223" t="s">
        <v>152</v>
      </c>
      <c r="E167" s="245" t="s">
        <v>19</v>
      </c>
      <c r="F167" s="246" t="s">
        <v>154</v>
      </c>
      <c r="G167" s="244"/>
      <c r="H167" s="247">
        <v>172</v>
      </c>
      <c r="I167" s="248"/>
      <c r="J167" s="244"/>
      <c r="K167" s="244"/>
      <c r="L167" s="249"/>
      <c r="M167" s="250"/>
      <c r="N167" s="251"/>
      <c r="O167" s="251"/>
      <c r="P167" s="251"/>
      <c r="Q167" s="251"/>
      <c r="R167" s="251"/>
      <c r="S167" s="251"/>
      <c r="T167" s="25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3" t="s">
        <v>152</v>
      </c>
      <c r="AU167" s="253" t="s">
        <v>78</v>
      </c>
      <c r="AV167" s="14" t="s">
        <v>150</v>
      </c>
      <c r="AW167" s="14" t="s">
        <v>32</v>
      </c>
      <c r="AX167" s="14" t="s">
        <v>78</v>
      </c>
      <c r="AY167" s="253" t="s">
        <v>145</v>
      </c>
    </row>
    <row r="168" s="11" customFormat="1" ht="25.92" customHeight="1">
      <c r="A168" s="11"/>
      <c r="B168" s="194"/>
      <c r="C168" s="195"/>
      <c r="D168" s="196" t="s">
        <v>69</v>
      </c>
      <c r="E168" s="197" t="s">
        <v>353</v>
      </c>
      <c r="F168" s="197" t="s">
        <v>354</v>
      </c>
      <c r="G168" s="195"/>
      <c r="H168" s="195"/>
      <c r="I168" s="198"/>
      <c r="J168" s="199">
        <f>BK168</f>
        <v>0</v>
      </c>
      <c r="K168" s="195"/>
      <c r="L168" s="200"/>
      <c r="M168" s="201"/>
      <c r="N168" s="202"/>
      <c r="O168" s="202"/>
      <c r="P168" s="203">
        <f>SUM(P169:P184)</f>
        <v>0</v>
      </c>
      <c r="Q168" s="202"/>
      <c r="R168" s="203">
        <f>SUM(R169:R184)</f>
        <v>49.171250000000001</v>
      </c>
      <c r="S168" s="202"/>
      <c r="T168" s="204">
        <f>SUM(T169:T184)</f>
        <v>0</v>
      </c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R168" s="205" t="s">
        <v>78</v>
      </c>
      <c r="AT168" s="206" t="s">
        <v>69</v>
      </c>
      <c r="AU168" s="206" t="s">
        <v>70</v>
      </c>
      <c r="AY168" s="205" t="s">
        <v>145</v>
      </c>
      <c r="BK168" s="207">
        <f>SUM(BK169:BK184)</f>
        <v>0</v>
      </c>
    </row>
    <row r="169" s="2" customFormat="1" ht="16.5" customHeight="1">
      <c r="A169" s="41"/>
      <c r="B169" s="42"/>
      <c r="C169" s="208" t="s">
        <v>274</v>
      </c>
      <c r="D169" s="208" t="s">
        <v>146</v>
      </c>
      <c r="E169" s="209" t="s">
        <v>380</v>
      </c>
      <c r="F169" s="210" t="s">
        <v>381</v>
      </c>
      <c r="G169" s="211" t="s">
        <v>149</v>
      </c>
      <c r="H169" s="212">
        <v>23.100000000000001</v>
      </c>
      <c r="I169" s="213"/>
      <c r="J169" s="214">
        <f>ROUND(I169*H169,2)</f>
        <v>0</v>
      </c>
      <c r="K169" s="210" t="s">
        <v>19</v>
      </c>
      <c r="L169" s="47"/>
      <c r="M169" s="215" t="s">
        <v>19</v>
      </c>
      <c r="N169" s="216" t="s">
        <v>41</v>
      </c>
      <c r="O169" s="87"/>
      <c r="P169" s="217">
        <f>O169*H169</f>
        <v>0</v>
      </c>
      <c r="Q169" s="217">
        <v>0.13100000000000001</v>
      </c>
      <c r="R169" s="217">
        <f>Q169*H169</f>
        <v>3.0261000000000005</v>
      </c>
      <c r="S169" s="217">
        <v>0</v>
      </c>
      <c r="T169" s="218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19" t="s">
        <v>150</v>
      </c>
      <c r="AT169" s="219" t="s">
        <v>146</v>
      </c>
      <c r="AU169" s="219" t="s">
        <v>78</v>
      </c>
      <c r="AY169" s="20" t="s">
        <v>145</v>
      </c>
      <c r="BE169" s="220">
        <f>IF(N169="základní",J169,0)</f>
        <v>0</v>
      </c>
      <c r="BF169" s="220">
        <f>IF(N169="snížená",J169,0)</f>
        <v>0</v>
      </c>
      <c r="BG169" s="220">
        <f>IF(N169="zákl. přenesená",J169,0)</f>
        <v>0</v>
      </c>
      <c r="BH169" s="220">
        <f>IF(N169="sníž. přenesená",J169,0)</f>
        <v>0</v>
      </c>
      <c r="BI169" s="220">
        <f>IF(N169="nulová",J169,0)</f>
        <v>0</v>
      </c>
      <c r="BJ169" s="20" t="s">
        <v>78</v>
      </c>
      <c r="BK169" s="220">
        <f>ROUND(I169*H169,2)</f>
        <v>0</v>
      </c>
      <c r="BL169" s="20" t="s">
        <v>150</v>
      </c>
      <c r="BM169" s="219" t="s">
        <v>694</v>
      </c>
    </row>
    <row r="170" s="2" customFormat="1" ht="16.5" customHeight="1">
      <c r="A170" s="41"/>
      <c r="B170" s="42"/>
      <c r="C170" s="208" t="s">
        <v>250</v>
      </c>
      <c r="D170" s="208" t="s">
        <v>146</v>
      </c>
      <c r="E170" s="209" t="s">
        <v>388</v>
      </c>
      <c r="F170" s="210" t="s">
        <v>389</v>
      </c>
      <c r="G170" s="211" t="s">
        <v>149</v>
      </c>
      <c r="H170" s="212">
        <v>180.59999999999999</v>
      </c>
      <c r="I170" s="213"/>
      <c r="J170" s="214">
        <f>ROUND(I170*H170,2)</f>
        <v>0</v>
      </c>
      <c r="K170" s="210" t="s">
        <v>19</v>
      </c>
      <c r="L170" s="47"/>
      <c r="M170" s="215" t="s">
        <v>19</v>
      </c>
      <c r="N170" s="216" t="s">
        <v>41</v>
      </c>
      <c r="O170" s="87"/>
      <c r="P170" s="217">
        <f>O170*H170</f>
        <v>0</v>
      </c>
      <c r="Q170" s="217">
        <v>0.17599999999999999</v>
      </c>
      <c r="R170" s="217">
        <f>Q170*H170</f>
        <v>31.785599999999999</v>
      </c>
      <c r="S170" s="217">
        <v>0</v>
      </c>
      <c r="T170" s="218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19" t="s">
        <v>150</v>
      </c>
      <c r="AT170" s="219" t="s">
        <v>146</v>
      </c>
      <c r="AU170" s="219" t="s">
        <v>78</v>
      </c>
      <c r="AY170" s="20" t="s">
        <v>145</v>
      </c>
      <c r="BE170" s="220">
        <f>IF(N170="základní",J170,0)</f>
        <v>0</v>
      </c>
      <c r="BF170" s="220">
        <f>IF(N170="snížená",J170,0)</f>
        <v>0</v>
      </c>
      <c r="BG170" s="220">
        <f>IF(N170="zákl. přenesená",J170,0)</f>
        <v>0</v>
      </c>
      <c r="BH170" s="220">
        <f>IF(N170="sníž. přenesená",J170,0)</f>
        <v>0</v>
      </c>
      <c r="BI170" s="220">
        <f>IF(N170="nulová",J170,0)</f>
        <v>0</v>
      </c>
      <c r="BJ170" s="20" t="s">
        <v>78</v>
      </c>
      <c r="BK170" s="220">
        <f>ROUND(I170*H170,2)</f>
        <v>0</v>
      </c>
      <c r="BL170" s="20" t="s">
        <v>150</v>
      </c>
      <c r="BM170" s="219" t="s">
        <v>695</v>
      </c>
    </row>
    <row r="171" s="2" customFormat="1" ht="16.5" customHeight="1">
      <c r="A171" s="41"/>
      <c r="B171" s="42"/>
      <c r="C171" s="208" t="s">
        <v>7</v>
      </c>
      <c r="D171" s="208" t="s">
        <v>146</v>
      </c>
      <c r="E171" s="209" t="s">
        <v>407</v>
      </c>
      <c r="F171" s="210" t="s">
        <v>408</v>
      </c>
      <c r="G171" s="211" t="s">
        <v>149</v>
      </c>
      <c r="H171" s="212">
        <v>22</v>
      </c>
      <c r="I171" s="213"/>
      <c r="J171" s="214">
        <f>ROUND(I171*H171,2)</f>
        <v>0</v>
      </c>
      <c r="K171" s="210" t="s">
        <v>19</v>
      </c>
      <c r="L171" s="47"/>
      <c r="M171" s="215" t="s">
        <v>19</v>
      </c>
      <c r="N171" s="216" t="s">
        <v>41</v>
      </c>
      <c r="O171" s="87"/>
      <c r="P171" s="217">
        <f>O171*H171</f>
        <v>0</v>
      </c>
      <c r="Q171" s="217">
        <v>0.073899999999999993</v>
      </c>
      <c r="R171" s="217">
        <f>Q171*H171</f>
        <v>1.6257999999999999</v>
      </c>
      <c r="S171" s="217">
        <v>0</v>
      </c>
      <c r="T171" s="218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19" t="s">
        <v>150</v>
      </c>
      <c r="AT171" s="219" t="s">
        <v>146</v>
      </c>
      <c r="AU171" s="219" t="s">
        <v>78</v>
      </c>
      <c r="AY171" s="20" t="s">
        <v>145</v>
      </c>
      <c r="BE171" s="220">
        <f>IF(N171="základní",J171,0)</f>
        <v>0</v>
      </c>
      <c r="BF171" s="220">
        <f>IF(N171="snížená",J171,0)</f>
        <v>0</v>
      </c>
      <c r="BG171" s="220">
        <f>IF(N171="zákl. přenesená",J171,0)</f>
        <v>0</v>
      </c>
      <c r="BH171" s="220">
        <f>IF(N171="sníž. přenesená",J171,0)</f>
        <v>0</v>
      </c>
      <c r="BI171" s="220">
        <f>IF(N171="nulová",J171,0)</f>
        <v>0</v>
      </c>
      <c r="BJ171" s="20" t="s">
        <v>78</v>
      </c>
      <c r="BK171" s="220">
        <f>ROUND(I171*H171,2)</f>
        <v>0</v>
      </c>
      <c r="BL171" s="20" t="s">
        <v>150</v>
      </c>
      <c r="BM171" s="219" t="s">
        <v>696</v>
      </c>
    </row>
    <row r="172" s="12" customFormat="1">
      <c r="A172" s="12"/>
      <c r="B172" s="221"/>
      <c r="C172" s="222"/>
      <c r="D172" s="223" t="s">
        <v>152</v>
      </c>
      <c r="E172" s="224" t="s">
        <v>19</v>
      </c>
      <c r="F172" s="225" t="s">
        <v>274</v>
      </c>
      <c r="G172" s="222"/>
      <c r="H172" s="226">
        <v>22</v>
      </c>
      <c r="I172" s="227"/>
      <c r="J172" s="222"/>
      <c r="K172" s="222"/>
      <c r="L172" s="228"/>
      <c r="M172" s="229"/>
      <c r="N172" s="230"/>
      <c r="O172" s="230"/>
      <c r="P172" s="230"/>
      <c r="Q172" s="230"/>
      <c r="R172" s="230"/>
      <c r="S172" s="230"/>
      <c r="T172" s="231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T172" s="232" t="s">
        <v>152</v>
      </c>
      <c r="AU172" s="232" t="s">
        <v>78</v>
      </c>
      <c r="AV172" s="12" t="s">
        <v>80</v>
      </c>
      <c r="AW172" s="12" t="s">
        <v>32</v>
      </c>
      <c r="AX172" s="12" t="s">
        <v>70</v>
      </c>
      <c r="AY172" s="232" t="s">
        <v>145</v>
      </c>
    </row>
    <row r="173" s="13" customFormat="1">
      <c r="A173" s="13"/>
      <c r="B173" s="233"/>
      <c r="C173" s="234"/>
      <c r="D173" s="223" t="s">
        <v>152</v>
      </c>
      <c r="E173" s="235" t="s">
        <v>19</v>
      </c>
      <c r="F173" s="236" t="s">
        <v>410</v>
      </c>
      <c r="G173" s="234"/>
      <c r="H173" s="235" t="s">
        <v>19</v>
      </c>
      <c r="I173" s="237"/>
      <c r="J173" s="234"/>
      <c r="K173" s="234"/>
      <c r="L173" s="238"/>
      <c r="M173" s="239"/>
      <c r="N173" s="240"/>
      <c r="O173" s="240"/>
      <c r="P173" s="240"/>
      <c r="Q173" s="240"/>
      <c r="R173" s="240"/>
      <c r="S173" s="240"/>
      <c r="T173" s="24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2" t="s">
        <v>152</v>
      </c>
      <c r="AU173" s="242" t="s">
        <v>78</v>
      </c>
      <c r="AV173" s="13" t="s">
        <v>78</v>
      </c>
      <c r="AW173" s="13" t="s">
        <v>32</v>
      </c>
      <c r="AX173" s="13" t="s">
        <v>70</v>
      </c>
      <c r="AY173" s="242" t="s">
        <v>145</v>
      </c>
    </row>
    <row r="174" s="14" customFormat="1">
      <c r="A174" s="14"/>
      <c r="B174" s="243"/>
      <c r="C174" s="244"/>
      <c r="D174" s="223" t="s">
        <v>152</v>
      </c>
      <c r="E174" s="245" t="s">
        <v>19</v>
      </c>
      <c r="F174" s="246" t="s">
        <v>154</v>
      </c>
      <c r="G174" s="244"/>
      <c r="H174" s="247">
        <v>22</v>
      </c>
      <c r="I174" s="248"/>
      <c r="J174" s="244"/>
      <c r="K174" s="244"/>
      <c r="L174" s="249"/>
      <c r="M174" s="250"/>
      <c r="N174" s="251"/>
      <c r="O174" s="251"/>
      <c r="P174" s="251"/>
      <c r="Q174" s="251"/>
      <c r="R174" s="251"/>
      <c r="S174" s="251"/>
      <c r="T174" s="25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3" t="s">
        <v>152</v>
      </c>
      <c r="AU174" s="253" t="s">
        <v>78</v>
      </c>
      <c r="AV174" s="14" t="s">
        <v>150</v>
      </c>
      <c r="AW174" s="14" t="s">
        <v>32</v>
      </c>
      <c r="AX174" s="14" t="s">
        <v>78</v>
      </c>
      <c r="AY174" s="253" t="s">
        <v>145</v>
      </c>
    </row>
    <row r="175" s="2" customFormat="1" ht="16.5" customHeight="1">
      <c r="A175" s="41"/>
      <c r="B175" s="42"/>
      <c r="C175" s="208" t="s">
        <v>257</v>
      </c>
      <c r="D175" s="208" t="s">
        <v>146</v>
      </c>
      <c r="E175" s="209" t="s">
        <v>422</v>
      </c>
      <c r="F175" s="210" t="s">
        <v>423</v>
      </c>
      <c r="G175" s="211" t="s">
        <v>149</v>
      </c>
      <c r="H175" s="212">
        <v>172</v>
      </c>
      <c r="I175" s="213"/>
      <c r="J175" s="214">
        <f>ROUND(I175*H175,2)</f>
        <v>0</v>
      </c>
      <c r="K175" s="210" t="s">
        <v>19</v>
      </c>
      <c r="L175" s="47"/>
      <c r="M175" s="215" t="s">
        <v>19</v>
      </c>
      <c r="N175" s="216" t="s">
        <v>41</v>
      </c>
      <c r="O175" s="87"/>
      <c r="P175" s="217">
        <f>O175*H175</f>
        <v>0</v>
      </c>
      <c r="Q175" s="217">
        <v>0.073899999999999993</v>
      </c>
      <c r="R175" s="217">
        <f>Q175*H175</f>
        <v>12.710799999999999</v>
      </c>
      <c r="S175" s="217">
        <v>0</v>
      </c>
      <c r="T175" s="218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19" t="s">
        <v>150</v>
      </c>
      <c r="AT175" s="219" t="s">
        <v>146</v>
      </c>
      <c r="AU175" s="219" t="s">
        <v>78</v>
      </c>
      <c r="AY175" s="20" t="s">
        <v>145</v>
      </c>
      <c r="BE175" s="220">
        <f>IF(N175="základní",J175,0)</f>
        <v>0</v>
      </c>
      <c r="BF175" s="220">
        <f>IF(N175="snížená",J175,0)</f>
        <v>0</v>
      </c>
      <c r="BG175" s="220">
        <f>IF(N175="zákl. přenesená",J175,0)</f>
        <v>0</v>
      </c>
      <c r="BH175" s="220">
        <f>IF(N175="sníž. přenesená",J175,0)</f>
        <v>0</v>
      </c>
      <c r="BI175" s="220">
        <f>IF(N175="nulová",J175,0)</f>
        <v>0</v>
      </c>
      <c r="BJ175" s="20" t="s">
        <v>78</v>
      </c>
      <c r="BK175" s="220">
        <f>ROUND(I175*H175,2)</f>
        <v>0</v>
      </c>
      <c r="BL175" s="20" t="s">
        <v>150</v>
      </c>
      <c r="BM175" s="219" t="s">
        <v>697</v>
      </c>
    </row>
    <row r="176" s="12" customFormat="1">
      <c r="A176" s="12"/>
      <c r="B176" s="221"/>
      <c r="C176" s="222"/>
      <c r="D176" s="223" t="s">
        <v>152</v>
      </c>
      <c r="E176" s="224" t="s">
        <v>19</v>
      </c>
      <c r="F176" s="225" t="s">
        <v>692</v>
      </c>
      <c r="G176" s="222"/>
      <c r="H176" s="226">
        <v>172</v>
      </c>
      <c r="I176" s="227"/>
      <c r="J176" s="222"/>
      <c r="K176" s="222"/>
      <c r="L176" s="228"/>
      <c r="M176" s="229"/>
      <c r="N176" s="230"/>
      <c r="O176" s="230"/>
      <c r="P176" s="230"/>
      <c r="Q176" s="230"/>
      <c r="R176" s="230"/>
      <c r="S176" s="230"/>
      <c r="T176" s="231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T176" s="232" t="s">
        <v>152</v>
      </c>
      <c r="AU176" s="232" t="s">
        <v>78</v>
      </c>
      <c r="AV176" s="12" t="s">
        <v>80</v>
      </c>
      <c r="AW176" s="12" t="s">
        <v>32</v>
      </c>
      <c r="AX176" s="12" t="s">
        <v>70</v>
      </c>
      <c r="AY176" s="232" t="s">
        <v>145</v>
      </c>
    </row>
    <row r="177" s="13" customFormat="1">
      <c r="A177" s="13"/>
      <c r="B177" s="233"/>
      <c r="C177" s="234"/>
      <c r="D177" s="223" t="s">
        <v>152</v>
      </c>
      <c r="E177" s="235" t="s">
        <v>19</v>
      </c>
      <c r="F177" s="236" t="s">
        <v>426</v>
      </c>
      <c r="G177" s="234"/>
      <c r="H177" s="235" t="s">
        <v>19</v>
      </c>
      <c r="I177" s="237"/>
      <c r="J177" s="234"/>
      <c r="K177" s="234"/>
      <c r="L177" s="238"/>
      <c r="M177" s="239"/>
      <c r="N177" s="240"/>
      <c r="O177" s="240"/>
      <c r="P177" s="240"/>
      <c r="Q177" s="240"/>
      <c r="R177" s="240"/>
      <c r="S177" s="240"/>
      <c r="T177" s="24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2" t="s">
        <v>152</v>
      </c>
      <c r="AU177" s="242" t="s">
        <v>78</v>
      </c>
      <c r="AV177" s="13" t="s">
        <v>78</v>
      </c>
      <c r="AW177" s="13" t="s">
        <v>32</v>
      </c>
      <c r="AX177" s="13" t="s">
        <v>70</v>
      </c>
      <c r="AY177" s="242" t="s">
        <v>145</v>
      </c>
    </row>
    <row r="178" s="14" customFormat="1">
      <c r="A178" s="14"/>
      <c r="B178" s="243"/>
      <c r="C178" s="244"/>
      <c r="D178" s="223" t="s">
        <v>152</v>
      </c>
      <c r="E178" s="245" t="s">
        <v>19</v>
      </c>
      <c r="F178" s="246" t="s">
        <v>154</v>
      </c>
      <c r="G178" s="244"/>
      <c r="H178" s="247">
        <v>172</v>
      </c>
      <c r="I178" s="248"/>
      <c r="J178" s="244"/>
      <c r="K178" s="244"/>
      <c r="L178" s="249"/>
      <c r="M178" s="250"/>
      <c r="N178" s="251"/>
      <c r="O178" s="251"/>
      <c r="P178" s="251"/>
      <c r="Q178" s="251"/>
      <c r="R178" s="251"/>
      <c r="S178" s="251"/>
      <c r="T178" s="25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3" t="s">
        <v>152</v>
      </c>
      <c r="AU178" s="253" t="s">
        <v>78</v>
      </c>
      <c r="AV178" s="14" t="s">
        <v>150</v>
      </c>
      <c r="AW178" s="14" t="s">
        <v>32</v>
      </c>
      <c r="AX178" s="14" t="s">
        <v>78</v>
      </c>
      <c r="AY178" s="253" t="s">
        <v>145</v>
      </c>
    </row>
    <row r="179" s="2" customFormat="1" ht="16.5" customHeight="1">
      <c r="A179" s="41"/>
      <c r="B179" s="42"/>
      <c r="C179" s="208" t="s">
        <v>248</v>
      </c>
      <c r="D179" s="208" t="s">
        <v>146</v>
      </c>
      <c r="E179" s="209" t="s">
        <v>437</v>
      </c>
      <c r="F179" s="210" t="s">
        <v>438</v>
      </c>
      <c r="G179" s="211" t="s">
        <v>176</v>
      </c>
      <c r="H179" s="212">
        <v>15</v>
      </c>
      <c r="I179" s="213"/>
      <c r="J179" s="214">
        <f>ROUND(I179*H179,2)</f>
        <v>0</v>
      </c>
      <c r="K179" s="210" t="s">
        <v>19</v>
      </c>
      <c r="L179" s="47"/>
      <c r="M179" s="215" t="s">
        <v>19</v>
      </c>
      <c r="N179" s="216" t="s">
        <v>41</v>
      </c>
      <c r="O179" s="87"/>
      <c r="P179" s="217">
        <f>O179*H179</f>
        <v>0</v>
      </c>
      <c r="Q179" s="217">
        <v>0.00033</v>
      </c>
      <c r="R179" s="217">
        <f>Q179*H179</f>
        <v>0.0049499999999999995</v>
      </c>
      <c r="S179" s="217">
        <v>0</v>
      </c>
      <c r="T179" s="218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19" t="s">
        <v>150</v>
      </c>
      <c r="AT179" s="219" t="s">
        <v>146</v>
      </c>
      <c r="AU179" s="219" t="s">
        <v>78</v>
      </c>
      <c r="AY179" s="20" t="s">
        <v>145</v>
      </c>
      <c r="BE179" s="220">
        <f>IF(N179="základní",J179,0)</f>
        <v>0</v>
      </c>
      <c r="BF179" s="220">
        <f>IF(N179="snížená",J179,0)</f>
        <v>0</v>
      </c>
      <c r="BG179" s="220">
        <f>IF(N179="zákl. přenesená",J179,0)</f>
        <v>0</v>
      </c>
      <c r="BH179" s="220">
        <f>IF(N179="sníž. přenesená",J179,0)</f>
        <v>0</v>
      </c>
      <c r="BI179" s="220">
        <f>IF(N179="nulová",J179,0)</f>
        <v>0</v>
      </c>
      <c r="BJ179" s="20" t="s">
        <v>78</v>
      </c>
      <c r="BK179" s="220">
        <f>ROUND(I179*H179,2)</f>
        <v>0</v>
      </c>
      <c r="BL179" s="20" t="s">
        <v>150</v>
      </c>
      <c r="BM179" s="219" t="s">
        <v>698</v>
      </c>
    </row>
    <row r="180" s="12" customFormat="1">
      <c r="A180" s="12"/>
      <c r="B180" s="221"/>
      <c r="C180" s="222"/>
      <c r="D180" s="223" t="s">
        <v>152</v>
      </c>
      <c r="E180" s="224" t="s">
        <v>19</v>
      </c>
      <c r="F180" s="225" t="s">
        <v>8</v>
      </c>
      <c r="G180" s="222"/>
      <c r="H180" s="226">
        <v>15</v>
      </c>
      <c r="I180" s="227"/>
      <c r="J180" s="222"/>
      <c r="K180" s="222"/>
      <c r="L180" s="228"/>
      <c r="M180" s="229"/>
      <c r="N180" s="230"/>
      <c r="O180" s="230"/>
      <c r="P180" s="230"/>
      <c r="Q180" s="230"/>
      <c r="R180" s="230"/>
      <c r="S180" s="230"/>
      <c r="T180" s="231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T180" s="232" t="s">
        <v>152</v>
      </c>
      <c r="AU180" s="232" t="s">
        <v>78</v>
      </c>
      <c r="AV180" s="12" t="s">
        <v>80</v>
      </c>
      <c r="AW180" s="12" t="s">
        <v>32</v>
      </c>
      <c r="AX180" s="12" t="s">
        <v>70</v>
      </c>
      <c r="AY180" s="232" t="s">
        <v>145</v>
      </c>
    </row>
    <row r="181" s="14" customFormat="1">
      <c r="A181" s="14"/>
      <c r="B181" s="243"/>
      <c r="C181" s="244"/>
      <c r="D181" s="223" t="s">
        <v>152</v>
      </c>
      <c r="E181" s="245" t="s">
        <v>19</v>
      </c>
      <c r="F181" s="246" t="s">
        <v>154</v>
      </c>
      <c r="G181" s="244"/>
      <c r="H181" s="247">
        <v>15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3" t="s">
        <v>152</v>
      </c>
      <c r="AU181" s="253" t="s">
        <v>78</v>
      </c>
      <c r="AV181" s="14" t="s">
        <v>150</v>
      </c>
      <c r="AW181" s="14" t="s">
        <v>32</v>
      </c>
      <c r="AX181" s="14" t="s">
        <v>78</v>
      </c>
      <c r="AY181" s="253" t="s">
        <v>145</v>
      </c>
    </row>
    <row r="182" s="2" customFormat="1" ht="16.5" customHeight="1">
      <c r="A182" s="41"/>
      <c r="B182" s="42"/>
      <c r="C182" s="208" t="s">
        <v>262</v>
      </c>
      <c r="D182" s="208" t="s">
        <v>146</v>
      </c>
      <c r="E182" s="209" t="s">
        <v>442</v>
      </c>
      <c r="F182" s="210" t="s">
        <v>443</v>
      </c>
      <c r="G182" s="211" t="s">
        <v>176</v>
      </c>
      <c r="H182" s="212">
        <v>50</v>
      </c>
      <c r="I182" s="213"/>
      <c r="J182" s="214">
        <f>ROUND(I182*H182,2)</f>
        <v>0</v>
      </c>
      <c r="K182" s="210" t="s">
        <v>19</v>
      </c>
      <c r="L182" s="47"/>
      <c r="M182" s="215" t="s">
        <v>19</v>
      </c>
      <c r="N182" s="216" t="s">
        <v>41</v>
      </c>
      <c r="O182" s="87"/>
      <c r="P182" s="217">
        <f>O182*H182</f>
        <v>0</v>
      </c>
      <c r="Q182" s="217">
        <v>0.00036000000000000002</v>
      </c>
      <c r="R182" s="217">
        <f>Q182*H182</f>
        <v>0.018000000000000002</v>
      </c>
      <c r="S182" s="217">
        <v>0</v>
      </c>
      <c r="T182" s="218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19" t="s">
        <v>150</v>
      </c>
      <c r="AT182" s="219" t="s">
        <v>146</v>
      </c>
      <c r="AU182" s="219" t="s">
        <v>78</v>
      </c>
      <c r="AY182" s="20" t="s">
        <v>145</v>
      </c>
      <c r="BE182" s="220">
        <f>IF(N182="základní",J182,0)</f>
        <v>0</v>
      </c>
      <c r="BF182" s="220">
        <f>IF(N182="snížená",J182,0)</f>
        <v>0</v>
      </c>
      <c r="BG182" s="220">
        <f>IF(N182="zákl. přenesená",J182,0)</f>
        <v>0</v>
      </c>
      <c r="BH182" s="220">
        <f>IF(N182="sníž. přenesená",J182,0)</f>
        <v>0</v>
      </c>
      <c r="BI182" s="220">
        <f>IF(N182="nulová",J182,0)</f>
        <v>0</v>
      </c>
      <c r="BJ182" s="20" t="s">
        <v>78</v>
      </c>
      <c r="BK182" s="220">
        <f>ROUND(I182*H182,2)</f>
        <v>0</v>
      </c>
      <c r="BL182" s="20" t="s">
        <v>150</v>
      </c>
      <c r="BM182" s="219" t="s">
        <v>699</v>
      </c>
    </row>
    <row r="183" s="12" customFormat="1">
      <c r="A183" s="12"/>
      <c r="B183" s="221"/>
      <c r="C183" s="222"/>
      <c r="D183" s="223" t="s">
        <v>152</v>
      </c>
      <c r="E183" s="224" t="s">
        <v>19</v>
      </c>
      <c r="F183" s="225" t="s">
        <v>391</v>
      </c>
      <c r="G183" s="222"/>
      <c r="H183" s="226">
        <v>50</v>
      </c>
      <c r="I183" s="227"/>
      <c r="J183" s="222"/>
      <c r="K183" s="222"/>
      <c r="L183" s="228"/>
      <c r="M183" s="229"/>
      <c r="N183" s="230"/>
      <c r="O183" s="230"/>
      <c r="P183" s="230"/>
      <c r="Q183" s="230"/>
      <c r="R183" s="230"/>
      <c r="S183" s="230"/>
      <c r="T183" s="231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T183" s="232" t="s">
        <v>152</v>
      </c>
      <c r="AU183" s="232" t="s">
        <v>78</v>
      </c>
      <c r="AV183" s="12" t="s">
        <v>80</v>
      </c>
      <c r="AW183" s="12" t="s">
        <v>32</v>
      </c>
      <c r="AX183" s="12" t="s">
        <v>70</v>
      </c>
      <c r="AY183" s="232" t="s">
        <v>145</v>
      </c>
    </row>
    <row r="184" s="14" customFormat="1">
      <c r="A184" s="14"/>
      <c r="B184" s="243"/>
      <c r="C184" s="244"/>
      <c r="D184" s="223" t="s">
        <v>152</v>
      </c>
      <c r="E184" s="245" t="s">
        <v>19</v>
      </c>
      <c r="F184" s="246" t="s">
        <v>154</v>
      </c>
      <c r="G184" s="244"/>
      <c r="H184" s="247">
        <v>50</v>
      </c>
      <c r="I184" s="248"/>
      <c r="J184" s="244"/>
      <c r="K184" s="244"/>
      <c r="L184" s="249"/>
      <c r="M184" s="250"/>
      <c r="N184" s="251"/>
      <c r="O184" s="251"/>
      <c r="P184" s="251"/>
      <c r="Q184" s="251"/>
      <c r="R184" s="251"/>
      <c r="S184" s="251"/>
      <c r="T184" s="25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3" t="s">
        <v>152</v>
      </c>
      <c r="AU184" s="253" t="s">
        <v>78</v>
      </c>
      <c r="AV184" s="14" t="s">
        <v>150</v>
      </c>
      <c r="AW184" s="14" t="s">
        <v>32</v>
      </c>
      <c r="AX184" s="14" t="s">
        <v>78</v>
      </c>
      <c r="AY184" s="253" t="s">
        <v>145</v>
      </c>
    </row>
    <row r="185" s="11" customFormat="1" ht="25.92" customHeight="1">
      <c r="A185" s="11"/>
      <c r="B185" s="194"/>
      <c r="C185" s="195"/>
      <c r="D185" s="196" t="s">
        <v>69</v>
      </c>
      <c r="E185" s="197" t="s">
        <v>525</v>
      </c>
      <c r="F185" s="197" t="s">
        <v>526</v>
      </c>
      <c r="G185" s="195"/>
      <c r="H185" s="195"/>
      <c r="I185" s="198"/>
      <c r="J185" s="199">
        <f>BK185</f>
        <v>0</v>
      </c>
      <c r="K185" s="195"/>
      <c r="L185" s="200"/>
      <c r="M185" s="201"/>
      <c r="N185" s="202"/>
      <c r="O185" s="202"/>
      <c r="P185" s="203">
        <f>SUM(P186:P195)</f>
        <v>0</v>
      </c>
      <c r="Q185" s="202"/>
      <c r="R185" s="203">
        <f>SUM(R186:R195)</f>
        <v>54.062439999999995</v>
      </c>
      <c r="S185" s="202"/>
      <c r="T185" s="204">
        <f>SUM(T186:T195)</f>
        <v>0</v>
      </c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R185" s="205" t="s">
        <v>78</v>
      </c>
      <c r="AT185" s="206" t="s">
        <v>69</v>
      </c>
      <c r="AU185" s="206" t="s">
        <v>70</v>
      </c>
      <c r="AY185" s="205" t="s">
        <v>145</v>
      </c>
      <c r="BK185" s="207">
        <f>SUM(BK186:BK195)</f>
        <v>0</v>
      </c>
    </row>
    <row r="186" s="2" customFormat="1" ht="16.5" customHeight="1">
      <c r="A186" s="41"/>
      <c r="B186" s="42"/>
      <c r="C186" s="208" t="s">
        <v>280</v>
      </c>
      <c r="D186" s="208" t="s">
        <v>146</v>
      </c>
      <c r="E186" s="209" t="s">
        <v>559</v>
      </c>
      <c r="F186" s="210" t="s">
        <v>560</v>
      </c>
      <c r="G186" s="211" t="s">
        <v>401</v>
      </c>
      <c r="H186" s="212">
        <v>179.78</v>
      </c>
      <c r="I186" s="213"/>
      <c r="J186" s="214">
        <f>ROUND(I186*H186,2)</f>
        <v>0</v>
      </c>
      <c r="K186" s="210" t="s">
        <v>19</v>
      </c>
      <c r="L186" s="47"/>
      <c r="M186" s="215" t="s">
        <v>19</v>
      </c>
      <c r="N186" s="216" t="s">
        <v>41</v>
      </c>
      <c r="O186" s="87"/>
      <c r="P186" s="217">
        <f>O186*H186</f>
        <v>0</v>
      </c>
      <c r="Q186" s="217">
        <v>0.045999999999999999</v>
      </c>
      <c r="R186" s="217">
        <f>Q186*H186</f>
        <v>8.2698800000000006</v>
      </c>
      <c r="S186" s="217">
        <v>0</v>
      </c>
      <c r="T186" s="218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19" t="s">
        <v>150</v>
      </c>
      <c r="AT186" s="219" t="s">
        <v>146</v>
      </c>
      <c r="AU186" s="219" t="s">
        <v>78</v>
      </c>
      <c r="AY186" s="20" t="s">
        <v>145</v>
      </c>
      <c r="BE186" s="220">
        <f>IF(N186="základní",J186,0)</f>
        <v>0</v>
      </c>
      <c r="BF186" s="220">
        <f>IF(N186="snížená",J186,0)</f>
        <v>0</v>
      </c>
      <c r="BG186" s="220">
        <f>IF(N186="zákl. přenesená",J186,0)</f>
        <v>0</v>
      </c>
      <c r="BH186" s="220">
        <f>IF(N186="sníž. přenesená",J186,0)</f>
        <v>0</v>
      </c>
      <c r="BI186" s="220">
        <f>IF(N186="nulová",J186,0)</f>
        <v>0</v>
      </c>
      <c r="BJ186" s="20" t="s">
        <v>78</v>
      </c>
      <c r="BK186" s="220">
        <f>ROUND(I186*H186,2)</f>
        <v>0</v>
      </c>
      <c r="BL186" s="20" t="s">
        <v>150</v>
      </c>
      <c r="BM186" s="219" t="s">
        <v>700</v>
      </c>
    </row>
    <row r="187" s="2" customFormat="1" ht="16.5" customHeight="1">
      <c r="A187" s="41"/>
      <c r="B187" s="42"/>
      <c r="C187" s="208" t="s">
        <v>329</v>
      </c>
      <c r="D187" s="208" t="s">
        <v>146</v>
      </c>
      <c r="E187" s="209" t="s">
        <v>567</v>
      </c>
      <c r="F187" s="210" t="s">
        <v>568</v>
      </c>
      <c r="G187" s="211" t="s">
        <v>401</v>
      </c>
      <c r="H187" s="212">
        <v>15.15</v>
      </c>
      <c r="I187" s="213"/>
      <c r="J187" s="214">
        <f>ROUND(I187*H187,2)</f>
        <v>0</v>
      </c>
      <c r="K187" s="210" t="s">
        <v>19</v>
      </c>
      <c r="L187" s="47"/>
      <c r="M187" s="215" t="s">
        <v>19</v>
      </c>
      <c r="N187" s="216" t="s">
        <v>41</v>
      </c>
      <c r="O187" s="87"/>
      <c r="P187" s="217">
        <f>O187*H187</f>
        <v>0</v>
      </c>
      <c r="Q187" s="217">
        <v>0.080000000000000002</v>
      </c>
      <c r="R187" s="217">
        <f>Q187*H187</f>
        <v>1.212</v>
      </c>
      <c r="S187" s="217">
        <v>0</v>
      </c>
      <c r="T187" s="218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19" t="s">
        <v>150</v>
      </c>
      <c r="AT187" s="219" t="s">
        <v>146</v>
      </c>
      <c r="AU187" s="219" t="s">
        <v>78</v>
      </c>
      <c r="AY187" s="20" t="s">
        <v>145</v>
      </c>
      <c r="BE187" s="220">
        <f>IF(N187="základní",J187,0)</f>
        <v>0</v>
      </c>
      <c r="BF187" s="220">
        <f>IF(N187="snížená",J187,0)</f>
        <v>0</v>
      </c>
      <c r="BG187" s="220">
        <f>IF(N187="zákl. přenesená",J187,0)</f>
        <v>0</v>
      </c>
      <c r="BH187" s="220">
        <f>IF(N187="sníž. přenesená",J187,0)</f>
        <v>0</v>
      </c>
      <c r="BI187" s="220">
        <f>IF(N187="nulová",J187,0)</f>
        <v>0</v>
      </c>
      <c r="BJ187" s="20" t="s">
        <v>78</v>
      </c>
      <c r="BK187" s="220">
        <f>ROUND(I187*H187,2)</f>
        <v>0</v>
      </c>
      <c r="BL187" s="20" t="s">
        <v>150</v>
      </c>
      <c r="BM187" s="219" t="s">
        <v>701</v>
      </c>
    </row>
    <row r="188" s="2" customFormat="1" ht="16.5" customHeight="1">
      <c r="A188" s="41"/>
      <c r="B188" s="42"/>
      <c r="C188" s="208" t="s">
        <v>333</v>
      </c>
      <c r="D188" s="208" t="s">
        <v>146</v>
      </c>
      <c r="E188" s="209" t="s">
        <v>571</v>
      </c>
      <c r="F188" s="210" t="s">
        <v>572</v>
      </c>
      <c r="G188" s="211" t="s">
        <v>401</v>
      </c>
      <c r="H188" s="212">
        <v>3.0299999999999998</v>
      </c>
      <c r="I188" s="213"/>
      <c r="J188" s="214">
        <f>ROUND(I188*H188,2)</f>
        <v>0</v>
      </c>
      <c r="K188" s="210" t="s">
        <v>19</v>
      </c>
      <c r="L188" s="47"/>
      <c r="M188" s="215" t="s">
        <v>19</v>
      </c>
      <c r="N188" s="216" t="s">
        <v>41</v>
      </c>
      <c r="O188" s="87"/>
      <c r="P188" s="217">
        <f>O188*H188</f>
        <v>0</v>
      </c>
      <c r="Q188" s="217">
        <v>0.051999999999999998</v>
      </c>
      <c r="R188" s="217">
        <f>Q188*H188</f>
        <v>0.15755999999999998</v>
      </c>
      <c r="S188" s="217">
        <v>0</v>
      </c>
      <c r="T188" s="218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19" t="s">
        <v>150</v>
      </c>
      <c r="AT188" s="219" t="s">
        <v>146</v>
      </c>
      <c r="AU188" s="219" t="s">
        <v>78</v>
      </c>
      <c r="AY188" s="20" t="s">
        <v>145</v>
      </c>
      <c r="BE188" s="220">
        <f>IF(N188="základní",J188,0)</f>
        <v>0</v>
      </c>
      <c r="BF188" s="220">
        <f>IF(N188="snížená",J188,0)</f>
        <v>0</v>
      </c>
      <c r="BG188" s="220">
        <f>IF(N188="zákl. přenesená",J188,0)</f>
        <v>0</v>
      </c>
      <c r="BH188" s="220">
        <f>IF(N188="sníž. přenesená",J188,0)</f>
        <v>0</v>
      </c>
      <c r="BI188" s="220">
        <f>IF(N188="nulová",J188,0)</f>
        <v>0</v>
      </c>
      <c r="BJ188" s="20" t="s">
        <v>78</v>
      </c>
      <c r="BK188" s="220">
        <f>ROUND(I188*H188,2)</f>
        <v>0</v>
      </c>
      <c r="BL188" s="20" t="s">
        <v>150</v>
      </c>
      <c r="BM188" s="219" t="s">
        <v>702</v>
      </c>
    </row>
    <row r="189" s="2" customFormat="1" ht="16.5" customHeight="1">
      <c r="A189" s="41"/>
      <c r="B189" s="42"/>
      <c r="C189" s="208" t="s">
        <v>320</v>
      </c>
      <c r="D189" s="208" t="s">
        <v>146</v>
      </c>
      <c r="E189" s="209" t="s">
        <v>589</v>
      </c>
      <c r="F189" s="210" t="s">
        <v>590</v>
      </c>
      <c r="G189" s="211" t="s">
        <v>176</v>
      </c>
      <c r="H189" s="212">
        <v>196</v>
      </c>
      <c r="I189" s="213"/>
      <c r="J189" s="214">
        <f>ROUND(I189*H189,2)</f>
        <v>0</v>
      </c>
      <c r="K189" s="210" t="s">
        <v>19</v>
      </c>
      <c r="L189" s="47"/>
      <c r="M189" s="215" t="s">
        <v>19</v>
      </c>
      <c r="N189" s="216" t="s">
        <v>41</v>
      </c>
      <c r="O189" s="87"/>
      <c r="P189" s="217">
        <f>O189*H189</f>
        <v>0</v>
      </c>
      <c r="Q189" s="217">
        <v>0.188</v>
      </c>
      <c r="R189" s="217">
        <f>Q189*H189</f>
        <v>36.847999999999999</v>
      </c>
      <c r="S189" s="217">
        <v>0</v>
      </c>
      <c r="T189" s="218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19" t="s">
        <v>150</v>
      </c>
      <c r="AT189" s="219" t="s">
        <v>146</v>
      </c>
      <c r="AU189" s="219" t="s">
        <v>78</v>
      </c>
      <c r="AY189" s="20" t="s">
        <v>145</v>
      </c>
      <c r="BE189" s="220">
        <f>IF(N189="základní",J189,0)</f>
        <v>0</v>
      </c>
      <c r="BF189" s="220">
        <f>IF(N189="snížená",J189,0)</f>
        <v>0</v>
      </c>
      <c r="BG189" s="220">
        <f>IF(N189="zákl. přenesená",J189,0)</f>
        <v>0</v>
      </c>
      <c r="BH189" s="220">
        <f>IF(N189="sníž. přenesená",J189,0)</f>
        <v>0</v>
      </c>
      <c r="BI189" s="220">
        <f>IF(N189="nulová",J189,0)</f>
        <v>0</v>
      </c>
      <c r="BJ189" s="20" t="s">
        <v>78</v>
      </c>
      <c r="BK189" s="220">
        <f>ROUND(I189*H189,2)</f>
        <v>0</v>
      </c>
      <c r="BL189" s="20" t="s">
        <v>150</v>
      </c>
      <c r="BM189" s="219" t="s">
        <v>703</v>
      </c>
    </row>
    <row r="190" s="12" customFormat="1">
      <c r="A190" s="12"/>
      <c r="B190" s="221"/>
      <c r="C190" s="222"/>
      <c r="D190" s="223" t="s">
        <v>152</v>
      </c>
      <c r="E190" s="224" t="s">
        <v>19</v>
      </c>
      <c r="F190" s="225" t="s">
        <v>704</v>
      </c>
      <c r="G190" s="222"/>
      <c r="H190" s="226">
        <v>196</v>
      </c>
      <c r="I190" s="227"/>
      <c r="J190" s="222"/>
      <c r="K190" s="222"/>
      <c r="L190" s="228"/>
      <c r="M190" s="229"/>
      <c r="N190" s="230"/>
      <c r="O190" s="230"/>
      <c r="P190" s="230"/>
      <c r="Q190" s="230"/>
      <c r="R190" s="230"/>
      <c r="S190" s="230"/>
      <c r="T190" s="231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T190" s="232" t="s">
        <v>152</v>
      </c>
      <c r="AU190" s="232" t="s">
        <v>78</v>
      </c>
      <c r="AV190" s="12" t="s">
        <v>80</v>
      </c>
      <c r="AW190" s="12" t="s">
        <v>32</v>
      </c>
      <c r="AX190" s="12" t="s">
        <v>70</v>
      </c>
      <c r="AY190" s="232" t="s">
        <v>145</v>
      </c>
    </row>
    <row r="191" s="13" customFormat="1">
      <c r="A191" s="13"/>
      <c r="B191" s="233"/>
      <c r="C191" s="234"/>
      <c r="D191" s="223" t="s">
        <v>152</v>
      </c>
      <c r="E191" s="235" t="s">
        <v>19</v>
      </c>
      <c r="F191" s="236" t="s">
        <v>593</v>
      </c>
      <c r="G191" s="234"/>
      <c r="H191" s="235" t="s">
        <v>19</v>
      </c>
      <c r="I191" s="237"/>
      <c r="J191" s="234"/>
      <c r="K191" s="234"/>
      <c r="L191" s="238"/>
      <c r="M191" s="239"/>
      <c r="N191" s="240"/>
      <c r="O191" s="240"/>
      <c r="P191" s="240"/>
      <c r="Q191" s="240"/>
      <c r="R191" s="240"/>
      <c r="S191" s="240"/>
      <c r="T191" s="24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2" t="s">
        <v>152</v>
      </c>
      <c r="AU191" s="242" t="s">
        <v>78</v>
      </c>
      <c r="AV191" s="13" t="s">
        <v>78</v>
      </c>
      <c r="AW191" s="13" t="s">
        <v>32</v>
      </c>
      <c r="AX191" s="13" t="s">
        <v>70</v>
      </c>
      <c r="AY191" s="242" t="s">
        <v>145</v>
      </c>
    </row>
    <row r="192" s="14" customFormat="1">
      <c r="A192" s="14"/>
      <c r="B192" s="243"/>
      <c r="C192" s="244"/>
      <c r="D192" s="223" t="s">
        <v>152</v>
      </c>
      <c r="E192" s="245" t="s">
        <v>19</v>
      </c>
      <c r="F192" s="246" t="s">
        <v>154</v>
      </c>
      <c r="G192" s="244"/>
      <c r="H192" s="247">
        <v>196</v>
      </c>
      <c r="I192" s="248"/>
      <c r="J192" s="244"/>
      <c r="K192" s="244"/>
      <c r="L192" s="249"/>
      <c r="M192" s="250"/>
      <c r="N192" s="251"/>
      <c r="O192" s="251"/>
      <c r="P192" s="251"/>
      <c r="Q192" s="251"/>
      <c r="R192" s="251"/>
      <c r="S192" s="251"/>
      <c r="T192" s="25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3" t="s">
        <v>152</v>
      </c>
      <c r="AU192" s="253" t="s">
        <v>78</v>
      </c>
      <c r="AV192" s="14" t="s">
        <v>150</v>
      </c>
      <c r="AW192" s="14" t="s">
        <v>32</v>
      </c>
      <c r="AX192" s="14" t="s">
        <v>78</v>
      </c>
      <c r="AY192" s="253" t="s">
        <v>145</v>
      </c>
    </row>
    <row r="193" s="2" customFormat="1" ht="16.5" customHeight="1">
      <c r="A193" s="41"/>
      <c r="B193" s="42"/>
      <c r="C193" s="208" t="s">
        <v>305</v>
      </c>
      <c r="D193" s="208" t="s">
        <v>146</v>
      </c>
      <c r="E193" s="209" t="s">
        <v>595</v>
      </c>
      <c r="F193" s="210" t="s">
        <v>596</v>
      </c>
      <c r="G193" s="211" t="s">
        <v>184</v>
      </c>
      <c r="H193" s="212">
        <v>3</v>
      </c>
      <c r="I193" s="213"/>
      <c r="J193" s="214">
        <f>ROUND(I193*H193,2)</f>
        <v>0</v>
      </c>
      <c r="K193" s="210" t="s">
        <v>19</v>
      </c>
      <c r="L193" s="47"/>
      <c r="M193" s="215" t="s">
        <v>19</v>
      </c>
      <c r="N193" s="216" t="s">
        <v>41</v>
      </c>
      <c r="O193" s="87"/>
      <c r="P193" s="217">
        <f>O193*H193</f>
        <v>0</v>
      </c>
      <c r="Q193" s="217">
        <v>2.5249999999999999</v>
      </c>
      <c r="R193" s="217">
        <f>Q193*H193</f>
        <v>7.5749999999999993</v>
      </c>
      <c r="S193" s="217">
        <v>0</v>
      </c>
      <c r="T193" s="218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19" t="s">
        <v>150</v>
      </c>
      <c r="AT193" s="219" t="s">
        <v>146</v>
      </c>
      <c r="AU193" s="219" t="s">
        <v>78</v>
      </c>
      <c r="AY193" s="20" t="s">
        <v>145</v>
      </c>
      <c r="BE193" s="220">
        <f>IF(N193="základní",J193,0)</f>
        <v>0</v>
      </c>
      <c r="BF193" s="220">
        <f>IF(N193="snížená",J193,0)</f>
        <v>0</v>
      </c>
      <c r="BG193" s="220">
        <f>IF(N193="zákl. přenesená",J193,0)</f>
        <v>0</v>
      </c>
      <c r="BH193" s="220">
        <f>IF(N193="sníž. přenesená",J193,0)</f>
        <v>0</v>
      </c>
      <c r="BI193" s="220">
        <f>IF(N193="nulová",J193,0)</f>
        <v>0</v>
      </c>
      <c r="BJ193" s="20" t="s">
        <v>78</v>
      </c>
      <c r="BK193" s="220">
        <f>ROUND(I193*H193,2)</f>
        <v>0</v>
      </c>
      <c r="BL193" s="20" t="s">
        <v>150</v>
      </c>
      <c r="BM193" s="219" t="s">
        <v>705</v>
      </c>
    </row>
    <row r="194" s="12" customFormat="1">
      <c r="A194" s="12"/>
      <c r="B194" s="221"/>
      <c r="C194" s="222"/>
      <c r="D194" s="223" t="s">
        <v>152</v>
      </c>
      <c r="E194" s="224" t="s">
        <v>19</v>
      </c>
      <c r="F194" s="225" t="s">
        <v>168</v>
      </c>
      <c r="G194" s="222"/>
      <c r="H194" s="226">
        <v>3</v>
      </c>
      <c r="I194" s="227"/>
      <c r="J194" s="222"/>
      <c r="K194" s="222"/>
      <c r="L194" s="228"/>
      <c r="M194" s="229"/>
      <c r="N194" s="230"/>
      <c r="O194" s="230"/>
      <c r="P194" s="230"/>
      <c r="Q194" s="230"/>
      <c r="R194" s="230"/>
      <c r="S194" s="230"/>
      <c r="T194" s="231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T194" s="232" t="s">
        <v>152</v>
      </c>
      <c r="AU194" s="232" t="s">
        <v>78</v>
      </c>
      <c r="AV194" s="12" t="s">
        <v>80</v>
      </c>
      <c r="AW194" s="12" t="s">
        <v>32</v>
      </c>
      <c r="AX194" s="12" t="s">
        <v>70</v>
      </c>
      <c r="AY194" s="232" t="s">
        <v>145</v>
      </c>
    </row>
    <row r="195" s="14" customFormat="1">
      <c r="A195" s="14"/>
      <c r="B195" s="243"/>
      <c r="C195" s="244"/>
      <c r="D195" s="223" t="s">
        <v>152</v>
      </c>
      <c r="E195" s="245" t="s">
        <v>19</v>
      </c>
      <c r="F195" s="246" t="s">
        <v>154</v>
      </c>
      <c r="G195" s="244"/>
      <c r="H195" s="247">
        <v>3</v>
      </c>
      <c r="I195" s="248"/>
      <c r="J195" s="244"/>
      <c r="K195" s="244"/>
      <c r="L195" s="249"/>
      <c r="M195" s="250"/>
      <c r="N195" s="251"/>
      <c r="O195" s="251"/>
      <c r="P195" s="251"/>
      <c r="Q195" s="251"/>
      <c r="R195" s="251"/>
      <c r="S195" s="251"/>
      <c r="T195" s="25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3" t="s">
        <v>152</v>
      </c>
      <c r="AU195" s="253" t="s">
        <v>78</v>
      </c>
      <c r="AV195" s="14" t="s">
        <v>150</v>
      </c>
      <c r="AW195" s="14" t="s">
        <v>32</v>
      </c>
      <c r="AX195" s="14" t="s">
        <v>78</v>
      </c>
      <c r="AY195" s="253" t="s">
        <v>145</v>
      </c>
    </row>
    <row r="196" s="11" customFormat="1" ht="25.92" customHeight="1">
      <c r="A196" s="11"/>
      <c r="B196" s="194"/>
      <c r="C196" s="195"/>
      <c r="D196" s="196" t="s">
        <v>69</v>
      </c>
      <c r="E196" s="197" t="s">
        <v>620</v>
      </c>
      <c r="F196" s="197" t="s">
        <v>621</v>
      </c>
      <c r="G196" s="195"/>
      <c r="H196" s="195"/>
      <c r="I196" s="198"/>
      <c r="J196" s="199">
        <f>BK196</f>
        <v>0</v>
      </c>
      <c r="K196" s="195"/>
      <c r="L196" s="200"/>
      <c r="M196" s="201"/>
      <c r="N196" s="202"/>
      <c r="O196" s="202"/>
      <c r="P196" s="203">
        <f>SUM(P197:P211)</f>
        <v>0</v>
      </c>
      <c r="Q196" s="202"/>
      <c r="R196" s="203">
        <f>SUM(R197:R211)</f>
        <v>0</v>
      </c>
      <c r="S196" s="202"/>
      <c r="T196" s="204">
        <f>SUM(T197:T211)</f>
        <v>0</v>
      </c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R196" s="205" t="s">
        <v>78</v>
      </c>
      <c r="AT196" s="206" t="s">
        <v>69</v>
      </c>
      <c r="AU196" s="206" t="s">
        <v>70</v>
      </c>
      <c r="AY196" s="205" t="s">
        <v>145</v>
      </c>
      <c r="BK196" s="207">
        <f>SUM(BK197:BK211)</f>
        <v>0</v>
      </c>
    </row>
    <row r="197" s="2" customFormat="1" ht="16.5" customHeight="1">
      <c r="A197" s="41"/>
      <c r="B197" s="42"/>
      <c r="C197" s="208" t="s">
        <v>314</v>
      </c>
      <c r="D197" s="208" t="s">
        <v>146</v>
      </c>
      <c r="E197" s="209" t="s">
        <v>623</v>
      </c>
      <c r="F197" s="210" t="s">
        <v>624</v>
      </c>
      <c r="G197" s="211" t="s">
        <v>260</v>
      </c>
      <c r="H197" s="212">
        <v>8.4480000000000004</v>
      </c>
      <c r="I197" s="213"/>
      <c r="J197" s="214">
        <f>ROUND(I197*H197,2)</f>
        <v>0</v>
      </c>
      <c r="K197" s="210" t="s">
        <v>19</v>
      </c>
      <c r="L197" s="47"/>
      <c r="M197" s="215" t="s">
        <v>19</v>
      </c>
      <c r="N197" s="216" t="s">
        <v>41</v>
      </c>
      <c r="O197" s="87"/>
      <c r="P197" s="217">
        <f>O197*H197</f>
        <v>0</v>
      </c>
      <c r="Q197" s="217">
        <v>0</v>
      </c>
      <c r="R197" s="217">
        <f>Q197*H197</f>
        <v>0</v>
      </c>
      <c r="S197" s="217">
        <v>0</v>
      </c>
      <c r="T197" s="218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19" t="s">
        <v>150</v>
      </c>
      <c r="AT197" s="219" t="s">
        <v>146</v>
      </c>
      <c r="AU197" s="219" t="s">
        <v>78</v>
      </c>
      <c r="AY197" s="20" t="s">
        <v>145</v>
      </c>
      <c r="BE197" s="220">
        <f>IF(N197="základní",J197,0)</f>
        <v>0</v>
      </c>
      <c r="BF197" s="220">
        <f>IF(N197="snížená",J197,0)</f>
        <v>0</v>
      </c>
      <c r="BG197" s="220">
        <f>IF(N197="zákl. přenesená",J197,0)</f>
        <v>0</v>
      </c>
      <c r="BH197" s="220">
        <f>IF(N197="sníž. přenesená",J197,0)</f>
        <v>0</v>
      </c>
      <c r="BI197" s="220">
        <f>IF(N197="nulová",J197,0)</f>
        <v>0</v>
      </c>
      <c r="BJ197" s="20" t="s">
        <v>78</v>
      </c>
      <c r="BK197" s="220">
        <f>ROUND(I197*H197,2)</f>
        <v>0</v>
      </c>
      <c r="BL197" s="20" t="s">
        <v>150</v>
      </c>
      <c r="BM197" s="219" t="s">
        <v>706</v>
      </c>
    </row>
    <row r="198" s="2" customFormat="1" ht="16.5" customHeight="1">
      <c r="A198" s="41"/>
      <c r="B198" s="42"/>
      <c r="C198" s="208" t="s">
        <v>349</v>
      </c>
      <c r="D198" s="208" t="s">
        <v>146</v>
      </c>
      <c r="E198" s="209" t="s">
        <v>627</v>
      </c>
      <c r="F198" s="210" t="s">
        <v>628</v>
      </c>
      <c r="G198" s="211" t="s">
        <v>260</v>
      </c>
      <c r="H198" s="212">
        <v>8.5709999999999997</v>
      </c>
      <c r="I198" s="213"/>
      <c r="J198" s="214">
        <f>ROUND(I198*H198,2)</f>
        <v>0</v>
      </c>
      <c r="K198" s="210" t="s">
        <v>19</v>
      </c>
      <c r="L198" s="47"/>
      <c r="M198" s="215" t="s">
        <v>19</v>
      </c>
      <c r="N198" s="216" t="s">
        <v>41</v>
      </c>
      <c r="O198" s="87"/>
      <c r="P198" s="217">
        <f>O198*H198</f>
        <v>0</v>
      </c>
      <c r="Q198" s="217">
        <v>0</v>
      </c>
      <c r="R198" s="217">
        <f>Q198*H198</f>
        <v>0</v>
      </c>
      <c r="S198" s="217">
        <v>0</v>
      </c>
      <c r="T198" s="218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19" t="s">
        <v>150</v>
      </c>
      <c r="AT198" s="219" t="s">
        <v>146</v>
      </c>
      <c r="AU198" s="219" t="s">
        <v>78</v>
      </c>
      <c r="AY198" s="20" t="s">
        <v>145</v>
      </c>
      <c r="BE198" s="220">
        <f>IF(N198="základní",J198,0)</f>
        <v>0</v>
      </c>
      <c r="BF198" s="220">
        <f>IF(N198="snížená",J198,0)</f>
        <v>0</v>
      </c>
      <c r="BG198" s="220">
        <f>IF(N198="zákl. přenesená",J198,0)</f>
        <v>0</v>
      </c>
      <c r="BH198" s="220">
        <f>IF(N198="sníž. přenesená",J198,0)</f>
        <v>0</v>
      </c>
      <c r="BI198" s="220">
        <f>IF(N198="nulová",J198,0)</f>
        <v>0</v>
      </c>
      <c r="BJ198" s="20" t="s">
        <v>78</v>
      </c>
      <c r="BK198" s="220">
        <f>ROUND(I198*H198,2)</f>
        <v>0</v>
      </c>
      <c r="BL198" s="20" t="s">
        <v>150</v>
      </c>
      <c r="BM198" s="219" t="s">
        <v>707</v>
      </c>
    </row>
    <row r="199" s="2" customFormat="1" ht="16.5" customHeight="1">
      <c r="A199" s="41"/>
      <c r="B199" s="42"/>
      <c r="C199" s="208" t="s">
        <v>288</v>
      </c>
      <c r="D199" s="208" t="s">
        <v>146</v>
      </c>
      <c r="E199" s="209" t="s">
        <v>631</v>
      </c>
      <c r="F199" s="210" t="s">
        <v>632</v>
      </c>
      <c r="G199" s="211" t="s">
        <v>260</v>
      </c>
      <c r="H199" s="212">
        <v>165.739</v>
      </c>
      <c r="I199" s="213"/>
      <c r="J199" s="214">
        <f>ROUND(I199*H199,2)</f>
        <v>0</v>
      </c>
      <c r="K199" s="210" t="s">
        <v>19</v>
      </c>
      <c r="L199" s="47"/>
      <c r="M199" s="215" t="s">
        <v>19</v>
      </c>
      <c r="N199" s="216" t="s">
        <v>41</v>
      </c>
      <c r="O199" s="87"/>
      <c r="P199" s="217">
        <f>O199*H199</f>
        <v>0</v>
      </c>
      <c r="Q199" s="217">
        <v>0</v>
      </c>
      <c r="R199" s="217">
        <f>Q199*H199</f>
        <v>0</v>
      </c>
      <c r="S199" s="217">
        <v>0</v>
      </c>
      <c r="T199" s="218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19" t="s">
        <v>150</v>
      </c>
      <c r="AT199" s="219" t="s">
        <v>146</v>
      </c>
      <c r="AU199" s="219" t="s">
        <v>78</v>
      </c>
      <c r="AY199" s="20" t="s">
        <v>145</v>
      </c>
      <c r="BE199" s="220">
        <f>IF(N199="základní",J199,0)</f>
        <v>0</v>
      </c>
      <c r="BF199" s="220">
        <f>IF(N199="snížená",J199,0)</f>
        <v>0</v>
      </c>
      <c r="BG199" s="220">
        <f>IF(N199="zákl. přenesená",J199,0)</f>
        <v>0</v>
      </c>
      <c r="BH199" s="220">
        <f>IF(N199="sníž. přenesená",J199,0)</f>
        <v>0</v>
      </c>
      <c r="BI199" s="220">
        <f>IF(N199="nulová",J199,0)</f>
        <v>0</v>
      </c>
      <c r="BJ199" s="20" t="s">
        <v>78</v>
      </c>
      <c r="BK199" s="220">
        <f>ROUND(I199*H199,2)</f>
        <v>0</v>
      </c>
      <c r="BL199" s="20" t="s">
        <v>150</v>
      </c>
      <c r="BM199" s="219" t="s">
        <v>708</v>
      </c>
    </row>
    <row r="200" s="2" customFormat="1" ht="16.5" customHeight="1">
      <c r="A200" s="41"/>
      <c r="B200" s="42"/>
      <c r="C200" s="208" t="s">
        <v>325</v>
      </c>
      <c r="D200" s="208" t="s">
        <v>146</v>
      </c>
      <c r="E200" s="209" t="s">
        <v>635</v>
      </c>
      <c r="F200" s="210" t="s">
        <v>636</v>
      </c>
      <c r="G200" s="211" t="s">
        <v>260</v>
      </c>
      <c r="H200" s="212">
        <v>1325.912</v>
      </c>
      <c r="I200" s="213"/>
      <c r="J200" s="214">
        <f>ROUND(I200*H200,2)</f>
        <v>0</v>
      </c>
      <c r="K200" s="210" t="s">
        <v>19</v>
      </c>
      <c r="L200" s="47"/>
      <c r="M200" s="215" t="s">
        <v>19</v>
      </c>
      <c r="N200" s="216" t="s">
        <v>41</v>
      </c>
      <c r="O200" s="87"/>
      <c r="P200" s="217">
        <f>O200*H200</f>
        <v>0</v>
      </c>
      <c r="Q200" s="217">
        <v>0</v>
      </c>
      <c r="R200" s="217">
        <f>Q200*H200</f>
        <v>0</v>
      </c>
      <c r="S200" s="217">
        <v>0</v>
      </c>
      <c r="T200" s="218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19" t="s">
        <v>150</v>
      </c>
      <c r="AT200" s="219" t="s">
        <v>146</v>
      </c>
      <c r="AU200" s="219" t="s">
        <v>78</v>
      </c>
      <c r="AY200" s="20" t="s">
        <v>145</v>
      </c>
      <c r="BE200" s="220">
        <f>IF(N200="základní",J200,0)</f>
        <v>0</v>
      </c>
      <c r="BF200" s="220">
        <f>IF(N200="snížená",J200,0)</f>
        <v>0</v>
      </c>
      <c r="BG200" s="220">
        <f>IF(N200="zákl. přenesená",J200,0)</f>
        <v>0</v>
      </c>
      <c r="BH200" s="220">
        <f>IF(N200="sníž. přenesená",J200,0)</f>
        <v>0</v>
      </c>
      <c r="BI200" s="220">
        <f>IF(N200="nulová",J200,0)</f>
        <v>0</v>
      </c>
      <c r="BJ200" s="20" t="s">
        <v>78</v>
      </c>
      <c r="BK200" s="220">
        <f>ROUND(I200*H200,2)</f>
        <v>0</v>
      </c>
      <c r="BL200" s="20" t="s">
        <v>150</v>
      </c>
      <c r="BM200" s="219" t="s">
        <v>709</v>
      </c>
    </row>
    <row r="201" s="12" customFormat="1">
      <c r="A201" s="12"/>
      <c r="B201" s="221"/>
      <c r="C201" s="222"/>
      <c r="D201" s="223" t="s">
        <v>152</v>
      </c>
      <c r="E201" s="224" t="s">
        <v>19</v>
      </c>
      <c r="F201" s="225" t="s">
        <v>710</v>
      </c>
      <c r="G201" s="222"/>
      <c r="H201" s="226">
        <v>1325.912</v>
      </c>
      <c r="I201" s="227"/>
      <c r="J201" s="222"/>
      <c r="K201" s="222"/>
      <c r="L201" s="228"/>
      <c r="M201" s="229"/>
      <c r="N201" s="230"/>
      <c r="O201" s="230"/>
      <c r="P201" s="230"/>
      <c r="Q201" s="230"/>
      <c r="R201" s="230"/>
      <c r="S201" s="230"/>
      <c r="T201" s="231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T201" s="232" t="s">
        <v>152</v>
      </c>
      <c r="AU201" s="232" t="s">
        <v>78</v>
      </c>
      <c r="AV201" s="12" t="s">
        <v>80</v>
      </c>
      <c r="AW201" s="12" t="s">
        <v>32</v>
      </c>
      <c r="AX201" s="12" t="s">
        <v>70</v>
      </c>
      <c r="AY201" s="232" t="s">
        <v>145</v>
      </c>
    </row>
    <row r="202" s="14" customFormat="1">
      <c r="A202" s="14"/>
      <c r="B202" s="243"/>
      <c r="C202" s="244"/>
      <c r="D202" s="223" t="s">
        <v>152</v>
      </c>
      <c r="E202" s="245" t="s">
        <v>19</v>
      </c>
      <c r="F202" s="246" t="s">
        <v>154</v>
      </c>
      <c r="G202" s="244"/>
      <c r="H202" s="247">
        <v>1325.912</v>
      </c>
      <c r="I202" s="248"/>
      <c r="J202" s="244"/>
      <c r="K202" s="244"/>
      <c r="L202" s="249"/>
      <c r="M202" s="250"/>
      <c r="N202" s="251"/>
      <c r="O202" s="251"/>
      <c r="P202" s="251"/>
      <c r="Q202" s="251"/>
      <c r="R202" s="251"/>
      <c r="S202" s="251"/>
      <c r="T202" s="25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3" t="s">
        <v>152</v>
      </c>
      <c r="AU202" s="253" t="s">
        <v>78</v>
      </c>
      <c r="AV202" s="14" t="s">
        <v>150</v>
      </c>
      <c r="AW202" s="14" t="s">
        <v>32</v>
      </c>
      <c r="AX202" s="14" t="s">
        <v>78</v>
      </c>
      <c r="AY202" s="253" t="s">
        <v>145</v>
      </c>
    </row>
    <row r="203" s="2" customFormat="1" ht="16.5" customHeight="1">
      <c r="A203" s="41"/>
      <c r="B203" s="42"/>
      <c r="C203" s="208" t="s">
        <v>338</v>
      </c>
      <c r="D203" s="208" t="s">
        <v>146</v>
      </c>
      <c r="E203" s="209" t="s">
        <v>644</v>
      </c>
      <c r="F203" s="210" t="s">
        <v>645</v>
      </c>
      <c r="G203" s="211" t="s">
        <v>260</v>
      </c>
      <c r="H203" s="212">
        <v>9.1799999999999997</v>
      </c>
      <c r="I203" s="213"/>
      <c r="J203" s="214">
        <f>ROUND(I203*H203,2)</f>
        <v>0</v>
      </c>
      <c r="K203" s="210" t="s">
        <v>19</v>
      </c>
      <c r="L203" s="47"/>
      <c r="M203" s="215" t="s">
        <v>19</v>
      </c>
      <c r="N203" s="216" t="s">
        <v>41</v>
      </c>
      <c r="O203" s="87"/>
      <c r="P203" s="217">
        <f>O203*H203</f>
        <v>0</v>
      </c>
      <c r="Q203" s="217">
        <v>0</v>
      </c>
      <c r="R203" s="217">
        <f>Q203*H203</f>
        <v>0</v>
      </c>
      <c r="S203" s="217">
        <v>0</v>
      </c>
      <c r="T203" s="218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19" t="s">
        <v>150</v>
      </c>
      <c r="AT203" s="219" t="s">
        <v>146</v>
      </c>
      <c r="AU203" s="219" t="s">
        <v>78</v>
      </c>
      <c r="AY203" s="20" t="s">
        <v>145</v>
      </c>
      <c r="BE203" s="220">
        <f>IF(N203="základní",J203,0)</f>
        <v>0</v>
      </c>
      <c r="BF203" s="220">
        <f>IF(N203="snížená",J203,0)</f>
        <v>0</v>
      </c>
      <c r="BG203" s="220">
        <f>IF(N203="zákl. přenesená",J203,0)</f>
        <v>0</v>
      </c>
      <c r="BH203" s="220">
        <f>IF(N203="sníž. přenesená",J203,0)</f>
        <v>0</v>
      </c>
      <c r="BI203" s="220">
        <f>IF(N203="nulová",J203,0)</f>
        <v>0</v>
      </c>
      <c r="BJ203" s="20" t="s">
        <v>78</v>
      </c>
      <c r="BK203" s="220">
        <f>ROUND(I203*H203,2)</f>
        <v>0</v>
      </c>
      <c r="BL203" s="20" t="s">
        <v>150</v>
      </c>
      <c r="BM203" s="219" t="s">
        <v>711</v>
      </c>
    </row>
    <row r="204" s="2" customFormat="1" ht="16.5" customHeight="1">
      <c r="A204" s="41"/>
      <c r="B204" s="42"/>
      <c r="C204" s="208" t="s">
        <v>294</v>
      </c>
      <c r="D204" s="208" t="s">
        <v>146</v>
      </c>
      <c r="E204" s="209" t="s">
        <v>647</v>
      </c>
      <c r="F204" s="210" t="s">
        <v>648</v>
      </c>
      <c r="G204" s="211" t="s">
        <v>260</v>
      </c>
      <c r="H204" s="212">
        <v>18.359999999999999</v>
      </c>
      <c r="I204" s="213"/>
      <c r="J204" s="214">
        <f>ROUND(I204*H204,2)</f>
        <v>0</v>
      </c>
      <c r="K204" s="210" t="s">
        <v>19</v>
      </c>
      <c r="L204" s="47"/>
      <c r="M204" s="215" t="s">
        <v>19</v>
      </c>
      <c r="N204" s="216" t="s">
        <v>41</v>
      </c>
      <c r="O204" s="87"/>
      <c r="P204" s="217">
        <f>O204*H204</f>
        <v>0</v>
      </c>
      <c r="Q204" s="217">
        <v>0</v>
      </c>
      <c r="R204" s="217">
        <f>Q204*H204</f>
        <v>0</v>
      </c>
      <c r="S204" s="217">
        <v>0</v>
      </c>
      <c r="T204" s="218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19" t="s">
        <v>150</v>
      </c>
      <c r="AT204" s="219" t="s">
        <v>146</v>
      </c>
      <c r="AU204" s="219" t="s">
        <v>78</v>
      </c>
      <c r="AY204" s="20" t="s">
        <v>145</v>
      </c>
      <c r="BE204" s="220">
        <f>IF(N204="základní",J204,0)</f>
        <v>0</v>
      </c>
      <c r="BF204" s="220">
        <f>IF(N204="snížená",J204,0)</f>
        <v>0</v>
      </c>
      <c r="BG204" s="220">
        <f>IF(N204="zákl. přenesená",J204,0)</f>
        <v>0</v>
      </c>
      <c r="BH204" s="220">
        <f>IF(N204="sníž. přenesená",J204,0)</f>
        <v>0</v>
      </c>
      <c r="BI204" s="220">
        <f>IF(N204="nulová",J204,0)</f>
        <v>0</v>
      </c>
      <c r="BJ204" s="20" t="s">
        <v>78</v>
      </c>
      <c r="BK204" s="220">
        <f>ROUND(I204*H204,2)</f>
        <v>0</v>
      </c>
      <c r="BL204" s="20" t="s">
        <v>150</v>
      </c>
      <c r="BM204" s="219" t="s">
        <v>712</v>
      </c>
    </row>
    <row r="205" s="12" customFormat="1">
      <c r="A205" s="12"/>
      <c r="B205" s="221"/>
      <c r="C205" s="222"/>
      <c r="D205" s="223" t="s">
        <v>152</v>
      </c>
      <c r="E205" s="224" t="s">
        <v>19</v>
      </c>
      <c r="F205" s="225" t="s">
        <v>713</v>
      </c>
      <c r="G205" s="222"/>
      <c r="H205" s="226">
        <v>18.359999999999999</v>
      </c>
      <c r="I205" s="227"/>
      <c r="J205" s="222"/>
      <c r="K205" s="222"/>
      <c r="L205" s="228"/>
      <c r="M205" s="229"/>
      <c r="N205" s="230"/>
      <c r="O205" s="230"/>
      <c r="P205" s="230"/>
      <c r="Q205" s="230"/>
      <c r="R205" s="230"/>
      <c r="S205" s="230"/>
      <c r="T205" s="231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T205" s="232" t="s">
        <v>152</v>
      </c>
      <c r="AU205" s="232" t="s">
        <v>78</v>
      </c>
      <c r="AV205" s="12" t="s">
        <v>80</v>
      </c>
      <c r="AW205" s="12" t="s">
        <v>32</v>
      </c>
      <c r="AX205" s="12" t="s">
        <v>70</v>
      </c>
      <c r="AY205" s="232" t="s">
        <v>145</v>
      </c>
    </row>
    <row r="206" s="14" customFormat="1">
      <c r="A206" s="14"/>
      <c r="B206" s="243"/>
      <c r="C206" s="244"/>
      <c r="D206" s="223" t="s">
        <v>152</v>
      </c>
      <c r="E206" s="245" t="s">
        <v>19</v>
      </c>
      <c r="F206" s="246" t="s">
        <v>154</v>
      </c>
      <c r="G206" s="244"/>
      <c r="H206" s="247">
        <v>18.359999999999999</v>
      </c>
      <c r="I206" s="248"/>
      <c r="J206" s="244"/>
      <c r="K206" s="244"/>
      <c r="L206" s="249"/>
      <c r="M206" s="250"/>
      <c r="N206" s="251"/>
      <c r="O206" s="251"/>
      <c r="P206" s="251"/>
      <c r="Q206" s="251"/>
      <c r="R206" s="251"/>
      <c r="S206" s="251"/>
      <c r="T206" s="25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3" t="s">
        <v>152</v>
      </c>
      <c r="AU206" s="253" t="s">
        <v>78</v>
      </c>
      <c r="AV206" s="14" t="s">
        <v>150</v>
      </c>
      <c r="AW206" s="14" t="s">
        <v>32</v>
      </c>
      <c r="AX206" s="14" t="s">
        <v>78</v>
      </c>
      <c r="AY206" s="253" t="s">
        <v>145</v>
      </c>
    </row>
    <row r="207" s="2" customFormat="1" ht="16.5" customHeight="1">
      <c r="A207" s="41"/>
      <c r="B207" s="42"/>
      <c r="C207" s="208" t="s">
        <v>299</v>
      </c>
      <c r="D207" s="208" t="s">
        <v>146</v>
      </c>
      <c r="E207" s="209" t="s">
        <v>652</v>
      </c>
      <c r="F207" s="210" t="s">
        <v>653</v>
      </c>
      <c r="G207" s="211" t="s">
        <v>260</v>
      </c>
      <c r="H207" s="212">
        <v>242.80000000000001</v>
      </c>
      <c r="I207" s="213"/>
      <c r="J207" s="214">
        <f>ROUND(I207*H207,2)</f>
        <v>0</v>
      </c>
      <c r="K207" s="210" t="s">
        <v>19</v>
      </c>
      <c r="L207" s="47"/>
      <c r="M207" s="215" t="s">
        <v>19</v>
      </c>
      <c r="N207" s="216" t="s">
        <v>41</v>
      </c>
      <c r="O207" s="87"/>
      <c r="P207" s="217">
        <f>O207*H207</f>
        <v>0</v>
      </c>
      <c r="Q207" s="217">
        <v>0</v>
      </c>
      <c r="R207" s="217">
        <f>Q207*H207</f>
        <v>0</v>
      </c>
      <c r="S207" s="217">
        <v>0</v>
      </c>
      <c r="T207" s="218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19" t="s">
        <v>150</v>
      </c>
      <c r="AT207" s="219" t="s">
        <v>146</v>
      </c>
      <c r="AU207" s="219" t="s">
        <v>78</v>
      </c>
      <c r="AY207" s="20" t="s">
        <v>145</v>
      </c>
      <c r="BE207" s="220">
        <f>IF(N207="základní",J207,0)</f>
        <v>0</v>
      </c>
      <c r="BF207" s="220">
        <f>IF(N207="snížená",J207,0)</f>
        <v>0</v>
      </c>
      <c r="BG207" s="220">
        <f>IF(N207="zákl. přenesená",J207,0)</f>
        <v>0</v>
      </c>
      <c r="BH207" s="220">
        <f>IF(N207="sníž. přenesená",J207,0)</f>
        <v>0</v>
      </c>
      <c r="BI207" s="220">
        <f>IF(N207="nulová",J207,0)</f>
        <v>0</v>
      </c>
      <c r="BJ207" s="20" t="s">
        <v>78</v>
      </c>
      <c r="BK207" s="220">
        <f>ROUND(I207*H207,2)</f>
        <v>0</v>
      </c>
      <c r="BL207" s="20" t="s">
        <v>150</v>
      </c>
      <c r="BM207" s="219" t="s">
        <v>714</v>
      </c>
    </row>
    <row r="208" s="12" customFormat="1">
      <c r="A208" s="12"/>
      <c r="B208" s="221"/>
      <c r="C208" s="222"/>
      <c r="D208" s="223" t="s">
        <v>152</v>
      </c>
      <c r="E208" s="224" t="s">
        <v>19</v>
      </c>
      <c r="F208" s="225" t="s">
        <v>715</v>
      </c>
      <c r="G208" s="222"/>
      <c r="H208" s="226">
        <v>148.72</v>
      </c>
      <c r="I208" s="227"/>
      <c r="J208" s="222"/>
      <c r="K208" s="222"/>
      <c r="L208" s="228"/>
      <c r="M208" s="229"/>
      <c r="N208" s="230"/>
      <c r="O208" s="230"/>
      <c r="P208" s="230"/>
      <c r="Q208" s="230"/>
      <c r="R208" s="230"/>
      <c r="S208" s="230"/>
      <c r="T208" s="231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T208" s="232" t="s">
        <v>152</v>
      </c>
      <c r="AU208" s="232" t="s">
        <v>78</v>
      </c>
      <c r="AV208" s="12" t="s">
        <v>80</v>
      </c>
      <c r="AW208" s="12" t="s">
        <v>32</v>
      </c>
      <c r="AX208" s="12" t="s">
        <v>70</v>
      </c>
      <c r="AY208" s="232" t="s">
        <v>145</v>
      </c>
    </row>
    <row r="209" s="12" customFormat="1">
      <c r="A209" s="12"/>
      <c r="B209" s="221"/>
      <c r="C209" s="222"/>
      <c r="D209" s="223" t="s">
        <v>152</v>
      </c>
      <c r="E209" s="224" t="s">
        <v>19</v>
      </c>
      <c r="F209" s="225" t="s">
        <v>716</v>
      </c>
      <c r="G209" s="222"/>
      <c r="H209" s="226">
        <v>94.079999999999998</v>
      </c>
      <c r="I209" s="227"/>
      <c r="J209" s="222"/>
      <c r="K209" s="222"/>
      <c r="L209" s="228"/>
      <c r="M209" s="229"/>
      <c r="N209" s="230"/>
      <c r="O209" s="230"/>
      <c r="P209" s="230"/>
      <c r="Q209" s="230"/>
      <c r="R209" s="230"/>
      <c r="S209" s="230"/>
      <c r="T209" s="231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T209" s="232" t="s">
        <v>152</v>
      </c>
      <c r="AU209" s="232" t="s">
        <v>78</v>
      </c>
      <c r="AV209" s="12" t="s">
        <v>80</v>
      </c>
      <c r="AW209" s="12" t="s">
        <v>32</v>
      </c>
      <c r="AX209" s="12" t="s">
        <v>70</v>
      </c>
      <c r="AY209" s="232" t="s">
        <v>145</v>
      </c>
    </row>
    <row r="210" s="14" customFormat="1">
      <c r="A210" s="14"/>
      <c r="B210" s="243"/>
      <c r="C210" s="244"/>
      <c r="D210" s="223" t="s">
        <v>152</v>
      </c>
      <c r="E210" s="245" t="s">
        <v>19</v>
      </c>
      <c r="F210" s="246" t="s">
        <v>154</v>
      </c>
      <c r="G210" s="244"/>
      <c r="H210" s="247">
        <v>242.80000000000001</v>
      </c>
      <c r="I210" s="248"/>
      <c r="J210" s="244"/>
      <c r="K210" s="244"/>
      <c r="L210" s="249"/>
      <c r="M210" s="250"/>
      <c r="N210" s="251"/>
      <c r="O210" s="251"/>
      <c r="P210" s="251"/>
      <c r="Q210" s="251"/>
      <c r="R210" s="251"/>
      <c r="S210" s="251"/>
      <c r="T210" s="252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3" t="s">
        <v>152</v>
      </c>
      <c r="AU210" s="253" t="s">
        <v>78</v>
      </c>
      <c r="AV210" s="14" t="s">
        <v>150</v>
      </c>
      <c r="AW210" s="14" t="s">
        <v>32</v>
      </c>
      <c r="AX210" s="14" t="s">
        <v>78</v>
      </c>
      <c r="AY210" s="253" t="s">
        <v>145</v>
      </c>
    </row>
    <row r="211" s="2" customFormat="1" ht="16.5" customHeight="1">
      <c r="A211" s="41"/>
      <c r="B211" s="42"/>
      <c r="C211" s="208" t="s">
        <v>344</v>
      </c>
      <c r="D211" s="208" t="s">
        <v>146</v>
      </c>
      <c r="E211" s="209" t="s">
        <v>717</v>
      </c>
      <c r="F211" s="210" t="s">
        <v>718</v>
      </c>
      <c r="G211" s="211" t="s">
        <v>260</v>
      </c>
      <c r="H211" s="212">
        <v>561.32100000000003</v>
      </c>
      <c r="I211" s="213"/>
      <c r="J211" s="214">
        <f>ROUND(I211*H211,2)</f>
        <v>0</v>
      </c>
      <c r="K211" s="210" t="s">
        <v>19</v>
      </c>
      <c r="L211" s="47"/>
      <c r="M211" s="254" t="s">
        <v>19</v>
      </c>
      <c r="N211" s="255" t="s">
        <v>41</v>
      </c>
      <c r="O211" s="256"/>
      <c r="P211" s="257">
        <f>O211*H211</f>
        <v>0</v>
      </c>
      <c r="Q211" s="257">
        <v>0</v>
      </c>
      <c r="R211" s="257">
        <f>Q211*H211</f>
        <v>0</v>
      </c>
      <c r="S211" s="257">
        <v>0</v>
      </c>
      <c r="T211" s="258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19" t="s">
        <v>150</v>
      </c>
      <c r="AT211" s="219" t="s">
        <v>146</v>
      </c>
      <c r="AU211" s="219" t="s">
        <v>78</v>
      </c>
      <c r="AY211" s="20" t="s">
        <v>145</v>
      </c>
      <c r="BE211" s="220">
        <f>IF(N211="základní",J211,0)</f>
        <v>0</v>
      </c>
      <c r="BF211" s="220">
        <f>IF(N211="snížená",J211,0)</f>
        <v>0</v>
      </c>
      <c r="BG211" s="220">
        <f>IF(N211="zákl. přenesená",J211,0)</f>
        <v>0</v>
      </c>
      <c r="BH211" s="220">
        <f>IF(N211="sníž. přenesená",J211,0)</f>
        <v>0</v>
      </c>
      <c r="BI211" s="220">
        <f>IF(N211="nulová",J211,0)</f>
        <v>0</v>
      </c>
      <c r="BJ211" s="20" t="s">
        <v>78</v>
      </c>
      <c r="BK211" s="220">
        <f>ROUND(I211*H211,2)</f>
        <v>0</v>
      </c>
      <c r="BL211" s="20" t="s">
        <v>150</v>
      </c>
      <c r="BM211" s="219" t="s">
        <v>719</v>
      </c>
    </row>
    <row r="212" s="2" customFormat="1" ht="6.96" customHeight="1">
      <c r="A212" s="41"/>
      <c r="B212" s="62"/>
      <c r="C212" s="63"/>
      <c r="D212" s="63"/>
      <c r="E212" s="63"/>
      <c r="F212" s="63"/>
      <c r="G212" s="63"/>
      <c r="H212" s="63"/>
      <c r="I212" s="63"/>
      <c r="J212" s="63"/>
      <c r="K212" s="63"/>
      <c r="L212" s="47"/>
      <c r="M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</row>
  </sheetData>
  <sheetProtection sheet="1" autoFilter="0" formatColumns="0" formatRows="0" objects="1" scenarios="1" spinCount="100000" saltValue="wCZ5Db3QWB5Prt6H9OtRQP9Y5Kg+zuDGcPbZsRRQP2JAhOeJK/xfXklPqN8mh3AuPQFH3Qk7mrqVwBJ5xW+NpQ==" hashValue="EPCmWxG/CDeXXJi79WNWRUyWr9mN3pOBpakJFj8wueAzY2sOyI1VHsGZ9bxmbJz45i0bG48ofgtn261xTgBQZg==" algorithmName="SHA-512" password="CC51"/>
  <autoFilter ref="C87:K211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80</v>
      </c>
    </row>
    <row r="4" s="1" customFormat="1" ht="24.96" customHeight="1">
      <c r="B4" s="23"/>
      <c r="D4" s="143" t="s">
        <v>106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BRNO, LOUČNÁ – VÝSTAVBA DEŠŤOVÉ KANALIZACE</v>
      </c>
      <c r="F7" s="145"/>
      <c r="G7" s="145"/>
      <c r="H7" s="145"/>
      <c r="L7" s="23"/>
    </row>
    <row r="8" s="1" customFormat="1" ht="12" customHeight="1">
      <c r="B8" s="23"/>
      <c r="D8" s="145" t="s">
        <v>107</v>
      </c>
      <c r="L8" s="23"/>
    </row>
    <row r="9" s="2" customFormat="1" ht="16.5" customHeight="1">
      <c r="A9" s="41"/>
      <c r="B9" s="47"/>
      <c r="C9" s="41"/>
      <c r="D9" s="41"/>
      <c r="E9" s="146" t="s">
        <v>720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721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722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21. 3. 2023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28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29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28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31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28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33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28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34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36</v>
      </c>
      <c r="E32" s="41"/>
      <c r="F32" s="41"/>
      <c r="G32" s="41"/>
      <c r="H32" s="41"/>
      <c r="I32" s="41"/>
      <c r="J32" s="156">
        <f>ROUND(J90,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38</v>
      </c>
      <c r="G34" s="41"/>
      <c r="H34" s="41"/>
      <c r="I34" s="157" t="s">
        <v>37</v>
      </c>
      <c r="J34" s="157" t="s">
        <v>39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40</v>
      </c>
      <c r="E35" s="145" t="s">
        <v>41</v>
      </c>
      <c r="F35" s="159">
        <f>ROUND((SUM(BE90:BE448)),  2)</f>
        <v>0</v>
      </c>
      <c r="G35" s="41"/>
      <c r="H35" s="41"/>
      <c r="I35" s="160">
        <v>0.20999999999999999</v>
      </c>
      <c r="J35" s="159">
        <f>ROUND(((SUM(BE90:BE448))*I35),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42</v>
      </c>
      <c r="F36" s="159">
        <f>ROUND((SUM(BF90:BF448)),  2)</f>
        <v>0</v>
      </c>
      <c r="G36" s="41"/>
      <c r="H36" s="41"/>
      <c r="I36" s="160">
        <v>0.14999999999999999</v>
      </c>
      <c r="J36" s="159">
        <f>ROUND(((SUM(BF90:BF448))*I36),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43</v>
      </c>
      <c r="F37" s="159">
        <f>ROUND((SUM(BG90:BG448)),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44</v>
      </c>
      <c r="F38" s="159">
        <f>ROUND((SUM(BH90:BH448)),  2)</f>
        <v>0</v>
      </c>
      <c r="G38" s="41"/>
      <c r="H38" s="41"/>
      <c r="I38" s="160">
        <v>0.14999999999999999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45</v>
      </c>
      <c r="F39" s="159">
        <f>ROUND((SUM(BI90:BI448)),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46</v>
      </c>
      <c r="E41" s="163"/>
      <c r="F41" s="163"/>
      <c r="G41" s="164" t="s">
        <v>47</v>
      </c>
      <c r="H41" s="165" t="s">
        <v>48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109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BRNO, LOUČNÁ – VÝSTAVBA DEŠŤOVÉ KANALIZACE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107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720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721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SO310.001 - Stoka A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Brno</v>
      </c>
      <c r="G56" s="43"/>
      <c r="H56" s="43"/>
      <c r="I56" s="35" t="s">
        <v>23</v>
      </c>
      <c r="J56" s="75" t="str">
        <f>IF(J14="","",J14)</f>
        <v>21. 3. 2023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31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33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110</v>
      </c>
      <c r="D61" s="174"/>
      <c r="E61" s="174"/>
      <c r="F61" s="174"/>
      <c r="G61" s="174"/>
      <c r="H61" s="174"/>
      <c r="I61" s="174"/>
      <c r="J61" s="175" t="s">
        <v>111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68</v>
      </c>
      <c r="D63" s="43"/>
      <c r="E63" s="43"/>
      <c r="F63" s="43"/>
      <c r="G63" s="43"/>
      <c r="H63" s="43"/>
      <c r="I63" s="43"/>
      <c r="J63" s="105">
        <f>J90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112</v>
      </c>
    </row>
    <row r="64" s="9" customFormat="1" ht="24.96" customHeight="1">
      <c r="A64" s="9"/>
      <c r="B64" s="177"/>
      <c r="C64" s="178"/>
      <c r="D64" s="179" t="s">
        <v>723</v>
      </c>
      <c r="E64" s="180"/>
      <c r="F64" s="180"/>
      <c r="G64" s="180"/>
      <c r="H64" s="180"/>
      <c r="I64" s="180"/>
      <c r="J64" s="181">
        <f>J91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5" customFormat="1" ht="19.92" customHeight="1">
      <c r="A65" s="15"/>
      <c r="B65" s="259"/>
      <c r="C65" s="128"/>
      <c r="D65" s="260" t="s">
        <v>724</v>
      </c>
      <c r="E65" s="261"/>
      <c r="F65" s="261"/>
      <c r="G65" s="261"/>
      <c r="H65" s="261"/>
      <c r="I65" s="261"/>
      <c r="J65" s="262">
        <f>J92</f>
        <v>0</v>
      </c>
      <c r="K65" s="128"/>
      <c r="L65" s="263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</row>
    <row r="66" s="15" customFormat="1" ht="19.92" customHeight="1">
      <c r="A66" s="15"/>
      <c r="B66" s="259"/>
      <c r="C66" s="128"/>
      <c r="D66" s="260" t="s">
        <v>725</v>
      </c>
      <c r="E66" s="261"/>
      <c r="F66" s="261"/>
      <c r="G66" s="261"/>
      <c r="H66" s="261"/>
      <c r="I66" s="261"/>
      <c r="J66" s="262">
        <f>J282</f>
        <v>0</v>
      </c>
      <c r="K66" s="128"/>
      <c r="L66" s="263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</row>
    <row r="67" s="15" customFormat="1" ht="19.92" customHeight="1">
      <c r="A67" s="15"/>
      <c r="B67" s="259"/>
      <c r="C67" s="128"/>
      <c r="D67" s="260" t="s">
        <v>726</v>
      </c>
      <c r="E67" s="261"/>
      <c r="F67" s="261"/>
      <c r="G67" s="261"/>
      <c r="H67" s="261"/>
      <c r="I67" s="261"/>
      <c r="J67" s="262">
        <f>J339</f>
        <v>0</v>
      </c>
      <c r="K67" s="128"/>
      <c r="L67" s="263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</row>
    <row r="68" s="15" customFormat="1" ht="19.92" customHeight="1">
      <c r="A68" s="15"/>
      <c r="B68" s="259"/>
      <c r="C68" s="128"/>
      <c r="D68" s="260" t="s">
        <v>727</v>
      </c>
      <c r="E68" s="261"/>
      <c r="F68" s="261"/>
      <c r="G68" s="261"/>
      <c r="H68" s="261"/>
      <c r="I68" s="261"/>
      <c r="J68" s="262">
        <f>J446</f>
        <v>0</v>
      </c>
      <c r="K68" s="128"/>
      <c r="L68" s="263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4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6" t="s">
        <v>130</v>
      </c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</v>
      </c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72" t="str">
        <f>E7</f>
        <v>BRNO, LOUČNÁ – VÝSTAVBA DEŠŤOVÉ KANALIZACE</v>
      </c>
      <c r="F78" s="35"/>
      <c r="G78" s="35"/>
      <c r="H78" s="35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1" customFormat="1" ht="12" customHeight="1">
      <c r="B79" s="24"/>
      <c r="C79" s="35" t="s">
        <v>107</v>
      </c>
      <c r="D79" s="25"/>
      <c r="E79" s="25"/>
      <c r="F79" s="25"/>
      <c r="G79" s="25"/>
      <c r="H79" s="25"/>
      <c r="I79" s="25"/>
      <c r="J79" s="25"/>
      <c r="K79" s="25"/>
      <c r="L79" s="23"/>
    </row>
    <row r="80" s="2" customFormat="1" ht="16.5" customHeight="1">
      <c r="A80" s="41"/>
      <c r="B80" s="42"/>
      <c r="C80" s="43"/>
      <c r="D80" s="43"/>
      <c r="E80" s="172" t="s">
        <v>720</v>
      </c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721</v>
      </c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72" t="str">
        <f>E11</f>
        <v>SO310.001 - Stoka A</v>
      </c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21</v>
      </c>
      <c r="D84" s="43"/>
      <c r="E84" s="43"/>
      <c r="F84" s="30" t="str">
        <f>F14</f>
        <v>Brno</v>
      </c>
      <c r="G84" s="43"/>
      <c r="H84" s="43"/>
      <c r="I84" s="35" t="s">
        <v>23</v>
      </c>
      <c r="J84" s="75" t="str">
        <f>IF(J14="","",J14)</f>
        <v>21. 3. 2023</v>
      </c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25</v>
      </c>
      <c r="D86" s="43"/>
      <c r="E86" s="43"/>
      <c r="F86" s="30" t="str">
        <f>E17</f>
        <v xml:space="preserve"> </v>
      </c>
      <c r="G86" s="43"/>
      <c r="H86" s="43"/>
      <c r="I86" s="35" t="s">
        <v>31</v>
      </c>
      <c r="J86" s="39" t="str">
        <f>E23</f>
        <v xml:space="preserve"> </v>
      </c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5" t="s">
        <v>29</v>
      </c>
      <c r="D87" s="43"/>
      <c r="E87" s="43"/>
      <c r="F87" s="30" t="str">
        <f>IF(E20="","",E20)</f>
        <v>Vyplň údaj</v>
      </c>
      <c r="G87" s="43"/>
      <c r="H87" s="43"/>
      <c r="I87" s="35" t="s">
        <v>33</v>
      </c>
      <c r="J87" s="39" t="str">
        <f>E26</f>
        <v xml:space="preserve"> </v>
      </c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0.32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0" customFormat="1" ht="29.28" customHeight="1">
      <c r="A89" s="183"/>
      <c r="B89" s="184"/>
      <c r="C89" s="185" t="s">
        <v>131</v>
      </c>
      <c r="D89" s="186" t="s">
        <v>55</v>
      </c>
      <c r="E89" s="186" t="s">
        <v>51</v>
      </c>
      <c r="F89" s="186" t="s">
        <v>52</v>
      </c>
      <c r="G89" s="186" t="s">
        <v>132</v>
      </c>
      <c r="H89" s="186" t="s">
        <v>133</v>
      </c>
      <c r="I89" s="186" t="s">
        <v>134</v>
      </c>
      <c r="J89" s="186" t="s">
        <v>111</v>
      </c>
      <c r="K89" s="187" t="s">
        <v>135</v>
      </c>
      <c r="L89" s="188"/>
      <c r="M89" s="95" t="s">
        <v>19</v>
      </c>
      <c r="N89" s="96" t="s">
        <v>40</v>
      </c>
      <c r="O89" s="96" t="s">
        <v>136</v>
      </c>
      <c r="P89" s="96" t="s">
        <v>137</v>
      </c>
      <c r="Q89" s="96" t="s">
        <v>138</v>
      </c>
      <c r="R89" s="96" t="s">
        <v>139</v>
      </c>
      <c r="S89" s="96" t="s">
        <v>140</v>
      </c>
      <c r="T89" s="97" t="s">
        <v>141</v>
      </c>
      <c r="U89" s="183"/>
      <c r="V89" s="183"/>
      <c r="W89" s="183"/>
      <c r="X89" s="183"/>
      <c r="Y89" s="183"/>
      <c r="Z89" s="183"/>
      <c r="AA89" s="183"/>
      <c r="AB89" s="183"/>
      <c r="AC89" s="183"/>
      <c r="AD89" s="183"/>
      <c r="AE89" s="183"/>
    </row>
    <row r="90" s="2" customFormat="1" ht="22.8" customHeight="1">
      <c r="A90" s="41"/>
      <c r="B90" s="42"/>
      <c r="C90" s="102" t="s">
        <v>142</v>
      </c>
      <c r="D90" s="43"/>
      <c r="E90" s="43"/>
      <c r="F90" s="43"/>
      <c r="G90" s="43"/>
      <c r="H90" s="43"/>
      <c r="I90" s="43"/>
      <c r="J90" s="189">
        <f>BK90</f>
        <v>0</v>
      </c>
      <c r="K90" s="43"/>
      <c r="L90" s="47"/>
      <c r="M90" s="98"/>
      <c r="N90" s="190"/>
      <c r="O90" s="99"/>
      <c r="P90" s="191">
        <f>P91</f>
        <v>0</v>
      </c>
      <c r="Q90" s="99"/>
      <c r="R90" s="191">
        <f>R91</f>
        <v>85.822149092240011</v>
      </c>
      <c r="S90" s="99"/>
      <c r="T90" s="192">
        <f>T91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69</v>
      </c>
      <c r="AU90" s="20" t="s">
        <v>112</v>
      </c>
      <c r="BK90" s="193">
        <f>BK91</f>
        <v>0</v>
      </c>
    </row>
    <row r="91" s="11" customFormat="1" ht="25.92" customHeight="1">
      <c r="A91" s="11"/>
      <c r="B91" s="194"/>
      <c r="C91" s="195"/>
      <c r="D91" s="196" t="s">
        <v>69</v>
      </c>
      <c r="E91" s="197" t="s">
        <v>728</v>
      </c>
      <c r="F91" s="197" t="s">
        <v>729</v>
      </c>
      <c r="G91" s="195"/>
      <c r="H91" s="195"/>
      <c r="I91" s="198"/>
      <c r="J91" s="199">
        <f>BK91</f>
        <v>0</v>
      </c>
      <c r="K91" s="195"/>
      <c r="L91" s="200"/>
      <c r="M91" s="201"/>
      <c r="N91" s="202"/>
      <c r="O91" s="202"/>
      <c r="P91" s="203">
        <f>P92+P282+P339+P446</f>
        <v>0</v>
      </c>
      <c r="Q91" s="202"/>
      <c r="R91" s="203">
        <f>R92+R282+R339+R446</f>
        <v>85.822149092240011</v>
      </c>
      <c r="S91" s="202"/>
      <c r="T91" s="204">
        <f>T92+T282+T339+T446</f>
        <v>0</v>
      </c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R91" s="205" t="s">
        <v>78</v>
      </c>
      <c r="AT91" s="206" t="s">
        <v>69</v>
      </c>
      <c r="AU91" s="206" t="s">
        <v>70</v>
      </c>
      <c r="AY91" s="205" t="s">
        <v>145</v>
      </c>
      <c r="BK91" s="207">
        <f>BK92+BK282+BK339+BK446</f>
        <v>0</v>
      </c>
    </row>
    <row r="92" s="11" customFormat="1" ht="22.8" customHeight="1">
      <c r="A92" s="11"/>
      <c r="B92" s="194"/>
      <c r="C92" s="195"/>
      <c r="D92" s="196" t="s">
        <v>69</v>
      </c>
      <c r="E92" s="264" t="s">
        <v>78</v>
      </c>
      <c r="F92" s="264" t="s">
        <v>730</v>
      </c>
      <c r="G92" s="195"/>
      <c r="H92" s="195"/>
      <c r="I92" s="198"/>
      <c r="J92" s="265">
        <f>BK92</f>
        <v>0</v>
      </c>
      <c r="K92" s="195"/>
      <c r="L92" s="200"/>
      <c r="M92" s="201"/>
      <c r="N92" s="202"/>
      <c r="O92" s="202"/>
      <c r="P92" s="203">
        <f>SUM(P93:P281)</f>
        <v>0</v>
      </c>
      <c r="Q92" s="202"/>
      <c r="R92" s="203">
        <f>SUM(R93:R281)</f>
        <v>3.9562102699200001</v>
      </c>
      <c r="S92" s="202"/>
      <c r="T92" s="204">
        <f>SUM(T93:T281)</f>
        <v>0</v>
      </c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R92" s="205" t="s">
        <v>78</v>
      </c>
      <c r="AT92" s="206" t="s">
        <v>69</v>
      </c>
      <c r="AU92" s="206" t="s">
        <v>78</v>
      </c>
      <c r="AY92" s="205" t="s">
        <v>145</v>
      </c>
      <c r="BK92" s="207">
        <f>SUM(BK93:BK281)</f>
        <v>0</v>
      </c>
    </row>
    <row r="93" s="2" customFormat="1" ht="49.05" customHeight="1">
      <c r="A93" s="41"/>
      <c r="B93" s="42"/>
      <c r="C93" s="208" t="s">
        <v>78</v>
      </c>
      <c r="D93" s="208" t="s">
        <v>146</v>
      </c>
      <c r="E93" s="209" t="s">
        <v>731</v>
      </c>
      <c r="F93" s="210" t="s">
        <v>732</v>
      </c>
      <c r="G93" s="211" t="s">
        <v>176</v>
      </c>
      <c r="H93" s="212">
        <v>87.5</v>
      </c>
      <c r="I93" s="213"/>
      <c r="J93" s="214">
        <f>ROUND(I93*H93,2)</f>
        <v>0</v>
      </c>
      <c r="K93" s="210" t="s">
        <v>733</v>
      </c>
      <c r="L93" s="47"/>
      <c r="M93" s="215" t="s">
        <v>19</v>
      </c>
      <c r="N93" s="216" t="s">
        <v>41</v>
      </c>
      <c r="O93" s="87"/>
      <c r="P93" s="217">
        <f>O93*H93</f>
        <v>0</v>
      </c>
      <c r="Q93" s="217">
        <v>0.036904300000000001</v>
      </c>
      <c r="R93" s="217">
        <f>Q93*H93</f>
        <v>3.2291262500000002</v>
      </c>
      <c r="S93" s="217">
        <v>0</v>
      </c>
      <c r="T93" s="218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9" t="s">
        <v>150</v>
      </c>
      <c r="AT93" s="219" t="s">
        <v>146</v>
      </c>
      <c r="AU93" s="219" t="s">
        <v>80</v>
      </c>
      <c r="AY93" s="20" t="s">
        <v>145</v>
      </c>
      <c r="BE93" s="220">
        <f>IF(N93="základní",J93,0)</f>
        <v>0</v>
      </c>
      <c r="BF93" s="220">
        <f>IF(N93="snížená",J93,0)</f>
        <v>0</v>
      </c>
      <c r="BG93" s="220">
        <f>IF(N93="zákl. přenesená",J93,0)</f>
        <v>0</v>
      </c>
      <c r="BH93" s="220">
        <f>IF(N93="sníž. přenesená",J93,0)</f>
        <v>0</v>
      </c>
      <c r="BI93" s="220">
        <f>IF(N93="nulová",J93,0)</f>
        <v>0</v>
      </c>
      <c r="BJ93" s="20" t="s">
        <v>78</v>
      </c>
      <c r="BK93" s="220">
        <f>ROUND(I93*H93,2)</f>
        <v>0</v>
      </c>
      <c r="BL93" s="20" t="s">
        <v>150</v>
      </c>
      <c r="BM93" s="219" t="s">
        <v>734</v>
      </c>
    </row>
    <row r="94" s="2" customFormat="1">
      <c r="A94" s="41"/>
      <c r="B94" s="42"/>
      <c r="C94" s="43"/>
      <c r="D94" s="266" t="s">
        <v>735</v>
      </c>
      <c r="E94" s="43"/>
      <c r="F94" s="267" t="s">
        <v>736</v>
      </c>
      <c r="G94" s="43"/>
      <c r="H94" s="43"/>
      <c r="I94" s="268"/>
      <c r="J94" s="43"/>
      <c r="K94" s="43"/>
      <c r="L94" s="47"/>
      <c r="M94" s="269"/>
      <c r="N94" s="270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735</v>
      </c>
      <c r="AU94" s="20" t="s">
        <v>80</v>
      </c>
    </row>
    <row r="95" s="13" customFormat="1">
      <c r="A95" s="13"/>
      <c r="B95" s="233"/>
      <c r="C95" s="234"/>
      <c r="D95" s="223" t="s">
        <v>152</v>
      </c>
      <c r="E95" s="235" t="s">
        <v>19</v>
      </c>
      <c r="F95" s="236" t="s">
        <v>737</v>
      </c>
      <c r="G95" s="234"/>
      <c r="H95" s="235" t="s">
        <v>19</v>
      </c>
      <c r="I95" s="237"/>
      <c r="J95" s="234"/>
      <c r="K95" s="234"/>
      <c r="L95" s="238"/>
      <c r="M95" s="239"/>
      <c r="N95" s="240"/>
      <c r="O95" s="240"/>
      <c r="P95" s="240"/>
      <c r="Q95" s="240"/>
      <c r="R95" s="240"/>
      <c r="S95" s="240"/>
      <c r="T95" s="241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2" t="s">
        <v>152</v>
      </c>
      <c r="AU95" s="242" t="s">
        <v>80</v>
      </c>
      <c r="AV95" s="13" t="s">
        <v>78</v>
      </c>
      <c r="AW95" s="13" t="s">
        <v>32</v>
      </c>
      <c r="AX95" s="13" t="s">
        <v>70</v>
      </c>
      <c r="AY95" s="242" t="s">
        <v>145</v>
      </c>
    </row>
    <row r="96" s="12" customFormat="1">
      <c r="A96" s="12"/>
      <c r="B96" s="221"/>
      <c r="C96" s="222"/>
      <c r="D96" s="223" t="s">
        <v>152</v>
      </c>
      <c r="E96" s="224" t="s">
        <v>19</v>
      </c>
      <c r="F96" s="225" t="s">
        <v>738</v>
      </c>
      <c r="G96" s="222"/>
      <c r="H96" s="226">
        <v>87.5</v>
      </c>
      <c r="I96" s="227"/>
      <c r="J96" s="222"/>
      <c r="K96" s="222"/>
      <c r="L96" s="228"/>
      <c r="M96" s="229"/>
      <c r="N96" s="230"/>
      <c r="O96" s="230"/>
      <c r="P96" s="230"/>
      <c r="Q96" s="230"/>
      <c r="R96" s="230"/>
      <c r="S96" s="230"/>
      <c r="T96" s="231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T96" s="232" t="s">
        <v>152</v>
      </c>
      <c r="AU96" s="232" t="s">
        <v>80</v>
      </c>
      <c r="AV96" s="12" t="s">
        <v>80</v>
      </c>
      <c r="AW96" s="12" t="s">
        <v>32</v>
      </c>
      <c r="AX96" s="12" t="s">
        <v>70</v>
      </c>
      <c r="AY96" s="232" t="s">
        <v>145</v>
      </c>
    </row>
    <row r="97" s="14" customFormat="1">
      <c r="A97" s="14"/>
      <c r="B97" s="243"/>
      <c r="C97" s="244"/>
      <c r="D97" s="223" t="s">
        <v>152</v>
      </c>
      <c r="E97" s="245" t="s">
        <v>19</v>
      </c>
      <c r="F97" s="246" t="s">
        <v>154</v>
      </c>
      <c r="G97" s="244"/>
      <c r="H97" s="247">
        <v>87.5</v>
      </c>
      <c r="I97" s="248"/>
      <c r="J97" s="244"/>
      <c r="K97" s="244"/>
      <c r="L97" s="249"/>
      <c r="M97" s="250"/>
      <c r="N97" s="251"/>
      <c r="O97" s="251"/>
      <c r="P97" s="251"/>
      <c r="Q97" s="251"/>
      <c r="R97" s="251"/>
      <c r="S97" s="251"/>
      <c r="T97" s="252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3" t="s">
        <v>152</v>
      </c>
      <c r="AU97" s="253" t="s">
        <v>80</v>
      </c>
      <c r="AV97" s="14" t="s">
        <v>150</v>
      </c>
      <c r="AW97" s="14" t="s">
        <v>32</v>
      </c>
      <c r="AX97" s="14" t="s">
        <v>78</v>
      </c>
      <c r="AY97" s="253" t="s">
        <v>145</v>
      </c>
    </row>
    <row r="98" s="2" customFormat="1" ht="49.05" customHeight="1">
      <c r="A98" s="41"/>
      <c r="B98" s="42"/>
      <c r="C98" s="208" t="s">
        <v>80</v>
      </c>
      <c r="D98" s="208" t="s">
        <v>146</v>
      </c>
      <c r="E98" s="209" t="s">
        <v>739</v>
      </c>
      <c r="F98" s="210" t="s">
        <v>740</v>
      </c>
      <c r="G98" s="211" t="s">
        <v>176</v>
      </c>
      <c r="H98" s="212">
        <v>7</v>
      </c>
      <c r="I98" s="213"/>
      <c r="J98" s="214">
        <f>ROUND(I98*H98,2)</f>
        <v>0</v>
      </c>
      <c r="K98" s="210" t="s">
        <v>733</v>
      </c>
      <c r="L98" s="47"/>
      <c r="M98" s="215" t="s">
        <v>19</v>
      </c>
      <c r="N98" s="216" t="s">
        <v>41</v>
      </c>
      <c r="O98" s="87"/>
      <c r="P98" s="217">
        <f>O98*H98</f>
        <v>0</v>
      </c>
      <c r="Q98" s="217">
        <v>0.0086800000000000002</v>
      </c>
      <c r="R98" s="217">
        <f>Q98*H98</f>
        <v>0.060760000000000002</v>
      </c>
      <c r="S98" s="217">
        <v>0</v>
      </c>
      <c r="T98" s="218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9" t="s">
        <v>150</v>
      </c>
      <c r="AT98" s="219" t="s">
        <v>146</v>
      </c>
      <c r="AU98" s="219" t="s">
        <v>80</v>
      </c>
      <c r="AY98" s="20" t="s">
        <v>145</v>
      </c>
      <c r="BE98" s="220">
        <f>IF(N98="základní",J98,0)</f>
        <v>0</v>
      </c>
      <c r="BF98" s="220">
        <f>IF(N98="snížená",J98,0)</f>
        <v>0</v>
      </c>
      <c r="BG98" s="220">
        <f>IF(N98="zákl. přenesená",J98,0)</f>
        <v>0</v>
      </c>
      <c r="BH98" s="220">
        <f>IF(N98="sníž. přenesená",J98,0)</f>
        <v>0</v>
      </c>
      <c r="BI98" s="220">
        <f>IF(N98="nulová",J98,0)</f>
        <v>0</v>
      </c>
      <c r="BJ98" s="20" t="s">
        <v>78</v>
      </c>
      <c r="BK98" s="220">
        <f>ROUND(I98*H98,2)</f>
        <v>0</v>
      </c>
      <c r="BL98" s="20" t="s">
        <v>150</v>
      </c>
      <c r="BM98" s="219" t="s">
        <v>741</v>
      </c>
    </row>
    <row r="99" s="2" customFormat="1">
      <c r="A99" s="41"/>
      <c r="B99" s="42"/>
      <c r="C99" s="43"/>
      <c r="D99" s="266" t="s">
        <v>735</v>
      </c>
      <c r="E99" s="43"/>
      <c r="F99" s="267" t="s">
        <v>742</v>
      </c>
      <c r="G99" s="43"/>
      <c r="H99" s="43"/>
      <c r="I99" s="268"/>
      <c r="J99" s="43"/>
      <c r="K99" s="43"/>
      <c r="L99" s="47"/>
      <c r="M99" s="269"/>
      <c r="N99" s="270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735</v>
      </c>
      <c r="AU99" s="20" t="s">
        <v>80</v>
      </c>
    </row>
    <row r="100" s="13" customFormat="1">
      <c r="A100" s="13"/>
      <c r="B100" s="233"/>
      <c r="C100" s="234"/>
      <c r="D100" s="223" t="s">
        <v>152</v>
      </c>
      <c r="E100" s="235" t="s">
        <v>19</v>
      </c>
      <c r="F100" s="236" t="s">
        <v>737</v>
      </c>
      <c r="G100" s="234"/>
      <c r="H100" s="235" t="s">
        <v>19</v>
      </c>
      <c r="I100" s="237"/>
      <c r="J100" s="234"/>
      <c r="K100" s="234"/>
      <c r="L100" s="238"/>
      <c r="M100" s="239"/>
      <c r="N100" s="240"/>
      <c r="O100" s="240"/>
      <c r="P100" s="240"/>
      <c r="Q100" s="240"/>
      <c r="R100" s="240"/>
      <c r="S100" s="240"/>
      <c r="T100" s="241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2" t="s">
        <v>152</v>
      </c>
      <c r="AU100" s="242" t="s">
        <v>80</v>
      </c>
      <c r="AV100" s="13" t="s">
        <v>78</v>
      </c>
      <c r="AW100" s="13" t="s">
        <v>32</v>
      </c>
      <c r="AX100" s="13" t="s">
        <v>70</v>
      </c>
      <c r="AY100" s="242" t="s">
        <v>145</v>
      </c>
    </row>
    <row r="101" s="12" customFormat="1">
      <c r="A101" s="12"/>
      <c r="B101" s="221"/>
      <c r="C101" s="222"/>
      <c r="D101" s="223" t="s">
        <v>152</v>
      </c>
      <c r="E101" s="224" t="s">
        <v>19</v>
      </c>
      <c r="F101" s="225" t="s">
        <v>743</v>
      </c>
      <c r="G101" s="222"/>
      <c r="H101" s="226">
        <v>7</v>
      </c>
      <c r="I101" s="227"/>
      <c r="J101" s="222"/>
      <c r="K101" s="222"/>
      <c r="L101" s="228"/>
      <c r="M101" s="229"/>
      <c r="N101" s="230"/>
      <c r="O101" s="230"/>
      <c r="P101" s="230"/>
      <c r="Q101" s="230"/>
      <c r="R101" s="230"/>
      <c r="S101" s="230"/>
      <c r="T101" s="231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T101" s="232" t="s">
        <v>152</v>
      </c>
      <c r="AU101" s="232" t="s">
        <v>80</v>
      </c>
      <c r="AV101" s="12" t="s">
        <v>80</v>
      </c>
      <c r="AW101" s="12" t="s">
        <v>32</v>
      </c>
      <c r="AX101" s="12" t="s">
        <v>70</v>
      </c>
      <c r="AY101" s="232" t="s">
        <v>145</v>
      </c>
    </row>
    <row r="102" s="14" customFormat="1">
      <c r="A102" s="14"/>
      <c r="B102" s="243"/>
      <c r="C102" s="244"/>
      <c r="D102" s="223" t="s">
        <v>152</v>
      </c>
      <c r="E102" s="245" t="s">
        <v>19</v>
      </c>
      <c r="F102" s="246" t="s">
        <v>154</v>
      </c>
      <c r="G102" s="244"/>
      <c r="H102" s="247">
        <v>7</v>
      </c>
      <c r="I102" s="248"/>
      <c r="J102" s="244"/>
      <c r="K102" s="244"/>
      <c r="L102" s="249"/>
      <c r="M102" s="250"/>
      <c r="N102" s="251"/>
      <c r="O102" s="251"/>
      <c r="P102" s="251"/>
      <c r="Q102" s="251"/>
      <c r="R102" s="251"/>
      <c r="S102" s="251"/>
      <c r="T102" s="252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3" t="s">
        <v>152</v>
      </c>
      <c r="AU102" s="253" t="s">
        <v>80</v>
      </c>
      <c r="AV102" s="14" t="s">
        <v>150</v>
      </c>
      <c r="AW102" s="14" t="s">
        <v>32</v>
      </c>
      <c r="AX102" s="14" t="s">
        <v>78</v>
      </c>
      <c r="AY102" s="253" t="s">
        <v>145</v>
      </c>
    </row>
    <row r="103" s="2" customFormat="1" ht="24.15" customHeight="1">
      <c r="A103" s="41"/>
      <c r="B103" s="42"/>
      <c r="C103" s="208" t="s">
        <v>168</v>
      </c>
      <c r="D103" s="208" t="s">
        <v>146</v>
      </c>
      <c r="E103" s="209" t="s">
        <v>744</v>
      </c>
      <c r="F103" s="210" t="s">
        <v>745</v>
      </c>
      <c r="G103" s="211" t="s">
        <v>184</v>
      </c>
      <c r="H103" s="212">
        <v>208.66399999999999</v>
      </c>
      <c r="I103" s="213"/>
      <c r="J103" s="214">
        <f>ROUND(I103*H103,2)</f>
        <v>0</v>
      </c>
      <c r="K103" s="210" t="s">
        <v>733</v>
      </c>
      <c r="L103" s="47"/>
      <c r="M103" s="215" t="s">
        <v>19</v>
      </c>
      <c r="N103" s="216" t="s">
        <v>41</v>
      </c>
      <c r="O103" s="87"/>
      <c r="P103" s="217">
        <f>O103*H103</f>
        <v>0</v>
      </c>
      <c r="Q103" s="217">
        <v>0</v>
      </c>
      <c r="R103" s="217">
        <f>Q103*H103</f>
        <v>0</v>
      </c>
      <c r="S103" s="217">
        <v>0</v>
      </c>
      <c r="T103" s="218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9" t="s">
        <v>150</v>
      </c>
      <c r="AT103" s="219" t="s">
        <v>146</v>
      </c>
      <c r="AU103" s="219" t="s">
        <v>80</v>
      </c>
      <c r="AY103" s="20" t="s">
        <v>145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20" t="s">
        <v>78</v>
      </c>
      <c r="BK103" s="220">
        <f>ROUND(I103*H103,2)</f>
        <v>0</v>
      </c>
      <c r="BL103" s="20" t="s">
        <v>150</v>
      </c>
      <c r="BM103" s="219" t="s">
        <v>746</v>
      </c>
    </row>
    <row r="104" s="2" customFormat="1">
      <c r="A104" s="41"/>
      <c r="B104" s="42"/>
      <c r="C104" s="43"/>
      <c r="D104" s="266" t="s">
        <v>735</v>
      </c>
      <c r="E104" s="43"/>
      <c r="F104" s="267" t="s">
        <v>747</v>
      </c>
      <c r="G104" s="43"/>
      <c r="H104" s="43"/>
      <c r="I104" s="268"/>
      <c r="J104" s="43"/>
      <c r="K104" s="43"/>
      <c r="L104" s="47"/>
      <c r="M104" s="269"/>
      <c r="N104" s="270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735</v>
      </c>
      <c r="AU104" s="20" t="s">
        <v>80</v>
      </c>
    </row>
    <row r="105" s="12" customFormat="1">
      <c r="A105" s="12"/>
      <c r="B105" s="221"/>
      <c r="C105" s="222"/>
      <c r="D105" s="223" t="s">
        <v>152</v>
      </c>
      <c r="E105" s="224" t="s">
        <v>19</v>
      </c>
      <c r="F105" s="225" t="s">
        <v>748</v>
      </c>
      <c r="G105" s="222"/>
      <c r="H105" s="226">
        <v>566.29600000000005</v>
      </c>
      <c r="I105" s="227"/>
      <c r="J105" s="222"/>
      <c r="K105" s="222"/>
      <c r="L105" s="228"/>
      <c r="M105" s="229"/>
      <c r="N105" s="230"/>
      <c r="O105" s="230"/>
      <c r="P105" s="230"/>
      <c r="Q105" s="230"/>
      <c r="R105" s="230"/>
      <c r="S105" s="230"/>
      <c r="T105" s="231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T105" s="232" t="s">
        <v>152</v>
      </c>
      <c r="AU105" s="232" t="s">
        <v>80</v>
      </c>
      <c r="AV105" s="12" t="s">
        <v>80</v>
      </c>
      <c r="AW105" s="12" t="s">
        <v>32</v>
      </c>
      <c r="AX105" s="12" t="s">
        <v>70</v>
      </c>
      <c r="AY105" s="232" t="s">
        <v>145</v>
      </c>
    </row>
    <row r="106" s="12" customFormat="1">
      <c r="A106" s="12"/>
      <c r="B106" s="221"/>
      <c r="C106" s="222"/>
      <c r="D106" s="223" t="s">
        <v>152</v>
      </c>
      <c r="E106" s="224" t="s">
        <v>19</v>
      </c>
      <c r="F106" s="225" t="s">
        <v>749</v>
      </c>
      <c r="G106" s="222"/>
      <c r="H106" s="226">
        <v>119.983</v>
      </c>
      <c r="I106" s="227"/>
      <c r="J106" s="222"/>
      <c r="K106" s="222"/>
      <c r="L106" s="228"/>
      <c r="M106" s="229"/>
      <c r="N106" s="230"/>
      <c r="O106" s="230"/>
      <c r="P106" s="230"/>
      <c r="Q106" s="230"/>
      <c r="R106" s="230"/>
      <c r="S106" s="230"/>
      <c r="T106" s="231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T106" s="232" t="s">
        <v>152</v>
      </c>
      <c r="AU106" s="232" t="s">
        <v>80</v>
      </c>
      <c r="AV106" s="12" t="s">
        <v>80</v>
      </c>
      <c r="AW106" s="12" t="s">
        <v>32</v>
      </c>
      <c r="AX106" s="12" t="s">
        <v>70</v>
      </c>
      <c r="AY106" s="232" t="s">
        <v>145</v>
      </c>
    </row>
    <row r="107" s="12" customFormat="1">
      <c r="A107" s="12"/>
      <c r="B107" s="221"/>
      <c r="C107" s="222"/>
      <c r="D107" s="223" t="s">
        <v>152</v>
      </c>
      <c r="E107" s="224" t="s">
        <v>19</v>
      </c>
      <c r="F107" s="225" t="s">
        <v>750</v>
      </c>
      <c r="G107" s="222"/>
      <c r="H107" s="226">
        <v>97.072999999999993</v>
      </c>
      <c r="I107" s="227"/>
      <c r="J107" s="222"/>
      <c r="K107" s="222"/>
      <c r="L107" s="228"/>
      <c r="M107" s="229"/>
      <c r="N107" s="230"/>
      <c r="O107" s="230"/>
      <c r="P107" s="230"/>
      <c r="Q107" s="230"/>
      <c r="R107" s="230"/>
      <c r="S107" s="230"/>
      <c r="T107" s="231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T107" s="232" t="s">
        <v>152</v>
      </c>
      <c r="AU107" s="232" t="s">
        <v>80</v>
      </c>
      <c r="AV107" s="12" t="s">
        <v>80</v>
      </c>
      <c r="AW107" s="12" t="s">
        <v>32</v>
      </c>
      <c r="AX107" s="12" t="s">
        <v>70</v>
      </c>
      <c r="AY107" s="232" t="s">
        <v>145</v>
      </c>
    </row>
    <row r="108" s="12" customFormat="1">
      <c r="A108" s="12"/>
      <c r="B108" s="221"/>
      <c r="C108" s="222"/>
      <c r="D108" s="223" t="s">
        <v>152</v>
      </c>
      <c r="E108" s="224" t="s">
        <v>19</v>
      </c>
      <c r="F108" s="225" t="s">
        <v>751</v>
      </c>
      <c r="G108" s="222"/>
      <c r="H108" s="226">
        <v>30</v>
      </c>
      <c r="I108" s="227"/>
      <c r="J108" s="222"/>
      <c r="K108" s="222"/>
      <c r="L108" s="228"/>
      <c r="M108" s="229"/>
      <c r="N108" s="230"/>
      <c r="O108" s="230"/>
      <c r="P108" s="230"/>
      <c r="Q108" s="230"/>
      <c r="R108" s="230"/>
      <c r="S108" s="230"/>
      <c r="T108" s="231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T108" s="232" t="s">
        <v>152</v>
      </c>
      <c r="AU108" s="232" t="s">
        <v>80</v>
      </c>
      <c r="AV108" s="12" t="s">
        <v>80</v>
      </c>
      <c r="AW108" s="12" t="s">
        <v>32</v>
      </c>
      <c r="AX108" s="12" t="s">
        <v>70</v>
      </c>
      <c r="AY108" s="232" t="s">
        <v>145</v>
      </c>
    </row>
    <row r="109" s="16" customFormat="1">
      <c r="A109" s="16"/>
      <c r="B109" s="271"/>
      <c r="C109" s="272"/>
      <c r="D109" s="223" t="s">
        <v>152</v>
      </c>
      <c r="E109" s="273" t="s">
        <v>19</v>
      </c>
      <c r="F109" s="274" t="s">
        <v>752</v>
      </c>
      <c r="G109" s="272"/>
      <c r="H109" s="275">
        <v>813.35199999999998</v>
      </c>
      <c r="I109" s="276"/>
      <c r="J109" s="272"/>
      <c r="K109" s="272"/>
      <c r="L109" s="277"/>
      <c r="M109" s="278"/>
      <c r="N109" s="279"/>
      <c r="O109" s="279"/>
      <c r="P109" s="279"/>
      <c r="Q109" s="279"/>
      <c r="R109" s="279"/>
      <c r="S109" s="279"/>
      <c r="T109" s="280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T109" s="281" t="s">
        <v>152</v>
      </c>
      <c r="AU109" s="281" t="s">
        <v>80</v>
      </c>
      <c r="AV109" s="16" t="s">
        <v>168</v>
      </c>
      <c r="AW109" s="16" t="s">
        <v>32</v>
      </c>
      <c r="AX109" s="16" t="s">
        <v>70</v>
      </c>
      <c r="AY109" s="281" t="s">
        <v>145</v>
      </c>
    </row>
    <row r="110" s="13" customFormat="1">
      <c r="A110" s="13"/>
      <c r="B110" s="233"/>
      <c r="C110" s="234"/>
      <c r="D110" s="223" t="s">
        <v>152</v>
      </c>
      <c r="E110" s="235" t="s">
        <v>19</v>
      </c>
      <c r="F110" s="236" t="s">
        <v>753</v>
      </c>
      <c r="G110" s="234"/>
      <c r="H110" s="235" t="s">
        <v>19</v>
      </c>
      <c r="I110" s="237"/>
      <c r="J110" s="234"/>
      <c r="K110" s="234"/>
      <c r="L110" s="238"/>
      <c r="M110" s="239"/>
      <c r="N110" s="240"/>
      <c r="O110" s="240"/>
      <c r="P110" s="240"/>
      <c r="Q110" s="240"/>
      <c r="R110" s="240"/>
      <c r="S110" s="240"/>
      <c r="T110" s="241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2" t="s">
        <v>152</v>
      </c>
      <c r="AU110" s="242" t="s">
        <v>80</v>
      </c>
      <c r="AV110" s="13" t="s">
        <v>78</v>
      </c>
      <c r="AW110" s="13" t="s">
        <v>32</v>
      </c>
      <c r="AX110" s="13" t="s">
        <v>70</v>
      </c>
      <c r="AY110" s="242" t="s">
        <v>145</v>
      </c>
    </row>
    <row r="111" s="13" customFormat="1">
      <c r="A111" s="13"/>
      <c r="B111" s="233"/>
      <c r="C111" s="234"/>
      <c r="D111" s="223" t="s">
        <v>152</v>
      </c>
      <c r="E111" s="235" t="s">
        <v>19</v>
      </c>
      <c r="F111" s="236" t="s">
        <v>754</v>
      </c>
      <c r="G111" s="234"/>
      <c r="H111" s="235" t="s">
        <v>19</v>
      </c>
      <c r="I111" s="237"/>
      <c r="J111" s="234"/>
      <c r="K111" s="234"/>
      <c r="L111" s="238"/>
      <c r="M111" s="239"/>
      <c r="N111" s="240"/>
      <c r="O111" s="240"/>
      <c r="P111" s="240"/>
      <c r="Q111" s="240"/>
      <c r="R111" s="240"/>
      <c r="S111" s="240"/>
      <c r="T111" s="241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2" t="s">
        <v>152</v>
      </c>
      <c r="AU111" s="242" t="s">
        <v>80</v>
      </c>
      <c r="AV111" s="13" t="s">
        <v>78</v>
      </c>
      <c r="AW111" s="13" t="s">
        <v>32</v>
      </c>
      <c r="AX111" s="13" t="s">
        <v>70</v>
      </c>
      <c r="AY111" s="242" t="s">
        <v>145</v>
      </c>
    </row>
    <row r="112" s="12" customFormat="1">
      <c r="A112" s="12"/>
      <c r="B112" s="221"/>
      <c r="C112" s="222"/>
      <c r="D112" s="223" t="s">
        <v>152</v>
      </c>
      <c r="E112" s="224" t="s">
        <v>19</v>
      </c>
      <c r="F112" s="225" t="s">
        <v>755</v>
      </c>
      <c r="G112" s="222"/>
      <c r="H112" s="226">
        <v>-76.656000000000006</v>
      </c>
      <c r="I112" s="227"/>
      <c r="J112" s="222"/>
      <c r="K112" s="222"/>
      <c r="L112" s="228"/>
      <c r="M112" s="229"/>
      <c r="N112" s="230"/>
      <c r="O112" s="230"/>
      <c r="P112" s="230"/>
      <c r="Q112" s="230"/>
      <c r="R112" s="230"/>
      <c r="S112" s="230"/>
      <c r="T112" s="231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T112" s="232" t="s">
        <v>152</v>
      </c>
      <c r="AU112" s="232" t="s">
        <v>80</v>
      </c>
      <c r="AV112" s="12" t="s">
        <v>80</v>
      </c>
      <c r="AW112" s="12" t="s">
        <v>32</v>
      </c>
      <c r="AX112" s="12" t="s">
        <v>70</v>
      </c>
      <c r="AY112" s="232" t="s">
        <v>145</v>
      </c>
    </row>
    <row r="113" s="12" customFormat="1">
      <c r="A113" s="12"/>
      <c r="B113" s="221"/>
      <c r="C113" s="222"/>
      <c r="D113" s="223" t="s">
        <v>152</v>
      </c>
      <c r="E113" s="224" t="s">
        <v>19</v>
      </c>
      <c r="F113" s="225" t="s">
        <v>756</v>
      </c>
      <c r="G113" s="222"/>
      <c r="H113" s="226">
        <v>-17.388999999999999</v>
      </c>
      <c r="I113" s="227"/>
      <c r="J113" s="222"/>
      <c r="K113" s="222"/>
      <c r="L113" s="228"/>
      <c r="M113" s="229"/>
      <c r="N113" s="230"/>
      <c r="O113" s="230"/>
      <c r="P113" s="230"/>
      <c r="Q113" s="230"/>
      <c r="R113" s="230"/>
      <c r="S113" s="230"/>
      <c r="T113" s="231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T113" s="232" t="s">
        <v>152</v>
      </c>
      <c r="AU113" s="232" t="s">
        <v>80</v>
      </c>
      <c r="AV113" s="12" t="s">
        <v>80</v>
      </c>
      <c r="AW113" s="12" t="s">
        <v>32</v>
      </c>
      <c r="AX113" s="12" t="s">
        <v>70</v>
      </c>
      <c r="AY113" s="232" t="s">
        <v>145</v>
      </c>
    </row>
    <row r="114" s="12" customFormat="1">
      <c r="A114" s="12"/>
      <c r="B114" s="221"/>
      <c r="C114" s="222"/>
      <c r="D114" s="223" t="s">
        <v>152</v>
      </c>
      <c r="E114" s="224" t="s">
        <v>19</v>
      </c>
      <c r="F114" s="225" t="s">
        <v>757</v>
      </c>
      <c r="G114" s="222"/>
      <c r="H114" s="226">
        <v>-19.760000000000002</v>
      </c>
      <c r="I114" s="227"/>
      <c r="J114" s="222"/>
      <c r="K114" s="222"/>
      <c r="L114" s="228"/>
      <c r="M114" s="229"/>
      <c r="N114" s="230"/>
      <c r="O114" s="230"/>
      <c r="P114" s="230"/>
      <c r="Q114" s="230"/>
      <c r="R114" s="230"/>
      <c r="S114" s="230"/>
      <c r="T114" s="231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T114" s="232" t="s">
        <v>152</v>
      </c>
      <c r="AU114" s="232" t="s">
        <v>80</v>
      </c>
      <c r="AV114" s="12" t="s">
        <v>80</v>
      </c>
      <c r="AW114" s="12" t="s">
        <v>32</v>
      </c>
      <c r="AX114" s="12" t="s">
        <v>70</v>
      </c>
      <c r="AY114" s="232" t="s">
        <v>145</v>
      </c>
    </row>
    <row r="115" s="12" customFormat="1">
      <c r="A115" s="12"/>
      <c r="B115" s="221"/>
      <c r="C115" s="222"/>
      <c r="D115" s="223" t="s">
        <v>152</v>
      </c>
      <c r="E115" s="224" t="s">
        <v>19</v>
      </c>
      <c r="F115" s="225" t="s">
        <v>758</v>
      </c>
      <c r="G115" s="222"/>
      <c r="H115" s="226">
        <v>-4</v>
      </c>
      <c r="I115" s="227"/>
      <c r="J115" s="222"/>
      <c r="K115" s="222"/>
      <c r="L115" s="228"/>
      <c r="M115" s="229"/>
      <c r="N115" s="230"/>
      <c r="O115" s="230"/>
      <c r="P115" s="230"/>
      <c r="Q115" s="230"/>
      <c r="R115" s="230"/>
      <c r="S115" s="230"/>
      <c r="T115" s="231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T115" s="232" t="s">
        <v>152</v>
      </c>
      <c r="AU115" s="232" t="s">
        <v>80</v>
      </c>
      <c r="AV115" s="12" t="s">
        <v>80</v>
      </c>
      <c r="AW115" s="12" t="s">
        <v>32</v>
      </c>
      <c r="AX115" s="12" t="s">
        <v>70</v>
      </c>
      <c r="AY115" s="232" t="s">
        <v>145</v>
      </c>
    </row>
    <row r="116" s="16" customFormat="1">
      <c r="A116" s="16"/>
      <c r="B116" s="271"/>
      <c r="C116" s="272"/>
      <c r="D116" s="223" t="s">
        <v>152</v>
      </c>
      <c r="E116" s="273" t="s">
        <v>19</v>
      </c>
      <c r="F116" s="274" t="s">
        <v>752</v>
      </c>
      <c r="G116" s="272"/>
      <c r="H116" s="275">
        <v>-117.80500000000001</v>
      </c>
      <c r="I116" s="276"/>
      <c r="J116" s="272"/>
      <c r="K116" s="272"/>
      <c r="L116" s="277"/>
      <c r="M116" s="278"/>
      <c r="N116" s="279"/>
      <c r="O116" s="279"/>
      <c r="P116" s="279"/>
      <c r="Q116" s="279"/>
      <c r="R116" s="279"/>
      <c r="S116" s="279"/>
      <c r="T116" s="280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T116" s="281" t="s">
        <v>152</v>
      </c>
      <c r="AU116" s="281" t="s">
        <v>80</v>
      </c>
      <c r="AV116" s="16" t="s">
        <v>168</v>
      </c>
      <c r="AW116" s="16" t="s">
        <v>32</v>
      </c>
      <c r="AX116" s="16" t="s">
        <v>70</v>
      </c>
      <c r="AY116" s="281" t="s">
        <v>145</v>
      </c>
    </row>
    <row r="117" s="14" customFormat="1">
      <c r="A117" s="14"/>
      <c r="B117" s="243"/>
      <c r="C117" s="244"/>
      <c r="D117" s="223" t="s">
        <v>152</v>
      </c>
      <c r="E117" s="245" t="s">
        <v>19</v>
      </c>
      <c r="F117" s="246" t="s">
        <v>154</v>
      </c>
      <c r="G117" s="244"/>
      <c r="H117" s="247">
        <v>695.54699999999991</v>
      </c>
      <c r="I117" s="248"/>
      <c r="J117" s="244"/>
      <c r="K117" s="244"/>
      <c r="L117" s="249"/>
      <c r="M117" s="250"/>
      <c r="N117" s="251"/>
      <c r="O117" s="251"/>
      <c r="P117" s="251"/>
      <c r="Q117" s="251"/>
      <c r="R117" s="251"/>
      <c r="S117" s="251"/>
      <c r="T117" s="252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3" t="s">
        <v>152</v>
      </c>
      <c r="AU117" s="253" t="s">
        <v>80</v>
      </c>
      <c r="AV117" s="14" t="s">
        <v>150</v>
      </c>
      <c r="AW117" s="14" t="s">
        <v>32</v>
      </c>
      <c r="AX117" s="14" t="s">
        <v>70</v>
      </c>
      <c r="AY117" s="253" t="s">
        <v>145</v>
      </c>
    </row>
    <row r="118" s="12" customFormat="1">
      <c r="A118" s="12"/>
      <c r="B118" s="221"/>
      <c r="C118" s="222"/>
      <c r="D118" s="223" t="s">
        <v>152</v>
      </c>
      <c r="E118" s="224" t="s">
        <v>19</v>
      </c>
      <c r="F118" s="225" t="s">
        <v>759</v>
      </c>
      <c r="G118" s="222"/>
      <c r="H118" s="226">
        <v>208.66399999999999</v>
      </c>
      <c r="I118" s="227"/>
      <c r="J118" s="222"/>
      <c r="K118" s="222"/>
      <c r="L118" s="228"/>
      <c r="M118" s="229"/>
      <c r="N118" s="230"/>
      <c r="O118" s="230"/>
      <c r="P118" s="230"/>
      <c r="Q118" s="230"/>
      <c r="R118" s="230"/>
      <c r="S118" s="230"/>
      <c r="T118" s="231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T118" s="232" t="s">
        <v>152</v>
      </c>
      <c r="AU118" s="232" t="s">
        <v>80</v>
      </c>
      <c r="AV118" s="12" t="s">
        <v>80</v>
      </c>
      <c r="AW118" s="12" t="s">
        <v>32</v>
      </c>
      <c r="AX118" s="12" t="s">
        <v>70</v>
      </c>
      <c r="AY118" s="232" t="s">
        <v>145</v>
      </c>
    </row>
    <row r="119" s="14" customFormat="1">
      <c r="A119" s="14"/>
      <c r="B119" s="243"/>
      <c r="C119" s="244"/>
      <c r="D119" s="223" t="s">
        <v>152</v>
      </c>
      <c r="E119" s="245" t="s">
        <v>19</v>
      </c>
      <c r="F119" s="246" t="s">
        <v>154</v>
      </c>
      <c r="G119" s="244"/>
      <c r="H119" s="247">
        <v>208.66399999999999</v>
      </c>
      <c r="I119" s="248"/>
      <c r="J119" s="244"/>
      <c r="K119" s="244"/>
      <c r="L119" s="249"/>
      <c r="M119" s="250"/>
      <c r="N119" s="251"/>
      <c r="O119" s="251"/>
      <c r="P119" s="251"/>
      <c r="Q119" s="251"/>
      <c r="R119" s="251"/>
      <c r="S119" s="251"/>
      <c r="T119" s="252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3" t="s">
        <v>152</v>
      </c>
      <c r="AU119" s="253" t="s">
        <v>80</v>
      </c>
      <c r="AV119" s="14" t="s">
        <v>150</v>
      </c>
      <c r="AW119" s="14" t="s">
        <v>32</v>
      </c>
      <c r="AX119" s="14" t="s">
        <v>78</v>
      </c>
      <c r="AY119" s="253" t="s">
        <v>145</v>
      </c>
    </row>
    <row r="120" s="2" customFormat="1" ht="33" customHeight="1">
      <c r="A120" s="41"/>
      <c r="B120" s="42"/>
      <c r="C120" s="208" t="s">
        <v>150</v>
      </c>
      <c r="D120" s="208" t="s">
        <v>146</v>
      </c>
      <c r="E120" s="209" t="s">
        <v>760</v>
      </c>
      <c r="F120" s="210" t="s">
        <v>761</v>
      </c>
      <c r="G120" s="211" t="s">
        <v>184</v>
      </c>
      <c r="H120" s="212">
        <v>139.10900000000001</v>
      </c>
      <c r="I120" s="213"/>
      <c r="J120" s="214">
        <f>ROUND(I120*H120,2)</f>
        <v>0</v>
      </c>
      <c r="K120" s="210" t="s">
        <v>733</v>
      </c>
      <c r="L120" s="47"/>
      <c r="M120" s="215" t="s">
        <v>19</v>
      </c>
      <c r="N120" s="216" t="s">
        <v>41</v>
      </c>
      <c r="O120" s="87"/>
      <c r="P120" s="217">
        <f>O120*H120</f>
        <v>0</v>
      </c>
      <c r="Q120" s="217">
        <v>0</v>
      </c>
      <c r="R120" s="217">
        <f>Q120*H120</f>
        <v>0</v>
      </c>
      <c r="S120" s="217">
        <v>0</v>
      </c>
      <c r="T120" s="218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9" t="s">
        <v>150</v>
      </c>
      <c r="AT120" s="219" t="s">
        <v>146</v>
      </c>
      <c r="AU120" s="219" t="s">
        <v>80</v>
      </c>
      <c r="AY120" s="20" t="s">
        <v>145</v>
      </c>
      <c r="BE120" s="220">
        <f>IF(N120="základní",J120,0)</f>
        <v>0</v>
      </c>
      <c r="BF120" s="220">
        <f>IF(N120="snížená",J120,0)</f>
        <v>0</v>
      </c>
      <c r="BG120" s="220">
        <f>IF(N120="zákl. přenesená",J120,0)</f>
        <v>0</v>
      </c>
      <c r="BH120" s="220">
        <f>IF(N120="sníž. přenesená",J120,0)</f>
        <v>0</v>
      </c>
      <c r="BI120" s="220">
        <f>IF(N120="nulová",J120,0)</f>
        <v>0</v>
      </c>
      <c r="BJ120" s="20" t="s">
        <v>78</v>
      </c>
      <c r="BK120" s="220">
        <f>ROUND(I120*H120,2)</f>
        <v>0</v>
      </c>
      <c r="BL120" s="20" t="s">
        <v>150</v>
      </c>
      <c r="BM120" s="219" t="s">
        <v>762</v>
      </c>
    </row>
    <row r="121" s="2" customFormat="1">
      <c r="A121" s="41"/>
      <c r="B121" s="42"/>
      <c r="C121" s="43"/>
      <c r="D121" s="266" t="s">
        <v>735</v>
      </c>
      <c r="E121" s="43"/>
      <c r="F121" s="267" t="s">
        <v>763</v>
      </c>
      <c r="G121" s="43"/>
      <c r="H121" s="43"/>
      <c r="I121" s="268"/>
      <c r="J121" s="43"/>
      <c r="K121" s="43"/>
      <c r="L121" s="47"/>
      <c r="M121" s="269"/>
      <c r="N121" s="270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735</v>
      </c>
      <c r="AU121" s="20" t="s">
        <v>80</v>
      </c>
    </row>
    <row r="122" s="12" customFormat="1">
      <c r="A122" s="12"/>
      <c r="B122" s="221"/>
      <c r="C122" s="222"/>
      <c r="D122" s="223" t="s">
        <v>152</v>
      </c>
      <c r="E122" s="224" t="s">
        <v>19</v>
      </c>
      <c r="F122" s="225" t="s">
        <v>764</v>
      </c>
      <c r="G122" s="222"/>
      <c r="H122" s="226">
        <v>139.10900000000001</v>
      </c>
      <c r="I122" s="227"/>
      <c r="J122" s="222"/>
      <c r="K122" s="222"/>
      <c r="L122" s="228"/>
      <c r="M122" s="229"/>
      <c r="N122" s="230"/>
      <c r="O122" s="230"/>
      <c r="P122" s="230"/>
      <c r="Q122" s="230"/>
      <c r="R122" s="230"/>
      <c r="S122" s="230"/>
      <c r="T122" s="231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T122" s="232" t="s">
        <v>152</v>
      </c>
      <c r="AU122" s="232" t="s">
        <v>80</v>
      </c>
      <c r="AV122" s="12" t="s">
        <v>80</v>
      </c>
      <c r="AW122" s="12" t="s">
        <v>32</v>
      </c>
      <c r="AX122" s="12" t="s">
        <v>70</v>
      </c>
      <c r="AY122" s="232" t="s">
        <v>145</v>
      </c>
    </row>
    <row r="123" s="14" customFormat="1">
      <c r="A123" s="14"/>
      <c r="B123" s="243"/>
      <c r="C123" s="244"/>
      <c r="D123" s="223" t="s">
        <v>152</v>
      </c>
      <c r="E123" s="245" t="s">
        <v>19</v>
      </c>
      <c r="F123" s="246" t="s">
        <v>154</v>
      </c>
      <c r="G123" s="244"/>
      <c r="H123" s="247">
        <v>139.10900000000001</v>
      </c>
      <c r="I123" s="248"/>
      <c r="J123" s="244"/>
      <c r="K123" s="244"/>
      <c r="L123" s="249"/>
      <c r="M123" s="250"/>
      <c r="N123" s="251"/>
      <c r="O123" s="251"/>
      <c r="P123" s="251"/>
      <c r="Q123" s="251"/>
      <c r="R123" s="251"/>
      <c r="S123" s="251"/>
      <c r="T123" s="252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3" t="s">
        <v>152</v>
      </c>
      <c r="AU123" s="253" t="s">
        <v>80</v>
      </c>
      <c r="AV123" s="14" t="s">
        <v>150</v>
      </c>
      <c r="AW123" s="14" t="s">
        <v>32</v>
      </c>
      <c r="AX123" s="14" t="s">
        <v>78</v>
      </c>
      <c r="AY123" s="253" t="s">
        <v>145</v>
      </c>
    </row>
    <row r="124" s="2" customFormat="1" ht="33" customHeight="1">
      <c r="A124" s="41"/>
      <c r="B124" s="42"/>
      <c r="C124" s="208" t="s">
        <v>173</v>
      </c>
      <c r="D124" s="208" t="s">
        <v>146</v>
      </c>
      <c r="E124" s="209" t="s">
        <v>765</v>
      </c>
      <c r="F124" s="210" t="s">
        <v>766</v>
      </c>
      <c r="G124" s="211" t="s">
        <v>184</v>
      </c>
      <c r="H124" s="212">
        <v>208.66399999999999</v>
      </c>
      <c r="I124" s="213"/>
      <c r="J124" s="214">
        <f>ROUND(I124*H124,2)</f>
        <v>0</v>
      </c>
      <c r="K124" s="210" t="s">
        <v>733</v>
      </c>
      <c r="L124" s="47"/>
      <c r="M124" s="215" t="s">
        <v>19</v>
      </c>
      <c r="N124" s="216" t="s">
        <v>41</v>
      </c>
      <c r="O124" s="87"/>
      <c r="P124" s="217">
        <f>O124*H124</f>
        <v>0</v>
      </c>
      <c r="Q124" s="217">
        <v>0</v>
      </c>
      <c r="R124" s="217">
        <f>Q124*H124</f>
        <v>0</v>
      </c>
      <c r="S124" s="217">
        <v>0</v>
      </c>
      <c r="T124" s="218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19" t="s">
        <v>150</v>
      </c>
      <c r="AT124" s="219" t="s">
        <v>146</v>
      </c>
      <c r="AU124" s="219" t="s">
        <v>80</v>
      </c>
      <c r="AY124" s="20" t="s">
        <v>145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20" t="s">
        <v>78</v>
      </c>
      <c r="BK124" s="220">
        <f>ROUND(I124*H124,2)</f>
        <v>0</v>
      </c>
      <c r="BL124" s="20" t="s">
        <v>150</v>
      </c>
      <c r="BM124" s="219" t="s">
        <v>767</v>
      </c>
    </row>
    <row r="125" s="2" customFormat="1">
      <c r="A125" s="41"/>
      <c r="B125" s="42"/>
      <c r="C125" s="43"/>
      <c r="D125" s="266" t="s">
        <v>735</v>
      </c>
      <c r="E125" s="43"/>
      <c r="F125" s="267" t="s">
        <v>768</v>
      </c>
      <c r="G125" s="43"/>
      <c r="H125" s="43"/>
      <c r="I125" s="268"/>
      <c r="J125" s="43"/>
      <c r="K125" s="43"/>
      <c r="L125" s="47"/>
      <c r="M125" s="269"/>
      <c r="N125" s="270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735</v>
      </c>
      <c r="AU125" s="20" t="s">
        <v>80</v>
      </c>
    </row>
    <row r="126" s="12" customFormat="1">
      <c r="A126" s="12"/>
      <c r="B126" s="221"/>
      <c r="C126" s="222"/>
      <c r="D126" s="223" t="s">
        <v>152</v>
      </c>
      <c r="E126" s="224" t="s">
        <v>19</v>
      </c>
      <c r="F126" s="225" t="s">
        <v>759</v>
      </c>
      <c r="G126" s="222"/>
      <c r="H126" s="226">
        <v>208.66399999999999</v>
      </c>
      <c r="I126" s="227"/>
      <c r="J126" s="222"/>
      <c r="K126" s="222"/>
      <c r="L126" s="228"/>
      <c r="M126" s="229"/>
      <c r="N126" s="230"/>
      <c r="O126" s="230"/>
      <c r="P126" s="230"/>
      <c r="Q126" s="230"/>
      <c r="R126" s="230"/>
      <c r="S126" s="230"/>
      <c r="T126" s="231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T126" s="232" t="s">
        <v>152</v>
      </c>
      <c r="AU126" s="232" t="s">
        <v>80</v>
      </c>
      <c r="AV126" s="12" t="s">
        <v>80</v>
      </c>
      <c r="AW126" s="12" t="s">
        <v>32</v>
      </c>
      <c r="AX126" s="12" t="s">
        <v>70</v>
      </c>
      <c r="AY126" s="232" t="s">
        <v>145</v>
      </c>
    </row>
    <row r="127" s="14" customFormat="1">
      <c r="A127" s="14"/>
      <c r="B127" s="243"/>
      <c r="C127" s="244"/>
      <c r="D127" s="223" t="s">
        <v>152</v>
      </c>
      <c r="E127" s="245" t="s">
        <v>19</v>
      </c>
      <c r="F127" s="246" t="s">
        <v>154</v>
      </c>
      <c r="G127" s="244"/>
      <c r="H127" s="247">
        <v>208.66399999999999</v>
      </c>
      <c r="I127" s="248"/>
      <c r="J127" s="244"/>
      <c r="K127" s="244"/>
      <c r="L127" s="249"/>
      <c r="M127" s="250"/>
      <c r="N127" s="251"/>
      <c r="O127" s="251"/>
      <c r="P127" s="251"/>
      <c r="Q127" s="251"/>
      <c r="R127" s="251"/>
      <c r="S127" s="251"/>
      <c r="T127" s="252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3" t="s">
        <v>152</v>
      </c>
      <c r="AU127" s="253" t="s">
        <v>80</v>
      </c>
      <c r="AV127" s="14" t="s">
        <v>150</v>
      </c>
      <c r="AW127" s="14" t="s">
        <v>32</v>
      </c>
      <c r="AX127" s="14" t="s">
        <v>78</v>
      </c>
      <c r="AY127" s="253" t="s">
        <v>145</v>
      </c>
    </row>
    <row r="128" s="2" customFormat="1" ht="33" customHeight="1">
      <c r="A128" s="41"/>
      <c r="B128" s="42"/>
      <c r="C128" s="208" t="s">
        <v>181</v>
      </c>
      <c r="D128" s="208" t="s">
        <v>146</v>
      </c>
      <c r="E128" s="209" t="s">
        <v>769</v>
      </c>
      <c r="F128" s="210" t="s">
        <v>770</v>
      </c>
      <c r="G128" s="211" t="s">
        <v>184</v>
      </c>
      <c r="H128" s="212">
        <v>139.10900000000001</v>
      </c>
      <c r="I128" s="213"/>
      <c r="J128" s="214">
        <f>ROUND(I128*H128,2)</f>
        <v>0</v>
      </c>
      <c r="K128" s="210" t="s">
        <v>733</v>
      </c>
      <c r="L128" s="47"/>
      <c r="M128" s="215" t="s">
        <v>19</v>
      </c>
      <c r="N128" s="216" t="s">
        <v>41</v>
      </c>
      <c r="O128" s="87"/>
      <c r="P128" s="217">
        <f>O128*H128</f>
        <v>0</v>
      </c>
      <c r="Q128" s="217">
        <v>0</v>
      </c>
      <c r="R128" s="217">
        <f>Q128*H128</f>
        <v>0</v>
      </c>
      <c r="S128" s="217">
        <v>0</v>
      </c>
      <c r="T128" s="218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19" t="s">
        <v>150</v>
      </c>
      <c r="AT128" s="219" t="s">
        <v>146</v>
      </c>
      <c r="AU128" s="219" t="s">
        <v>80</v>
      </c>
      <c r="AY128" s="20" t="s">
        <v>145</v>
      </c>
      <c r="BE128" s="220">
        <f>IF(N128="základní",J128,0)</f>
        <v>0</v>
      </c>
      <c r="BF128" s="220">
        <f>IF(N128="snížená",J128,0)</f>
        <v>0</v>
      </c>
      <c r="BG128" s="220">
        <f>IF(N128="zákl. přenesená",J128,0)</f>
        <v>0</v>
      </c>
      <c r="BH128" s="220">
        <f>IF(N128="sníž. přenesená",J128,0)</f>
        <v>0</v>
      </c>
      <c r="BI128" s="220">
        <f>IF(N128="nulová",J128,0)</f>
        <v>0</v>
      </c>
      <c r="BJ128" s="20" t="s">
        <v>78</v>
      </c>
      <c r="BK128" s="220">
        <f>ROUND(I128*H128,2)</f>
        <v>0</v>
      </c>
      <c r="BL128" s="20" t="s">
        <v>150</v>
      </c>
      <c r="BM128" s="219" t="s">
        <v>771</v>
      </c>
    </row>
    <row r="129" s="2" customFormat="1">
      <c r="A129" s="41"/>
      <c r="B129" s="42"/>
      <c r="C129" s="43"/>
      <c r="D129" s="266" t="s">
        <v>735</v>
      </c>
      <c r="E129" s="43"/>
      <c r="F129" s="267" t="s">
        <v>772</v>
      </c>
      <c r="G129" s="43"/>
      <c r="H129" s="43"/>
      <c r="I129" s="268"/>
      <c r="J129" s="43"/>
      <c r="K129" s="43"/>
      <c r="L129" s="47"/>
      <c r="M129" s="269"/>
      <c r="N129" s="270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735</v>
      </c>
      <c r="AU129" s="20" t="s">
        <v>80</v>
      </c>
    </row>
    <row r="130" s="12" customFormat="1">
      <c r="A130" s="12"/>
      <c r="B130" s="221"/>
      <c r="C130" s="222"/>
      <c r="D130" s="223" t="s">
        <v>152</v>
      </c>
      <c r="E130" s="224" t="s">
        <v>19</v>
      </c>
      <c r="F130" s="225" t="s">
        <v>764</v>
      </c>
      <c r="G130" s="222"/>
      <c r="H130" s="226">
        <v>139.10900000000001</v>
      </c>
      <c r="I130" s="227"/>
      <c r="J130" s="222"/>
      <c r="K130" s="222"/>
      <c r="L130" s="228"/>
      <c r="M130" s="229"/>
      <c r="N130" s="230"/>
      <c r="O130" s="230"/>
      <c r="P130" s="230"/>
      <c r="Q130" s="230"/>
      <c r="R130" s="230"/>
      <c r="S130" s="230"/>
      <c r="T130" s="231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T130" s="232" t="s">
        <v>152</v>
      </c>
      <c r="AU130" s="232" t="s">
        <v>80</v>
      </c>
      <c r="AV130" s="12" t="s">
        <v>80</v>
      </c>
      <c r="AW130" s="12" t="s">
        <v>32</v>
      </c>
      <c r="AX130" s="12" t="s">
        <v>70</v>
      </c>
      <c r="AY130" s="232" t="s">
        <v>145</v>
      </c>
    </row>
    <row r="131" s="14" customFormat="1">
      <c r="A131" s="14"/>
      <c r="B131" s="243"/>
      <c r="C131" s="244"/>
      <c r="D131" s="223" t="s">
        <v>152</v>
      </c>
      <c r="E131" s="245" t="s">
        <v>19</v>
      </c>
      <c r="F131" s="246" t="s">
        <v>154</v>
      </c>
      <c r="G131" s="244"/>
      <c r="H131" s="247">
        <v>139.10900000000001</v>
      </c>
      <c r="I131" s="248"/>
      <c r="J131" s="244"/>
      <c r="K131" s="244"/>
      <c r="L131" s="249"/>
      <c r="M131" s="250"/>
      <c r="N131" s="251"/>
      <c r="O131" s="251"/>
      <c r="P131" s="251"/>
      <c r="Q131" s="251"/>
      <c r="R131" s="251"/>
      <c r="S131" s="251"/>
      <c r="T131" s="25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3" t="s">
        <v>152</v>
      </c>
      <c r="AU131" s="253" t="s">
        <v>80</v>
      </c>
      <c r="AV131" s="14" t="s">
        <v>150</v>
      </c>
      <c r="AW131" s="14" t="s">
        <v>32</v>
      </c>
      <c r="AX131" s="14" t="s">
        <v>78</v>
      </c>
      <c r="AY131" s="253" t="s">
        <v>145</v>
      </c>
    </row>
    <row r="132" s="2" customFormat="1" ht="24.15" customHeight="1">
      <c r="A132" s="41"/>
      <c r="B132" s="42"/>
      <c r="C132" s="208" t="s">
        <v>189</v>
      </c>
      <c r="D132" s="208" t="s">
        <v>146</v>
      </c>
      <c r="E132" s="209" t="s">
        <v>773</v>
      </c>
      <c r="F132" s="210" t="s">
        <v>774</v>
      </c>
      <c r="G132" s="211" t="s">
        <v>184</v>
      </c>
      <c r="H132" s="212">
        <v>40.5</v>
      </c>
      <c r="I132" s="213"/>
      <c r="J132" s="214">
        <f>ROUND(I132*H132,2)</f>
        <v>0</v>
      </c>
      <c r="K132" s="210" t="s">
        <v>733</v>
      </c>
      <c r="L132" s="47"/>
      <c r="M132" s="215" t="s">
        <v>19</v>
      </c>
      <c r="N132" s="216" t="s">
        <v>41</v>
      </c>
      <c r="O132" s="87"/>
      <c r="P132" s="217">
        <f>O132*H132</f>
        <v>0</v>
      </c>
      <c r="Q132" s="217">
        <v>0</v>
      </c>
      <c r="R132" s="217">
        <f>Q132*H132</f>
        <v>0</v>
      </c>
      <c r="S132" s="217">
        <v>0</v>
      </c>
      <c r="T132" s="218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9" t="s">
        <v>150</v>
      </c>
      <c r="AT132" s="219" t="s">
        <v>146</v>
      </c>
      <c r="AU132" s="219" t="s">
        <v>80</v>
      </c>
      <c r="AY132" s="20" t="s">
        <v>145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20" t="s">
        <v>78</v>
      </c>
      <c r="BK132" s="220">
        <f>ROUND(I132*H132,2)</f>
        <v>0</v>
      </c>
      <c r="BL132" s="20" t="s">
        <v>150</v>
      </c>
      <c r="BM132" s="219" t="s">
        <v>775</v>
      </c>
    </row>
    <row r="133" s="2" customFormat="1">
      <c r="A133" s="41"/>
      <c r="B133" s="42"/>
      <c r="C133" s="43"/>
      <c r="D133" s="266" t="s">
        <v>735</v>
      </c>
      <c r="E133" s="43"/>
      <c r="F133" s="267" t="s">
        <v>776</v>
      </c>
      <c r="G133" s="43"/>
      <c r="H133" s="43"/>
      <c r="I133" s="268"/>
      <c r="J133" s="43"/>
      <c r="K133" s="43"/>
      <c r="L133" s="47"/>
      <c r="M133" s="269"/>
      <c r="N133" s="270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735</v>
      </c>
      <c r="AU133" s="20" t="s">
        <v>80</v>
      </c>
    </row>
    <row r="134" s="13" customFormat="1">
      <c r="A134" s="13"/>
      <c r="B134" s="233"/>
      <c r="C134" s="234"/>
      <c r="D134" s="223" t="s">
        <v>152</v>
      </c>
      <c r="E134" s="235" t="s">
        <v>19</v>
      </c>
      <c r="F134" s="236" t="s">
        <v>737</v>
      </c>
      <c r="G134" s="234"/>
      <c r="H134" s="235" t="s">
        <v>19</v>
      </c>
      <c r="I134" s="237"/>
      <c r="J134" s="234"/>
      <c r="K134" s="234"/>
      <c r="L134" s="238"/>
      <c r="M134" s="239"/>
      <c r="N134" s="240"/>
      <c r="O134" s="240"/>
      <c r="P134" s="240"/>
      <c r="Q134" s="240"/>
      <c r="R134" s="240"/>
      <c r="S134" s="240"/>
      <c r="T134" s="24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2" t="s">
        <v>152</v>
      </c>
      <c r="AU134" s="242" t="s">
        <v>80</v>
      </c>
      <c r="AV134" s="13" t="s">
        <v>78</v>
      </c>
      <c r="AW134" s="13" t="s">
        <v>32</v>
      </c>
      <c r="AX134" s="13" t="s">
        <v>70</v>
      </c>
      <c r="AY134" s="242" t="s">
        <v>145</v>
      </c>
    </row>
    <row r="135" s="12" customFormat="1">
      <c r="A135" s="12"/>
      <c r="B135" s="221"/>
      <c r="C135" s="222"/>
      <c r="D135" s="223" t="s">
        <v>152</v>
      </c>
      <c r="E135" s="224" t="s">
        <v>19</v>
      </c>
      <c r="F135" s="225" t="s">
        <v>777</v>
      </c>
      <c r="G135" s="222"/>
      <c r="H135" s="226">
        <v>37.5</v>
      </c>
      <c r="I135" s="227"/>
      <c r="J135" s="222"/>
      <c r="K135" s="222"/>
      <c r="L135" s="228"/>
      <c r="M135" s="229"/>
      <c r="N135" s="230"/>
      <c r="O135" s="230"/>
      <c r="P135" s="230"/>
      <c r="Q135" s="230"/>
      <c r="R135" s="230"/>
      <c r="S135" s="230"/>
      <c r="T135" s="231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T135" s="232" t="s">
        <v>152</v>
      </c>
      <c r="AU135" s="232" t="s">
        <v>80</v>
      </c>
      <c r="AV135" s="12" t="s">
        <v>80</v>
      </c>
      <c r="AW135" s="12" t="s">
        <v>32</v>
      </c>
      <c r="AX135" s="12" t="s">
        <v>70</v>
      </c>
      <c r="AY135" s="232" t="s">
        <v>145</v>
      </c>
    </row>
    <row r="136" s="12" customFormat="1">
      <c r="A136" s="12"/>
      <c r="B136" s="221"/>
      <c r="C136" s="222"/>
      <c r="D136" s="223" t="s">
        <v>152</v>
      </c>
      <c r="E136" s="224" t="s">
        <v>19</v>
      </c>
      <c r="F136" s="225" t="s">
        <v>778</v>
      </c>
      <c r="G136" s="222"/>
      <c r="H136" s="226">
        <v>3</v>
      </c>
      <c r="I136" s="227"/>
      <c r="J136" s="222"/>
      <c r="K136" s="222"/>
      <c r="L136" s="228"/>
      <c r="M136" s="229"/>
      <c r="N136" s="230"/>
      <c r="O136" s="230"/>
      <c r="P136" s="230"/>
      <c r="Q136" s="230"/>
      <c r="R136" s="230"/>
      <c r="S136" s="230"/>
      <c r="T136" s="231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T136" s="232" t="s">
        <v>152</v>
      </c>
      <c r="AU136" s="232" t="s">
        <v>80</v>
      </c>
      <c r="AV136" s="12" t="s">
        <v>80</v>
      </c>
      <c r="AW136" s="12" t="s">
        <v>32</v>
      </c>
      <c r="AX136" s="12" t="s">
        <v>70</v>
      </c>
      <c r="AY136" s="232" t="s">
        <v>145</v>
      </c>
    </row>
    <row r="137" s="14" customFormat="1">
      <c r="A137" s="14"/>
      <c r="B137" s="243"/>
      <c r="C137" s="244"/>
      <c r="D137" s="223" t="s">
        <v>152</v>
      </c>
      <c r="E137" s="245" t="s">
        <v>19</v>
      </c>
      <c r="F137" s="246" t="s">
        <v>154</v>
      </c>
      <c r="G137" s="244"/>
      <c r="H137" s="247">
        <v>40.5</v>
      </c>
      <c r="I137" s="248"/>
      <c r="J137" s="244"/>
      <c r="K137" s="244"/>
      <c r="L137" s="249"/>
      <c r="M137" s="250"/>
      <c r="N137" s="251"/>
      <c r="O137" s="251"/>
      <c r="P137" s="251"/>
      <c r="Q137" s="251"/>
      <c r="R137" s="251"/>
      <c r="S137" s="251"/>
      <c r="T137" s="25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3" t="s">
        <v>152</v>
      </c>
      <c r="AU137" s="253" t="s">
        <v>80</v>
      </c>
      <c r="AV137" s="14" t="s">
        <v>150</v>
      </c>
      <c r="AW137" s="14" t="s">
        <v>32</v>
      </c>
      <c r="AX137" s="14" t="s">
        <v>78</v>
      </c>
      <c r="AY137" s="253" t="s">
        <v>145</v>
      </c>
    </row>
    <row r="138" s="2" customFormat="1" ht="24.15" customHeight="1">
      <c r="A138" s="41"/>
      <c r="B138" s="42"/>
      <c r="C138" s="208" t="s">
        <v>195</v>
      </c>
      <c r="D138" s="208" t="s">
        <v>146</v>
      </c>
      <c r="E138" s="209" t="s">
        <v>779</v>
      </c>
      <c r="F138" s="210" t="s">
        <v>780</v>
      </c>
      <c r="G138" s="211" t="s">
        <v>149</v>
      </c>
      <c r="H138" s="212">
        <v>1146.1469999999999</v>
      </c>
      <c r="I138" s="213"/>
      <c r="J138" s="214">
        <f>ROUND(I138*H138,2)</f>
        <v>0</v>
      </c>
      <c r="K138" s="210" t="s">
        <v>733</v>
      </c>
      <c r="L138" s="47"/>
      <c r="M138" s="215" t="s">
        <v>19</v>
      </c>
      <c r="N138" s="216" t="s">
        <v>41</v>
      </c>
      <c r="O138" s="87"/>
      <c r="P138" s="217">
        <f>O138*H138</f>
        <v>0</v>
      </c>
      <c r="Q138" s="217">
        <v>0.00058135999999999995</v>
      </c>
      <c r="R138" s="217">
        <f>Q138*H138</f>
        <v>0.6663240199199999</v>
      </c>
      <c r="S138" s="217">
        <v>0</v>
      </c>
      <c r="T138" s="218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19" t="s">
        <v>150</v>
      </c>
      <c r="AT138" s="219" t="s">
        <v>146</v>
      </c>
      <c r="AU138" s="219" t="s">
        <v>80</v>
      </c>
      <c r="AY138" s="20" t="s">
        <v>145</v>
      </c>
      <c r="BE138" s="220">
        <f>IF(N138="základní",J138,0)</f>
        <v>0</v>
      </c>
      <c r="BF138" s="220">
        <f>IF(N138="snížená",J138,0)</f>
        <v>0</v>
      </c>
      <c r="BG138" s="220">
        <f>IF(N138="zákl. přenesená",J138,0)</f>
        <v>0</v>
      </c>
      <c r="BH138" s="220">
        <f>IF(N138="sníž. přenesená",J138,0)</f>
        <v>0</v>
      </c>
      <c r="BI138" s="220">
        <f>IF(N138="nulová",J138,0)</f>
        <v>0</v>
      </c>
      <c r="BJ138" s="20" t="s">
        <v>78</v>
      </c>
      <c r="BK138" s="220">
        <f>ROUND(I138*H138,2)</f>
        <v>0</v>
      </c>
      <c r="BL138" s="20" t="s">
        <v>150</v>
      </c>
      <c r="BM138" s="219" t="s">
        <v>781</v>
      </c>
    </row>
    <row r="139" s="2" customFormat="1">
      <c r="A139" s="41"/>
      <c r="B139" s="42"/>
      <c r="C139" s="43"/>
      <c r="D139" s="266" t="s">
        <v>735</v>
      </c>
      <c r="E139" s="43"/>
      <c r="F139" s="267" t="s">
        <v>782</v>
      </c>
      <c r="G139" s="43"/>
      <c r="H139" s="43"/>
      <c r="I139" s="268"/>
      <c r="J139" s="43"/>
      <c r="K139" s="43"/>
      <c r="L139" s="47"/>
      <c r="M139" s="269"/>
      <c r="N139" s="270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735</v>
      </c>
      <c r="AU139" s="20" t="s">
        <v>80</v>
      </c>
    </row>
    <row r="140" s="12" customFormat="1">
      <c r="A140" s="12"/>
      <c r="B140" s="221"/>
      <c r="C140" s="222"/>
      <c r="D140" s="223" t="s">
        <v>152</v>
      </c>
      <c r="E140" s="224" t="s">
        <v>19</v>
      </c>
      <c r="F140" s="225" t="s">
        <v>783</v>
      </c>
      <c r="G140" s="222"/>
      <c r="H140" s="226">
        <v>755.06200000000001</v>
      </c>
      <c r="I140" s="227"/>
      <c r="J140" s="222"/>
      <c r="K140" s="222"/>
      <c r="L140" s="228"/>
      <c r="M140" s="229"/>
      <c r="N140" s="230"/>
      <c r="O140" s="230"/>
      <c r="P140" s="230"/>
      <c r="Q140" s="230"/>
      <c r="R140" s="230"/>
      <c r="S140" s="230"/>
      <c r="T140" s="231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T140" s="232" t="s">
        <v>152</v>
      </c>
      <c r="AU140" s="232" t="s">
        <v>80</v>
      </c>
      <c r="AV140" s="12" t="s">
        <v>80</v>
      </c>
      <c r="AW140" s="12" t="s">
        <v>32</v>
      </c>
      <c r="AX140" s="12" t="s">
        <v>70</v>
      </c>
      <c r="AY140" s="232" t="s">
        <v>145</v>
      </c>
    </row>
    <row r="141" s="12" customFormat="1">
      <c r="A141" s="12"/>
      <c r="B141" s="221"/>
      <c r="C141" s="222"/>
      <c r="D141" s="223" t="s">
        <v>152</v>
      </c>
      <c r="E141" s="224" t="s">
        <v>19</v>
      </c>
      <c r="F141" s="225" t="s">
        <v>784</v>
      </c>
      <c r="G141" s="222"/>
      <c r="H141" s="226">
        <v>184.589</v>
      </c>
      <c r="I141" s="227"/>
      <c r="J141" s="222"/>
      <c r="K141" s="222"/>
      <c r="L141" s="228"/>
      <c r="M141" s="229"/>
      <c r="N141" s="230"/>
      <c r="O141" s="230"/>
      <c r="P141" s="230"/>
      <c r="Q141" s="230"/>
      <c r="R141" s="230"/>
      <c r="S141" s="230"/>
      <c r="T141" s="231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T141" s="232" t="s">
        <v>152</v>
      </c>
      <c r="AU141" s="232" t="s">
        <v>80</v>
      </c>
      <c r="AV141" s="12" t="s">
        <v>80</v>
      </c>
      <c r="AW141" s="12" t="s">
        <v>32</v>
      </c>
      <c r="AX141" s="12" t="s">
        <v>70</v>
      </c>
      <c r="AY141" s="232" t="s">
        <v>145</v>
      </c>
    </row>
    <row r="142" s="12" customFormat="1">
      <c r="A142" s="12"/>
      <c r="B142" s="221"/>
      <c r="C142" s="222"/>
      <c r="D142" s="223" t="s">
        <v>152</v>
      </c>
      <c r="E142" s="224" t="s">
        <v>19</v>
      </c>
      <c r="F142" s="225" t="s">
        <v>785</v>
      </c>
      <c r="G142" s="222"/>
      <c r="H142" s="226">
        <v>176.49600000000001</v>
      </c>
      <c r="I142" s="227"/>
      <c r="J142" s="222"/>
      <c r="K142" s="222"/>
      <c r="L142" s="228"/>
      <c r="M142" s="229"/>
      <c r="N142" s="230"/>
      <c r="O142" s="230"/>
      <c r="P142" s="230"/>
      <c r="Q142" s="230"/>
      <c r="R142" s="230"/>
      <c r="S142" s="230"/>
      <c r="T142" s="231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T142" s="232" t="s">
        <v>152</v>
      </c>
      <c r="AU142" s="232" t="s">
        <v>80</v>
      </c>
      <c r="AV142" s="12" t="s">
        <v>80</v>
      </c>
      <c r="AW142" s="12" t="s">
        <v>32</v>
      </c>
      <c r="AX142" s="12" t="s">
        <v>70</v>
      </c>
      <c r="AY142" s="232" t="s">
        <v>145</v>
      </c>
    </row>
    <row r="143" s="12" customFormat="1">
      <c r="A143" s="12"/>
      <c r="B143" s="221"/>
      <c r="C143" s="222"/>
      <c r="D143" s="223" t="s">
        <v>152</v>
      </c>
      <c r="E143" s="224" t="s">
        <v>19</v>
      </c>
      <c r="F143" s="225" t="s">
        <v>751</v>
      </c>
      <c r="G143" s="222"/>
      <c r="H143" s="226">
        <v>30</v>
      </c>
      <c r="I143" s="227"/>
      <c r="J143" s="222"/>
      <c r="K143" s="222"/>
      <c r="L143" s="228"/>
      <c r="M143" s="229"/>
      <c r="N143" s="230"/>
      <c r="O143" s="230"/>
      <c r="P143" s="230"/>
      <c r="Q143" s="230"/>
      <c r="R143" s="230"/>
      <c r="S143" s="230"/>
      <c r="T143" s="231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T143" s="232" t="s">
        <v>152</v>
      </c>
      <c r="AU143" s="232" t="s">
        <v>80</v>
      </c>
      <c r="AV143" s="12" t="s">
        <v>80</v>
      </c>
      <c r="AW143" s="12" t="s">
        <v>32</v>
      </c>
      <c r="AX143" s="12" t="s">
        <v>70</v>
      </c>
      <c r="AY143" s="232" t="s">
        <v>145</v>
      </c>
    </row>
    <row r="144" s="14" customFormat="1">
      <c r="A144" s="14"/>
      <c r="B144" s="243"/>
      <c r="C144" s="244"/>
      <c r="D144" s="223" t="s">
        <v>152</v>
      </c>
      <c r="E144" s="245" t="s">
        <v>19</v>
      </c>
      <c r="F144" s="246" t="s">
        <v>154</v>
      </c>
      <c r="G144" s="244"/>
      <c r="H144" s="247">
        <v>1146.1470000000002</v>
      </c>
      <c r="I144" s="248"/>
      <c r="J144" s="244"/>
      <c r="K144" s="244"/>
      <c r="L144" s="249"/>
      <c r="M144" s="250"/>
      <c r="N144" s="251"/>
      <c r="O144" s="251"/>
      <c r="P144" s="251"/>
      <c r="Q144" s="251"/>
      <c r="R144" s="251"/>
      <c r="S144" s="251"/>
      <c r="T144" s="25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3" t="s">
        <v>152</v>
      </c>
      <c r="AU144" s="253" t="s">
        <v>80</v>
      </c>
      <c r="AV144" s="14" t="s">
        <v>150</v>
      </c>
      <c r="AW144" s="14" t="s">
        <v>32</v>
      </c>
      <c r="AX144" s="14" t="s">
        <v>78</v>
      </c>
      <c r="AY144" s="253" t="s">
        <v>145</v>
      </c>
    </row>
    <row r="145" s="2" customFormat="1" ht="24.15" customHeight="1">
      <c r="A145" s="41"/>
      <c r="B145" s="42"/>
      <c r="C145" s="208" t="s">
        <v>215</v>
      </c>
      <c r="D145" s="208" t="s">
        <v>146</v>
      </c>
      <c r="E145" s="209" t="s">
        <v>786</v>
      </c>
      <c r="F145" s="210" t="s">
        <v>787</v>
      </c>
      <c r="G145" s="211" t="s">
        <v>149</v>
      </c>
      <c r="H145" s="212">
        <v>1146.1469999999999</v>
      </c>
      <c r="I145" s="213"/>
      <c r="J145" s="214">
        <f>ROUND(I145*H145,2)</f>
        <v>0</v>
      </c>
      <c r="K145" s="210" t="s">
        <v>733</v>
      </c>
      <c r="L145" s="47"/>
      <c r="M145" s="215" t="s">
        <v>19</v>
      </c>
      <c r="N145" s="216" t="s">
        <v>41</v>
      </c>
      <c r="O145" s="87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19" t="s">
        <v>150</v>
      </c>
      <c r="AT145" s="219" t="s">
        <v>146</v>
      </c>
      <c r="AU145" s="219" t="s">
        <v>80</v>
      </c>
      <c r="AY145" s="20" t="s">
        <v>145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20" t="s">
        <v>78</v>
      </c>
      <c r="BK145" s="220">
        <f>ROUND(I145*H145,2)</f>
        <v>0</v>
      </c>
      <c r="BL145" s="20" t="s">
        <v>150</v>
      </c>
      <c r="BM145" s="219" t="s">
        <v>788</v>
      </c>
    </row>
    <row r="146" s="2" customFormat="1">
      <c r="A146" s="41"/>
      <c r="B146" s="42"/>
      <c r="C146" s="43"/>
      <c r="D146" s="266" t="s">
        <v>735</v>
      </c>
      <c r="E146" s="43"/>
      <c r="F146" s="267" t="s">
        <v>789</v>
      </c>
      <c r="G146" s="43"/>
      <c r="H146" s="43"/>
      <c r="I146" s="268"/>
      <c r="J146" s="43"/>
      <c r="K146" s="43"/>
      <c r="L146" s="47"/>
      <c r="M146" s="269"/>
      <c r="N146" s="270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735</v>
      </c>
      <c r="AU146" s="20" t="s">
        <v>80</v>
      </c>
    </row>
    <row r="147" s="2" customFormat="1" ht="37.8" customHeight="1">
      <c r="A147" s="41"/>
      <c r="B147" s="42"/>
      <c r="C147" s="208" t="s">
        <v>222</v>
      </c>
      <c r="D147" s="208" t="s">
        <v>146</v>
      </c>
      <c r="E147" s="209" t="s">
        <v>790</v>
      </c>
      <c r="F147" s="210" t="s">
        <v>791</v>
      </c>
      <c r="G147" s="211" t="s">
        <v>184</v>
      </c>
      <c r="H147" s="212">
        <v>208.66399999999999</v>
      </c>
      <c r="I147" s="213"/>
      <c r="J147" s="214">
        <f>ROUND(I147*H147,2)</f>
        <v>0</v>
      </c>
      <c r="K147" s="210" t="s">
        <v>733</v>
      </c>
      <c r="L147" s="47"/>
      <c r="M147" s="215" t="s">
        <v>19</v>
      </c>
      <c r="N147" s="216" t="s">
        <v>41</v>
      </c>
      <c r="O147" s="87"/>
      <c r="P147" s="217">
        <f>O147*H147</f>
        <v>0</v>
      </c>
      <c r="Q147" s="217">
        <v>0</v>
      </c>
      <c r="R147" s="217">
        <f>Q147*H147</f>
        <v>0</v>
      </c>
      <c r="S147" s="217">
        <v>0</v>
      </c>
      <c r="T147" s="218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9" t="s">
        <v>150</v>
      </c>
      <c r="AT147" s="219" t="s">
        <v>146</v>
      </c>
      <c r="AU147" s="219" t="s">
        <v>80</v>
      </c>
      <c r="AY147" s="20" t="s">
        <v>145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20" t="s">
        <v>78</v>
      </c>
      <c r="BK147" s="220">
        <f>ROUND(I147*H147,2)</f>
        <v>0</v>
      </c>
      <c r="BL147" s="20" t="s">
        <v>150</v>
      </c>
      <c r="BM147" s="219" t="s">
        <v>792</v>
      </c>
    </row>
    <row r="148" s="2" customFormat="1">
      <c r="A148" s="41"/>
      <c r="B148" s="42"/>
      <c r="C148" s="43"/>
      <c r="D148" s="266" t="s">
        <v>735</v>
      </c>
      <c r="E148" s="43"/>
      <c r="F148" s="267" t="s">
        <v>793</v>
      </c>
      <c r="G148" s="43"/>
      <c r="H148" s="43"/>
      <c r="I148" s="268"/>
      <c r="J148" s="43"/>
      <c r="K148" s="43"/>
      <c r="L148" s="47"/>
      <c r="M148" s="269"/>
      <c r="N148" s="270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735</v>
      </c>
      <c r="AU148" s="20" t="s">
        <v>80</v>
      </c>
    </row>
    <row r="149" s="13" customFormat="1">
      <c r="A149" s="13"/>
      <c r="B149" s="233"/>
      <c r="C149" s="234"/>
      <c r="D149" s="223" t="s">
        <v>152</v>
      </c>
      <c r="E149" s="235" t="s">
        <v>19</v>
      </c>
      <c r="F149" s="236" t="s">
        <v>794</v>
      </c>
      <c r="G149" s="234"/>
      <c r="H149" s="235" t="s">
        <v>19</v>
      </c>
      <c r="I149" s="237"/>
      <c r="J149" s="234"/>
      <c r="K149" s="234"/>
      <c r="L149" s="238"/>
      <c r="M149" s="239"/>
      <c r="N149" s="240"/>
      <c r="O149" s="240"/>
      <c r="P149" s="240"/>
      <c r="Q149" s="240"/>
      <c r="R149" s="240"/>
      <c r="S149" s="240"/>
      <c r="T149" s="24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2" t="s">
        <v>152</v>
      </c>
      <c r="AU149" s="242" t="s">
        <v>80</v>
      </c>
      <c r="AV149" s="13" t="s">
        <v>78</v>
      </c>
      <c r="AW149" s="13" t="s">
        <v>32</v>
      </c>
      <c r="AX149" s="13" t="s">
        <v>70</v>
      </c>
      <c r="AY149" s="242" t="s">
        <v>145</v>
      </c>
    </row>
    <row r="150" s="12" customFormat="1">
      <c r="A150" s="12"/>
      <c r="B150" s="221"/>
      <c r="C150" s="222"/>
      <c r="D150" s="223" t="s">
        <v>152</v>
      </c>
      <c r="E150" s="224" t="s">
        <v>19</v>
      </c>
      <c r="F150" s="225" t="s">
        <v>748</v>
      </c>
      <c r="G150" s="222"/>
      <c r="H150" s="226">
        <v>566.29600000000005</v>
      </c>
      <c r="I150" s="227"/>
      <c r="J150" s="222"/>
      <c r="K150" s="222"/>
      <c r="L150" s="228"/>
      <c r="M150" s="229"/>
      <c r="N150" s="230"/>
      <c r="O150" s="230"/>
      <c r="P150" s="230"/>
      <c r="Q150" s="230"/>
      <c r="R150" s="230"/>
      <c r="S150" s="230"/>
      <c r="T150" s="231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T150" s="232" t="s">
        <v>152</v>
      </c>
      <c r="AU150" s="232" t="s">
        <v>80</v>
      </c>
      <c r="AV150" s="12" t="s">
        <v>80</v>
      </c>
      <c r="AW150" s="12" t="s">
        <v>32</v>
      </c>
      <c r="AX150" s="12" t="s">
        <v>70</v>
      </c>
      <c r="AY150" s="232" t="s">
        <v>145</v>
      </c>
    </row>
    <row r="151" s="12" customFormat="1">
      <c r="A151" s="12"/>
      <c r="B151" s="221"/>
      <c r="C151" s="222"/>
      <c r="D151" s="223" t="s">
        <v>152</v>
      </c>
      <c r="E151" s="224" t="s">
        <v>19</v>
      </c>
      <c r="F151" s="225" t="s">
        <v>749</v>
      </c>
      <c r="G151" s="222"/>
      <c r="H151" s="226">
        <v>119.983</v>
      </c>
      <c r="I151" s="227"/>
      <c r="J151" s="222"/>
      <c r="K151" s="222"/>
      <c r="L151" s="228"/>
      <c r="M151" s="229"/>
      <c r="N151" s="230"/>
      <c r="O151" s="230"/>
      <c r="P151" s="230"/>
      <c r="Q151" s="230"/>
      <c r="R151" s="230"/>
      <c r="S151" s="230"/>
      <c r="T151" s="231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T151" s="232" t="s">
        <v>152</v>
      </c>
      <c r="AU151" s="232" t="s">
        <v>80</v>
      </c>
      <c r="AV151" s="12" t="s">
        <v>80</v>
      </c>
      <c r="AW151" s="12" t="s">
        <v>32</v>
      </c>
      <c r="AX151" s="12" t="s">
        <v>70</v>
      </c>
      <c r="AY151" s="232" t="s">
        <v>145</v>
      </c>
    </row>
    <row r="152" s="12" customFormat="1">
      <c r="A152" s="12"/>
      <c r="B152" s="221"/>
      <c r="C152" s="222"/>
      <c r="D152" s="223" t="s">
        <v>152</v>
      </c>
      <c r="E152" s="224" t="s">
        <v>19</v>
      </c>
      <c r="F152" s="225" t="s">
        <v>750</v>
      </c>
      <c r="G152" s="222"/>
      <c r="H152" s="226">
        <v>97.072999999999993</v>
      </c>
      <c r="I152" s="227"/>
      <c r="J152" s="222"/>
      <c r="K152" s="222"/>
      <c r="L152" s="228"/>
      <c r="M152" s="229"/>
      <c r="N152" s="230"/>
      <c r="O152" s="230"/>
      <c r="P152" s="230"/>
      <c r="Q152" s="230"/>
      <c r="R152" s="230"/>
      <c r="S152" s="230"/>
      <c r="T152" s="231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T152" s="232" t="s">
        <v>152</v>
      </c>
      <c r="AU152" s="232" t="s">
        <v>80</v>
      </c>
      <c r="AV152" s="12" t="s">
        <v>80</v>
      </c>
      <c r="AW152" s="12" t="s">
        <v>32</v>
      </c>
      <c r="AX152" s="12" t="s">
        <v>70</v>
      </c>
      <c r="AY152" s="232" t="s">
        <v>145</v>
      </c>
    </row>
    <row r="153" s="12" customFormat="1">
      <c r="A153" s="12"/>
      <c r="B153" s="221"/>
      <c r="C153" s="222"/>
      <c r="D153" s="223" t="s">
        <v>152</v>
      </c>
      <c r="E153" s="224" t="s">
        <v>19</v>
      </c>
      <c r="F153" s="225" t="s">
        <v>751</v>
      </c>
      <c r="G153" s="222"/>
      <c r="H153" s="226">
        <v>30</v>
      </c>
      <c r="I153" s="227"/>
      <c r="J153" s="222"/>
      <c r="K153" s="222"/>
      <c r="L153" s="228"/>
      <c r="M153" s="229"/>
      <c r="N153" s="230"/>
      <c r="O153" s="230"/>
      <c r="P153" s="230"/>
      <c r="Q153" s="230"/>
      <c r="R153" s="230"/>
      <c r="S153" s="230"/>
      <c r="T153" s="231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T153" s="232" t="s">
        <v>152</v>
      </c>
      <c r="AU153" s="232" t="s">
        <v>80</v>
      </c>
      <c r="AV153" s="12" t="s">
        <v>80</v>
      </c>
      <c r="AW153" s="12" t="s">
        <v>32</v>
      </c>
      <c r="AX153" s="12" t="s">
        <v>70</v>
      </c>
      <c r="AY153" s="232" t="s">
        <v>145</v>
      </c>
    </row>
    <row r="154" s="16" customFormat="1">
      <c r="A154" s="16"/>
      <c r="B154" s="271"/>
      <c r="C154" s="272"/>
      <c r="D154" s="223" t="s">
        <v>152</v>
      </c>
      <c r="E154" s="273" t="s">
        <v>19</v>
      </c>
      <c r="F154" s="274" t="s">
        <v>752</v>
      </c>
      <c r="G154" s="272"/>
      <c r="H154" s="275">
        <v>813.35199999999998</v>
      </c>
      <c r="I154" s="276"/>
      <c r="J154" s="272"/>
      <c r="K154" s="272"/>
      <c r="L154" s="277"/>
      <c r="M154" s="278"/>
      <c r="N154" s="279"/>
      <c r="O154" s="279"/>
      <c r="P154" s="279"/>
      <c r="Q154" s="279"/>
      <c r="R154" s="279"/>
      <c r="S154" s="279"/>
      <c r="T154" s="280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T154" s="281" t="s">
        <v>152</v>
      </c>
      <c r="AU154" s="281" t="s">
        <v>80</v>
      </c>
      <c r="AV154" s="16" t="s">
        <v>168</v>
      </c>
      <c r="AW154" s="16" t="s">
        <v>32</v>
      </c>
      <c r="AX154" s="16" t="s">
        <v>70</v>
      </c>
      <c r="AY154" s="281" t="s">
        <v>145</v>
      </c>
    </row>
    <row r="155" s="13" customFormat="1">
      <c r="A155" s="13"/>
      <c r="B155" s="233"/>
      <c r="C155" s="234"/>
      <c r="D155" s="223" t="s">
        <v>152</v>
      </c>
      <c r="E155" s="235" t="s">
        <v>19</v>
      </c>
      <c r="F155" s="236" t="s">
        <v>753</v>
      </c>
      <c r="G155" s="234"/>
      <c r="H155" s="235" t="s">
        <v>19</v>
      </c>
      <c r="I155" s="237"/>
      <c r="J155" s="234"/>
      <c r="K155" s="234"/>
      <c r="L155" s="238"/>
      <c r="M155" s="239"/>
      <c r="N155" s="240"/>
      <c r="O155" s="240"/>
      <c r="P155" s="240"/>
      <c r="Q155" s="240"/>
      <c r="R155" s="240"/>
      <c r="S155" s="240"/>
      <c r="T155" s="24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2" t="s">
        <v>152</v>
      </c>
      <c r="AU155" s="242" t="s">
        <v>80</v>
      </c>
      <c r="AV155" s="13" t="s">
        <v>78</v>
      </c>
      <c r="AW155" s="13" t="s">
        <v>32</v>
      </c>
      <c r="AX155" s="13" t="s">
        <v>70</v>
      </c>
      <c r="AY155" s="242" t="s">
        <v>145</v>
      </c>
    </row>
    <row r="156" s="13" customFormat="1">
      <c r="A156" s="13"/>
      <c r="B156" s="233"/>
      <c r="C156" s="234"/>
      <c r="D156" s="223" t="s">
        <v>152</v>
      </c>
      <c r="E156" s="235" t="s">
        <v>19</v>
      </c>
      <c r="F156" s="236" t="s">
        <v>754</v>
      </c>
      <c r="G156" s="234"/>
      <c r="H156" s="235" t="s">
        <v>19</v>
      </c>
      <c r="I156" s="237"/>
      <c r="J156" s="234"/>
      <c r="K156" s="234"/>
      <c r="L156" s="238"/>
      <c r="M156" s="239"/>
      <c r="N156" s="240"/>
      <c r="O156" s="240"/>
      <c r="P156" s="240"/>
      <c r="Q156" s="240"/>
      <c r="R156" s="240"/>
      <c r="S156" s="240"/>
      <c r="T156" s="24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2" t="s">
        <v>152</v>
      </c>
      <c r="AU156" s="242" t="s">
        <v>80</v>
      </c>
      <c r="AV156" s="13" t="s">
        <v>78</v>
      </c>
      <c r="AW156" s="13" t="s">
        <v>32</v>
      </c>
      <c r="AX156" s="13" t="s">
        <v>70</v>
      </c>
      <c r="AY156" s="242" t="s">
        <v>145</v>
      </c>
    </row>
    <row r="157" s="12" customFormat="1">
      <c r="A157" s="12"/>
      <c r="B157" s="221"/>
      <c r="C157" s="222"/>
      <c r="D157" s="223" t="s">
        <v>152</v>
      </c>
      <c r="E157" s="224" t="s">
        <v>19</v>
      </c>
      <c r="F157" s="225" t="s">
        <v>755</v>
      </c>
      <c r="G157" s="222"/>
      <c r="H157" s="226">
        <v>-76.656000000000006</v>
      </c>
      <c r="I157" s="227"/>
      <c r="J157" s="222"/>
      <c r="K157" s="222"/>
      <c r="L157" s="228"/>
      <c r="M157" s="229"/>
      <c r="N157" s="230"/>
      <c r="O157" s="230"/>
      <c r="P157" s="230"/>
      <c r="Q157" s="230"/>
      <c r="R157" s="230"/>
      <c r="S157" s="230"/>
      <c r="T157" s="231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T157" s="232" t="s">
        <v>152</v>
      </c>
      <c r="AU157" s="232" t="s">
        <v>80</v>
      </c>
      <c r="AV157" s="12" t="s">
        <v>80</v>
      </c>
      <c r="AW157" s="12" t="s">
        <v>32</v>
      </c>
      <c r="AX157" s="12" t="s">
        <v>70</v>
      </c>
      <c r="AY157" s="232" t="s">
        <v>145</v>
      </c>
    </row>
    <row r="158" s="12" customFormat="1">
      <c r="A158" s="12"/>
      <c r="B158" s="221"/>
      <c r="C158" s="222"/>
      <c r="D158" s="223" t="s">
        <v>152</v>
      </c>
      <c r="E158" s="224" t="s">
        <v>19</v>
      </c>
      <c r="F158" s="225" t="s">
        <v>756</v>
      </c>
      <c r="G158" s="222"/>
      <c r="H158" s="226">
        <v>-17.388999999999999</v>
      </c>
      <c r="I158" s="227"/>
      <c r="J158" s="222"/>
      <c r="K158" s="222"/>
      <c r="L158" s="228"/>
      <c r="M158" s="229"/>
      <c r="N158" s="230"/>
      <c r="O158" s="230"/>
      <c r="P158" s="230"/>
      <c r="Q158" s="230"/>
      <c r="R158" s="230"/>
      <c r="S158" s="230"/>
      <c r="T158" s="231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T158" s="232" t="s">
        <v>152</v>
      </c>
      <c r="AU158" s="232" t="s">
        <v>80</v>
      </c>
      <c r="AV158" s="12" t="s">
        <v>80</v>
      </c>
      <c r="AW158" s="12" t="s">
        <v>32</v>
      </c>
      <c r="AX158" s="12" t="s">
        <v>70</v>
      </c>
      <c r="AY158" s="232" t="s">
        <v>145</v>
      </c>
    </row>
    <row r="159" s="12" customFormat="1">
      <c r="A159" s="12"/>
      <c r="B159" s="221"/>
      <c r="C159" s="222"/>
      <c r="D159" s="223" t="s">
        <v>152</v>
      </c>
      <c r="E159" s="224" t="s">
        <v>19</v>
      </c>
      <c r="F159" s="225" t="s">
        <v>757</v>
      </c>
      <c r="G159" s="222"/>
      <c r="H159" s="226">
        <v>-19.760000000000002</v>
      </c>
      <c r="I159" s="227"/>
      <c r="J159" s="222"/>
      <c r="K159" s="222"/>
      <c r="L159" s="228"/>
      <c r="M159" s="229"/>
      <c r="N159" s="230"/>
      <c r="O159" s="230"/>
      <c r="P159" s="230"/>
      <c r="Q159" s="230"/>
      <c r="R159" s="230"/>
      <c r="S159" s="230"/>
      <c r="T159" s="231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T159" s="232" t="s">
        <v>152</v>
      </c>
      <c r="AU159" s="232" t="s">
        <v>80</v>
      </c>
      <c r="AV159" s="12" t="s">
        <v>80</v>
      </c>
      <c r="AW159" s="12" t="s">
        <v>32</v>
      </c>
      <c r="AX159" s="12" t="s">
        <v>70</v>
      </c>
      <c r="AY159" s="232" t="s">
        <v>145</v>
      </c>
    </row>
    <row r="160" s="12" customFormat="1">
      <c r="A160" s="12"/>
      <c r="B160" s="221"/>
      <c r="C160" s="222"/>
      <c r="D160" s="223" t="s">
        <v>152</v>
      </c>
      <c r="E160" s="224" t="s">
        <v>19</v>
      </c>
      <c r="F160" s="225" t="s">
        <v>758</v>
      </c>
      <c r="G160" s="222"/>
      <c r="H160" s="226">
        <v>-4</v>
      </c>
      <c r="I160" s="227"/>
      <c r="J160" s="222"/>
      <c r="K160" s="222"/>
      <c r="L160" s="228"/>
      <c r="M160" s="229"/>
      <c r="N160" s="230"/>
      <c r="O160" s="230"/>
      <c r="P160" s="230"/>
      <c r="Q160" s="230"/>
      <c r="R160" s="230"/>
      <c r="S160" s="230"/>
      <c r="T160" s="231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T160" s="232" t="s">
        <v>152</v>
      </c>
      <c r="AU160" s="232" t="s">
        <v>80</v>
      </c>
      <c r="AV160" s="12" t="s">
        <v>80</v>
      </c>
      <c r="AW160" s="12" t="s">
        <v>32</v>
      </c>
      <c r="AX160" s="12" t="s">
        <v>70</v>
      </c>
      <c r="AY160" s="232" t="s">
        <v>145</v>
      </c>
    </row>
    <row r="161" s="16" customFormat="1">
      <c r="A161" s="16"/>
      <c r="B161" s="271"/>
      <c r="C161" s="272"/>
      <c r="D161" s="223" t="s">
        <v>152</v>
      </c>
      <c r="E161" s="273" t="s">
        <v>19</v>
      </c>
      <c r="F161" s="274" t="s">
        <v>752</v>
      </c>
      <c r="G161" s="272"/>
      <c r="H161" s="275">
        <v>-117.80500000000001</v>
      </c>
      <c r="I161" s="276"/>
      <c r="J161" s="272"/>
      <c r="K161" s="272"/>
      <c r="L161" s="277"/>
      <c r="M161" s="278"/>
      <c r="N161" s="279"/>
      <c r="O161" s="279"/>
      <c r="P161" s="279"/>
      <c r="Q161" s="279"/>
      <c r="R161" s="279"/>
      <c r="S161" s="279"/>
      <c r="T161" s="280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T161" s="281" t="s">
        <v>152</v>
      </c>
      <c r="AU161" s="281" t="s">
        <v>80</v>
      </c>
      <c r="AV161" s="16" t="s">
        <v>168</v>
      </c>
      <c r="AW161" s="16" t="s">
        <v>32</v>
      </c>
      <c r="AX161" s="16" t="s">
        <v>70</v>
      </c>
      <c r="AY161" s="281" t="s">
        <v>145</v>
      </c>
    </row>
    <row r="162" s="14" customFormat="1">
      <c r="A162" s="14"/>
      <c r="B162" s="243"/>
      <c r="C162" s="244"/>
      <c r="D162" s="223" t="s">
        <v>152</v>
      </c>
      <c r="E162" s="245" t="s">
        <v>19</v>
      </c>
      <c r="F162" s="246" t="s">
        <v>154</v>
      </c>
      <c r="G162" s="244"/>
      <c r="H162" s="247">
        <v>695.54699999999991</v>
      </c>
      <c r="I162" s="248"/>
      <c r="J162" s="244"/>
      <c r="K162" s="244"/>
      <c r="L162" s="249"/>
      <c r="M162" s="250"/>
      <c r="N162" s="251"/>
      <c r="O162" s="251"/>
      <c r="P162" s="251"/>
      <c r="Q162" s="251"/>
      <c r="R162" s="251"/>
      <c r="S162" s="251"/>
      <c r="T162" s="25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3" t="s">
        <v>152</v>
      </c>
      <c r="AU162" s="253" t="s">
        <v>80</v>
      </c>
      <c r="AV162" s="14" t="s">
        <v>150</v>
      </c>
      <c r="AW162" s="14" t="s">
        <v>32</v>
      </c>
      <c r="AX162" s="14" t="s">
        <v>70</v>
      </c>
      <c r="AY162" s="253" t="s">
        <v>145</v>
      </c>
    </row>
    <row r="163" s="12" customFormat="1">
      <c r="A163" s="12"/>
      <c r="B163" s="221"/>
      <c r="C163" s="222"/>
      <c r="D163" s="223" t="s">
        <v>152</v>
      </c>
      <c r="E163" s="224" t="s">
        <v>19</v>
      </c>
      <c r="F163" s="225" t="s">
        <v>759</v>
      </c>
      <c r="G163" s="222"/>
      <c r="H163" s="226">
        <v>208.66399999999999</v>
      </c>
      <c r="I163" s="227"/>
      <c r="J163" s="222"/>
      <c r="K163" s="222"/>
      <c r="L163" s="228"/>
      <c r="M163" s="229"/>
      <c r="N163" s="230"/>
      <c r="O163" s="230"/>
      <c r="P163" s="230"/>
      <c r="Q163" s="230"/>
      <c r="R163" s="230"/>
      <c r="S163" s="230"/>
      <c r="T163" s="231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T163" s="232" t="s">
        <v>152</v>
      </c>
      <c r="AU163" s="232" t="s">
        <v>80</v>
      </c>
      <c r="AV163" s="12" t="s">
        <v>80</v>
      </c>
      <c r="AW163" s="12" t="s">
        <v>32</v>
      </c>
      <c r="AX163" s="12" t="s">
        <v>70</v>
      </c>
      <c r="AY163" s="232" t="s">
        <v>145</v>
      </c>
    </row>
    <row r="164" s="14" customFormat="1">
      <c r="A164" s="14"/>
      <c r="B164" s="243"/>
      <c r="C164" s="244"/>
      <c r="D164" s="223" t="s">
        <v>152</v>
      </c>
      <c r="E164" s="245" t="s">
        <v>19</v>
      </c>
      <c r="F164" s="246" t="s">
        <v>154</v>
      </c>
      <c r="G164" s="244"/>
      <c r="H164" s="247">
        <v>208.66399999999999</v>
      </c>
      <c r="I164" s="248"/>
      <c r="J164" s="244"/>
      <c r="K164" s="244"/>
      <c r="L164" s="249"/>
      <c r="M164" s="250"/>
      <c r="N164" s="251"/>
      <c r="O164" s="251"/>
      <c r="P164" s="251"/>
      <c r="Q164" s="251"/>
      <c r="R164" s="251"/>
      <c r="S164" s="251"/>
      <c r="T164" s="25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3" t="s">
        <v>152</v>
      </c>
      <c r="AU164" s="253" t="s">
        <v>80</v>
      </c>
      <c r="AV164" s="14" t="s">
        <v>150</v>
      </c>
      <c r="AW164" s="14" t="s">
        <v>32</v>
      </c>
      <c r="AX164" s="14" t="s">
        <v>78</v>
      </c>
      <c r="AY164" s="253" t="s">
        <v>145</v>
      </c>
    </row>
    <row r="165" s="2" customFormat="1" ht="37.8" customHeight="1">
      <c r="A165" s="41"/>
      <c r="B165" s="42"/>
      <c r="C165" s="208" t="s">
        <v>143</v>
      </c>
      <c r="D165" s="208" t="s">
        <v>146</v>
      </c>
      <c r="E165" s="209" t="s">
        <v>795</v>
      </c>
      <c r="F165" s="210" t="s">
        <v>796</v>
      </c>
      <c r="G165" s="211" t="s">
        <v>184</v>
      </c>
      <c r="H165" s="212">
        <v>834.65599999999995</v>
      </c>
      <c r="I165" s="213"/>
      <c r="J165" s="214">
        <f>ROUND(I165*H165,2)</f>
        <v>0</v>
      </c>
      <c r="K165" s="210" t="s">
        <v>733</v>
      </c>
      <c r="L165" s="47"/>
      <c r="M165" s="215" t="s">
        <v>19</v>
      </c>
      <c r="N165" s="216" t="s">
        <v>41</v>
      </c>
      <c r="O165" s="87"/>
      <c r="P165" s="217">
        <f>O165*H165</f>
        <v>0</v>
      </c>
      <c r="Q165" s="217">
        <v>0</v>
      </c>
      <c r="R165" s="217">
        <f>Q165*H165</f>
        <v>0</v>
      </c>
      <c r="S165" s="217">
        <v>0</v>
      </c>
      <c r="T165" s="218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19" t="s">
        <v>150</v>
      </c>
      <c r="AT165" s="219" t="s">
        <v>146</v>
      </c>
      <c r="AU165" s="219" t="s">
        <v>80</v>
      </c>
      <c r="AY165" s="20" t="s">
        <v>145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20" t="s">
        <v>78</v>
      </c>
      <c r="BK165" s="220">
        <f>ROUND(I165*H165,2)</f>
        <v>0</v>
      </c>
      <c r="BL165" s="20" t="s">
        <v>150</v>
      </c>
      <c r="BM165" s="219" t="s">
        <v>797</v>
      </c>
    </row>
    <row r="166" s="2" customFormat="1">
      <c r="A166" s="41"/>
      <c r="B166" s="42"/>
      <c r="C166" s="43"/>
      <c r="D166" s="266" t="s">
        <v>735</v>
      </c>
      <c r="E166" s="43"/>
      <c r="F166" s="267" t="s">
        <v>798</v>
      </c>
      <c r="G166" s="43"/>
      <c r="H166" s="43"/>
      <c r="I166" s="268"/>
      <c r="J166" s="43"/>
      <c r="K166" s="43"/>
      <c r="L166" s="47"/>
      <c r="M166" s="269"/>
      <c r="N166" s="270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735</v>
      </c>
      <c r="AU166" s="20" t="s">
        <v>80</v>
      </c>
    </row>
    <row r="167" s="13" customFormat="1">
      <c r="A167" s="13"/>
      <c r="B167" s="233"/>
      <c r="C167" s="234"/>
      <c r="D167" s="223" t="s">
        <v>152</v>
      </c>
      <c r="E167" s="235" t="s">
        <v>19</v>
      </c>
      <c r="F167" s="236" t="s">
        <v>794</v>
      </c>
      <c r="G167" s="234"/>
      <c r="H167" s="235" t="s">
        <v>19</v>
      </c>
      <c r="I167" s="237"/>
      <c r="J167" s="234"/>
      <c r="K167" s="234"/>
      <c r="L167" s="238"/>
      <c r="M167" s="239"/>
      <c r="N167" s="240"/>
      <c r="O167" s="240"/>
      <c r="P167" s="240"/>
      <c r="Q167" s="240"/>
      <c r="R167" s="240"/>
      <c r="S167" s="240"/>
      <c r="T167" s="24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2" t="s">
        <v>152</v>
      </c>
      <c r="AU167" s="242" t="s">
        <v>80</v>
      </c>
      <c r="AV167" s="13" t="s">
        <v>78</v>
      </c>
      <c r="AW167" s="13" t="s">
        <v>32</v>
      </c>
      <c r="AX167" s="13" t="s">
        <v>70</v>
      </c>
      <c r="AY167" s="242" t="s">
        <v>145</v>
      </c>
    </row>
    <row r="168" s="12" customFormat="1">
      <c r="A168" s="12"/>
      <c r="B168" s="221"/>
      <c r="C168" s="222"/>
      <c r="D168" s="223" t="s">
        <v>152</v>
      </c>
      <c r="E168" s="224" t="s">
        <v>19</v>
      </c>
      <c r="F168" s="225" t="s">
        <v>748</v>
      </c>
      <c r="G168" s="222"/>
      <c r="H168" s="226">
        <v>566.29600000000005</v>
      </c>
      <c r="I168" s="227"/>
      <c r="J168" s="222"/>
      <c r="K168" s="222"/>
      <c r="L168" s="228"/>
      <c r="M168" s="229"/>
      <c r="N168" s="230"/>
      <c r="O168" s="230"/>
      <c r="P168" s="230"/>
      <c r="Q168" s="230"/>
      <c r="R168" s="230"/>
      <c r="S168" s="230"/>
      <c r="T168" s="231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T168" s="232" t="s">
        <v>152</v>
      </c>
      <c r="AU168" s="232" t="s">
        <v>80</v>
      </c>
      <c r="AV168" s="12" t="s">
        <v>80</v>
      </c>
      <c r="AW168" s="12" t="s">
        <v>32</v>
      </c>
      <c r="AX168" s="12" t="s">
        <v>70</v>
      </c>
      <c r="AY168" s="232" t="s">
        <v>145</v>
      </c>
    </row>
    <row r="169" s="12" customFormat="1">
      <c r="A169" s="12"/>
      <c r="B169" s="221"/>
      <c r="C169" s="222"/>
      <c r="D169" s="223" t="s">
        <v>152</v>
      </c>
      <c r="E169" s="224" t="s">
        <v>19</v>
      </c>
      <c r="F169" s="225" t="s">
        <v>749</v>
      </c>
      <c r="G169" s="222"/>
      <c r="H169" s="226">
        <v>119.983</v>
      </c>
      <c r="I169" s="227"/>
      <c r="J169" s="222"/>
      <c r="K169" s="222"/>
      <c r="L169" s="228"/>
      <c r="M169" s="229"/>
      <c r="N169" s="230"/>
      <c r="O169" s="230"/>
      <c r="P169" s="230"/>
      <c r="Q169" s="230"/>
      <c r="R169" s="230"/>
      <c r="S169" s="230"/>
      <c r="T169" s="231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T169" s="232" t="s">
        <v>152</v>
      </c>
      <c r="AU169" s="232" t="s">
        <v>80</v>
      </c>
      <c r="AV169" s="12" t="s">
        <v>80</v>
      </c>
      <c r="AW169" s="12" t="s">
        <v>32</v>
      </c>
      <c r="AX169" s="12" t="s">
        <v>70</v>
      </c>
      <c r="AY169" s="232" t="s">
        <v>145</v>
      </c>
    </row>
    <row r="170" s="12" customFormat="1">
      <c r="A170" s="12"/>
      <c r="B170" s="221"/>
      <c r="C170" s="222"/>
      <c r="D170" s="223" t="s">
        <v>152</v>
      </c>
      <c r="E170" s="224" t="s">
        <v>19</v>
      </c>
      <c r="F170" s="225" t="s">
        <v>750</v>
      </c>
      <c r="G170" s="222"/>
      <c r="H170" s="226">
        <v>97.072999999999993</v>
      </c>
      <c r="I170" s="227"/>
      <c r="J170" s="222"/>
      <c r="K170" s="222"/>
      <c r="L170" s="228"/>
      <c r="M170" s="229"/>
      <c r="N170" s="230"/>
      <c r="O170" s="230"/>
      <c r="P170" s="230"/>
      <c r="Q170" s="230"/>
      <c r="R170" s="230"/>
      <c r="S170" s="230"/>
      <c r="T170" s="231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T170" s="232" t="s">
        <v>152</v>
      </c>
      <c r="AU170" s="232" t="s">
        <v>80</v>
      </c>
      <c r="AV170" s="12" t="s">
        <v>80</v>
      </c>
      <c r="AW170" s="12" t="s">
        <v>32</v>
      </c>
      <c r="AX170" s="12" t="s">
        <v>70</v>
      </c>
      <c r="AY170" s="232" t="s">
        <v>145</v>
      </c>
    </row>
    <row r="171" s="12" customFormat="1">
      <c r="A171" s="12"/>
      <c r="B171" s="221"/>
      <c r="C171" s="222"/>
      <c r="D171" s="223" t="s">
        <v>152</v>
      </c>
      <c r="E171" s="224" t="s">
        <v>19</v>
      </c>
      <c r="F171" s="225" t="s">
        <v>751</v>
      </c>
      <c r="G171" s="222"/>
      <c r="H171" s="226">
        <v>30</v>
      </c>
      <c r="I171" s="227"/>
      <c r="J171" s="222"/>
      <c r="K171" s="222"/>
      <c r="L171" s="228"/>
      <c r="M171" s="229"/>
      <c r="N171" s="230"/>
      <c r="O171" s="230"/>
      <c r="P171" s="230"/>
      <c r="Q171" s="230"/>
      <c r="R171" s="230"/>
      <c r="S171" s="230"/>
      <c r="T171" s="231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T171" s="232" t="s">
        <v>152</v>
      </c>
      <c r="AU171" s="232" t="s">
        <v>80</v>
      </c>
      <c r="AV171" s="12" t="s">
        <v>80</v>
      </c>
      <c r="AW171" s="12" t="s">
        <v>32</v>
      </c>
      <c r="AX171" s="12" t="s">
        <v>70</v>
      </c>
      <c r="AY171" s="232" t="s">
        <v>145</v>
      </c>
    </row>
    <row r="172" s="16" customFormat="1">
      <c r="A172" s="16"/>
      <c r="B172" s="271"/>
      <c r="C172" s="272"/>
      <c r="D172" s="223" t="s">
        <v>152</v>
      </c>
      <c r="E172" s="273" t="s">
        <v>19</v>
      </c>
      <c r="F172" s="274" t="s">
        <v>752</v>
      </c>
      <c r="G172" s="272"/>
      <c r="H172" s="275">
        <v>813.35199999999998</v>
      </c>
      <c r="I172" s="276"/>
      <c r="J172" s="272"/>
      <c r="K172" s="272"/>
      <c r="L172" s="277"/>
      <c r="M172" s="278"/>
      <c r="N172" s="279"/>
      <c r="O172" s="279"/>
      <c r="P172" s="279"/>
      <c r="Q172" s="279"/>
      <c r="R172" s="279"/>
      <c r="S172" s="279"/>
      <c r="T172" s="280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T172" s="281" t="s">
        <v>152</v>
      </c>
      <c r="AU172" s="281" t="s">
        <v>80</v>
      </c>
      <c r="AV172" s="16" t="s">
        <v>168</v>
      </c>
      <c r="AW172" s="16" t="s">
        <v>32</v>
      </c>
      <c r="AX172" s="16" t="s">
        <v>70</v>
      </c>
      <c r="AY172" s="281" t="s">
        <v>145</v>
      </c>
    </row>
    <row r="173" s="13" customFormat="1">
      <c r="A173" s="13"/>
      <c r="B173" s="233"/>
      <c r="C173" s="234"/>
      <c r="D173" s="223" t="s">
        <v>152</v>
      </c>
      <c r="E173" s="235" t="s">
        <v>19</v>
      </c>
      <c r="F173" s="236" t="s">
        <v>753</v>
      </c>
      <c r="G173" s="234"/>
      <c r="H173" s="235" t="s">
        <v>19</v>
      </c>
      <c r="I173" s="237"/>
      <c r="J173" s="234"/>
      <c r="K173" s="234"/>
      <c r="L173" s="238"/>
      <c r="M173" s="239"/>
      <c r="N173" s="240"/>
      <c r="O173" s="240"/>
      <c r="P173" s="240"/>
      <c r="Q173" s="240"/>
      <c r="R173" s="240"/>
      <c r="S173" s="240"/>
      <c r="T173" s="24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2" t="s">
        <v>152</v>
      </c>
      <c r="AU173" s="242" t="s">
        <v>80</v>
      </c>
      <c r="AV173" s="13" t="s">
        <v>78</v>
      </c>
      <c r="AW173" s="13" t="s">
        <v>32</v>
      </c>
      <c r="AX173" s="13" t="s">
        <v>70</v>
      </c>
      <c r="AY173" s="242" t="s">
        <v>145</v>
      </c>
    </row>
    <row r="174" s="13" customFormat="1">
      <c r="A174" s="13"/>
      <c r="B174" s="233"/>
      <c r="C174" s="234"/>
      <c r="D174" s="223" t="s">
        <v>152</v>
      </c>
      <c r="E174" s="235" t="s">
        <v>19</v>
      </c>
      <c r="F174" s="236" t="s">
        <v>754</v>
      </c>
      <c r="G174" s="234"/>
      <c r="H174" s="235" t="s">
        <v>19</v>
      </c>
      <c r="I174" s="237"/>
      <c r="J174" s="234"/>
      <c r="K174" s="234"/>
      <c r="L174" s="238"/>
      <c r="M174" s="239"/>
      <c r="N174" s="240"/>
      <c r="O174" s="240"/>
      <c r="P174" s="240"/>
      <c r="Q174" s="240"/>
      <c r="R174" s="240"/>
      <c r="S174" s="240"/>
      <c r="T174" s="24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2" t="s">
        <v>152</v>
      </c>
      <c r="AU174" s="242" t="s">
        <v>80</v>
      </c>
      <c r="AV174" s="13" t="s">
        <v>78</v>
      </c>
      <c r="AW174" s="13" t="s">
        <v>32</v>
      </c>
      <c r="AX174" s="13" t="s">
        <v>70</v>
      </c>
      <c r="AY174" s="242" t="s">
        <v>145</v>
      </c>
    </row>
    <row r="175" s="12" customFormat="1">
      <c r="A175" s="12"/>
      <c r="B175" s="221"/>
      <c r="C175" s="222"/>
      <c r="D175" s="223" t="s">
        <v>152</v>
      </c>
      <c r="E175" s="224" t="s">
        <v>19</v>
      </c>
      <c r="F175" s="225" t="s">
        <v>755</v>
      </c>
      <c r="G175" s="222"/>
      <c r="H175" s="226">
        <v>-76.656000000000006</v>
      </c>
      <c r="I175" s="227"/>
      <c r="J175" s="222"/>
      <c r="K175" s="222"/>
      <c r="L175" s="228"/>
      <c r="M175" s="229"/>
      <c r="N175" s="230"/>
      <c r="O175" s="230"/>
      <c r="P175" s="230"/>
      <c r="Q175" s="230"/>
      <c r="R175" s="230"/>
      <c r="S175" s="230"/>
      <c r="T175" s="231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T175" s="232" t="s">
        <v>152</v>
      </c>
      <c r="AU175" s="232" t="s">
        <v>80</v>
      </c>
      <c r="AV175" s="12" t="s">
        <v>80</v>
      </c>
      <c r="AW175" s="12" t="s">
        <v>32</v>
      </c>
      <c r="AX175" s="12" t="s">
        <v>70</v>
      </c>
      <c r="AY175" s="232" t="s">
        <v>145</v>
      </c>
    </row>
    <row r="176" s="12" customFormat="1">
      <c r="A176" s="12"/>
      <c r="B176" s="221"/>
      <c r="C176" s="222"/>
      <c r="D176" s="223" t="s">
        <v>152</v>
      </c>
      <c r="E176" s="224" t="s">
        <v>19</v>
      </c>
      <c r="F176" s="225" t="s">
        <v>756</v>
      </c>
      <c r="G176" s="222"/>
      <c r="H176" s="226">
        <v>-17.388999999999999</v>
      </c>
      <c r="I176" s="227"/>
      <c r="J176" s="222"/>
      <c r="K176" s="222"/>
      <c r="L176" s="228"/>
      <c r="M176" s="229"/>
      <c r="N176" s="230"/>
      <c r="O176" s="230"/>
      <c r="P176" s="230"/>
      <c r="Q176" s="230"/>
      <c r="R176" s="230"/>
      <c r="S176" s="230"/>
      <c r="T176" s="231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T176" s="232" t="s">
        <v>152</v>
      </c>
      <c r="AU176" s="232" t="s">
        <v>80</v>
      </c>
      <c r="AV176" s="12" t="s">
        <v>80</v>
      </c>
      <c r="AW176" s="12" t="s">
        <v>32</v>
      </c>
      <c r="AX176" s="12" t="s">
        <v>70</v>
      </c>
      <c r="AY176" s="232" t="s">
        <v>145</v>
      </c>
    </row>
    <row r="177" s="12" customFormat="1">
      <c r="A177" s="12"/>
      <c r="B177" s="221"/>
      <c r="C177" s="222"/>
      <c r="D177" s="223" t="s">
        <v>152</v>
      </c>
      <c r="E177" s="224" t="s">
        <v>19</v>
      </c>
      <c r="F177" s="225" t="s">
        <v>757</v>
      </c>
      <c r="G177" s="222"/>
      <c r="H177" s="226">
        <v>-19.760000000000002</v>
      </c>
      <c r="I177" s="227"/>
      <c r="J177" s="222"/>
      <c r="K177" s="222"/>
      <c r="L177" s="228"/>
      <c r="M177" s="229"/>
      <c r="N177" s="230"/>
      <c r="O177" s="230"/>
      <c r="P177" s="230"/>
      <c r="Q177" s="230"/>
      <c r="R177" s="230"/>
      <c r="S177" s="230"/>
      <c r="T177" s="231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T177" s="232" t="s">
        <v>152</v>
      </c>
      <c r="AU177" s="232" t="s">
        <v>80</v>
      </c>
      <c r="AV177" s="12" t="s">
        <v>80</v>
      </c>
      <c r="AW177" s="12" t="s">
        <v>32</v>
      </c>
      <c r="AX177" s="12" t="s">
        <v>70</v>
      </c>
      <c r="AY177" s="232" t="s">
        <v>145</v>
      </c>
    </row>
    <row r="178" s="12" customFormat="1">
      <c r="A178" s="12"/>
      <c r="B178" s="221"/>
      <c r="C178" s="222"/>
      <c r="D178" s="223" t="s">
        <v>152</v>
      </c>
      <c r="E178" s="224" t="s">
        <v>19</v>
      </c>
      <c r="F178" s="225" t="s">
        <v>758</v>
      </c>
      <c r="G178" s="222"/>
      <c r="H178" s="226">
        <v>-4</v>
      </c>
      <c r="I178" s="227"/>
      <c r="J178" s="222"/>
      <c r="K178" s="222"/>
      <c r="L178" s="228"/>
      <c r="M178" s="229"/>
      <c r="N178" s="230"/>
      <c r="O178" s="230"/>
      <c r="P178" s="230"/>
      <c r="Q178" s="230"/>
      <c r="R178" s="230"/>
      <c r="S178" s="230"/>
      <c r="T178" s="231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T178" s="232" t="s">
        <v>152</v>
      </c>
      <c r="AU178" s="232" t="s">
        <v>80</v>
      </c>
      <c r="AV178" s="12" t="s">
        <v>80</v>
      </c>
      <c r="AW178" s="12" t="s">
        <v>32</v>
      </c>
      <c r="AX178" s="12" t="s">
        <v>70</v>
      </c>
      <c r="AY178" s="232" t="s">
        <v>145</v>
      </c>
    </row>
    <row r="179" s="16" customFormat="1">
      <c r="A179" s="16"/>
      <c r="B179" s="271"/>
      <c r="C179" s="272"/>
      <c r="D179" s="223" t="s">
        <v>152</v>
      </c>
      <c r="E179" s="273" t="s">
        <v>19</v>
      </c>
      <c r="F179" s="274" t="s">
        <v>752</v>
      </c>
      <c r="G179" s="272"/>
      <c r="H179" s="275">
        <v>-117.80500000000001</v>
      </c>
      <c r="I179" s="276"/>
      <c r="J179" s="272"/>
      <c r="K179" s="272"/>
      <c r="L179" s="277"/>
      <c r="M179" s="278"/>
      <c r="N179" s="279"/>
      <c r="O179" s="279"/>
      <c r="P179" s="279"/>
      <c r="Q179" s="279"/>
      <c r="R179" s="279"/>
      <c r="S179" s="279"/>
      <c r="T179" s="280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T179" s="281" t="s">
        <v>152</v>
      </c>
      <c r="AU179" s="281" t="s">
        <v>80</v>
      </c>
      <c r="AV179" s="16" t="s">
        <v>168</v>
      </c>
      <c r="AW179" s="16" t="s">
        <v>32</v>
      </c>
      <c r="AX179" s="16" t="s">
        <v>70</v>
      </c>
      <c r="AY179" s="281" t="s">
        <v>145</v>
      </c>
    </row>
    <row r="180" s="14" customFormat="1">
      <c r="A180" s="14"/>
      <c r="B180" s="243"/>
      <c r="C180" s="244"/>
      <c r="D180" s="223" t="s">
        <v>152</v>
      </c>
      <c r="E180" s="245" t="s">
        <v>19</v>
      </c>
      <c r="F180" s="246" t="s">
        <v>154</v>
      </c>
      <c r="G180" s="244"/>
      <c r="H180" s="247">
        <v>695.54699999999991</v>
      </c>
      <c r="I180" s="248"/>
      <c r="J180" s="244"/>
      <c r="K180" s="244"/>
      <c r="L180" s="249"/>
      <c r="M180" s="250"/>
      <c r="N180" s="251"/>
      <c r="O180" s="251"/>
      <c r="P180" s="251"/>
      <c r="Q180" s="251"/>
      <c r="R180" s="251"/>
      <c r="S180" s="251"/>
      <c r="T180" s="25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3" t="s">
        <v>152</v>
      </c>
      <c r="AU180" s="253" t="s">
        <v>80</v>
      </c>
      <c r="AV180" s="14" t="s">
        <v>150</v>
      </c>
      <c r="AW180" s="14" t="s">
        <v>32</v>
      </c>
      <c r="AX180" s="14" t="s">
        <v>70</v>
      </c>
      <c r="AY180" s="253" t="s">
        <v>145</v>
      </c>
    </row>
    <row r="181" s="12" customFormat="1">
      <c r="A181" s="12"/>
      <c r="B181" s="221"/>
      <c r="C181" s="222"/>
      <c r="D181" s="223" t="s">
        <v>152</v>
      </c>
      <c r="E181" s="224" t="s">
        <v>19</v>
      </c>
      <c r="F181" s="225" t="s">
        <v>759</v>
      </c>
      <c r="G181" s="222"/>
      <c r="H181" s="226">
        <v>208.66399999999999</v>
      </c>
      <c r="I181" s="227"/>
      <c r="J181" s="222"/>
      <c r="K181" s="222"/>
      <c r="L181" s="228"/>
      <c r="M181" s="229"/>
      <c r="N181" s="230"/>
      <c r="O181" s="230"/>
      <c r="P181" s="230"/>
      <c r="Q181" s="230"/>
      <c r="R181" s="230"/>
      <c r="S181" s="230"/>
      <c r="T181" s="231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T181" s="232" t="s">
        <v>152</v>
      </c>
      <c r="AU181" s="232" t="s">
        <v>80</v>
      </c>
      <c r="AV181" s="12" t="s">
        <v>80</v>
      </c>
      <c r="AW181" s="12" t="s">
        <v>32</v>
      </c>
      <c r="AX181" s="12" t="s">
        <v>70</v>
      </c>
      <c r="AY181" s="232" t="s">
        <v>145</v>
      </c>
    </row>
    <row r="182" s="14" customFormat="1">
      <c r="A182" s="14"/>
      <c r="B182" s="243"/>
      <c r="C182" s="244"/>
      <c r="D182" s="223" t="s">
        <v>152</v>
      </c>
      <c r="E182" s="245" t="s">
        <v>19</v>
      </c>
      <c r="F182" s="246" t="s">
        <v>154</v>
      </c>
      <c r="G182" s="244"/>
      <c r="H182" s="247">
        <v>208.66399999999999</v>
      </c>
      <c r="I182" s="248"/>
      <c r="J182" s="244"/>
      <c r="K182" s="244"/>
      <c r="L182" s="249"/>
      <c r="M182" s="250"/>
      <c r="N182" s="251"/>
      <c r="O182" s="251"/>
      <c r="P182" s="251"/>
      <c r="Q182" s="251"/>
      <c r="R182" s="251"/>
      <c r="S182" s="251"/>
      <c r="T182" s="25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3" t="s">
        <v>152</v>
      </c>
      <c r="AU182" s="253" t="s">
        <v>80</v>
      </c>
      <c r="AV182" s="14" t="s">
        <v>150</v>
      </c>
      <c r="AW182" s="14" t="s">
        <v>32</v>
      </c>
      <c r="AX182" s="14" t="s">
        <v>78</v>
      </c>
      <c r="AY182" s="253" t="s">
        <v>145</v>
      </c>
    </row>
    <row r="183" s="12" customFormat="1">
      <c r="A183" s="12"/>
      <c r="B183" s="221"/>
      <c r="C183" s="222"/>
      <c r="D183" s="223" t="s">
        <v>152</v>
      </c>
      <c r="E183" s="222"/>
      <c r="F183" s="225" t="s">
        <v>799</v>
      </c>
      <c r="G183" s="222"/>
      <c r="H183" s="226">
        <v>834.65599999999995</v>
      </c>
      <c r="I183" s="227"/>
      <c r="J183" s="222"/>
      <c r="K183" s="222"/>
      <c r="L183" s="228"/>
      <c r="M183" s="229"/>
      <c r="N183" s="230"/>
      <c r="O183" s="230"/>
      <c r="P183" s="230"/>
      <c r="Q183" s="230"/>
      <c r="R183" s="230"/>
      <c r="S183" s="230"/>
      <c r="T183" s="231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T183" s="232" t="s">
        <v>152</v>
      </c>
      <c r="AU183" s="232" t="s">
        <v>80</v>
      </c>
      <c r="AV183" s="12" t="s">
        <v>80</v>
      </c>
      <c r="AW183" s="12" t="s">
        <v>4</v>
      </c>
      <c r="AX183" s="12" t="s">
        <v>78</v>
      </c>
      <c r="AY183" s="232" t="s">
        <v>145</v>
      </c>
    </row>
    <row r="184" s="2" customFormat="1" ht="37.8" customHeight="1">
      <c r="A184" s="41"/>
      <c r="B184" s="42"/>
      <c r="C184" s="208" t="s">
        <v>179</v>
      </c>
      <c r="D184" s="208" t="s">
        <v>146</v>
      </c>
      <c r="E184" s="209" t="s">
        <v>800</v>
      </c>
      <c r="F184" s="210" t="s">
        <v>801</v>
      </c>
      <c r="G184" s="211" t="s">
        <v>184</v>
      </c>
      <c r="H184" s="212">
        <v>347.77300000000002</v>
      </c>
      <c r="I184" s="213"/>
      <c r="J184" s="214">
        <f>ROUND(I184*H184,2)</f>
        <v>0</v>
      </c>
      <c r="K184" s="210" t="s">
        <v>733</v>
      </c>
      <c r="L184" s="47"/>
      <c r="M184" s="215" t="s">
        <v>19</v>
      </c>
      <c r="N184" s="216" t="s">
        <v>41</v>
      </c>
      <c r="O184" s="87"/>
      <c r="P184" s="217">
        <f>O184*H184</f>
        <v>0</v>
      </c>
      <c r="Q184" s="217">
        <v>0</v>
      </c>
      <c r="R184" s="217">
        <f>Q184*H184</f>
        <v>0</v>
      </c>
      <c r="S184" s="217">
        <v>0</v>
      </c>
      <c r="T184" s="218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19" t="s">
        <v>150</v>
      </c>
      <c r="AT184" s="219" t="s">
        <v>146</v>
      </c>
      <c r="AU184" s="219" t="s">
        <v>80</v>
      </c>
      <c r="AY184" s="20" t="s">
        <v>145</v>
      </c>
      <c r="BE184" s="220">
        <f>IF(N184="základní",J184,0)</f>
        <v>0</v>
      </c>
      <c r="BF184" s="220">
        <f>IF(N184="snížená",J184,0)</f>
        <v>0</v>
      </c>
      <c r="BG184" s="220">
        <f>IF(N184="zákl. přenesená",J184,0)</f>
        <v>0</v>
      </c>
      <c r="BH184" s="220">
        <f>IF(N184="sníž. přenesená",J184,0)</f>
        <v>0</v>
      </c>
      <c r="BI184" s="220">
        <f>IF(N184="nulová",J184,0)</f>
        <v>0</v>
      </c>
      <c r="BJ184" s="20" t="s">
        <v>78</v>
      </c>
      <c r="BK184" s="220">
        <f>ROUND(I184*H184,2)</f>
        <v>0</v>
      </c>
      <c r="BL184" s="20" t="s">
        <v>150</v>
      </c>
      <c r="BM184" s="219" t="s">
        <v>802</v>
      </c>
    </row>
    <row r="185" s="2" customFormat="1">
      <c r="A185" s="41"/>
      <c r="B185" s="42"/>
      <c r="C185" s="43"/>
      <c r="D185" s="266" t="s">
        <v>735</v>
      </c>
      <c r="E185" s="43"/>
      <c r="F185" s="267" t="s">
        <v>803</v>
      </c>
      <c r="G185" s="43"/>
      <c r="H185" s="43"/>
      <c r="I185" s="268"/>
      <c r="J185" s="43"/>
      <c r="K185" s="43"/>
      <c r="L185" s="47"/>
      <c r="M185" s="269"/>
      <c r="N185" s="270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735</v>
      </c>
      <c r="AU185" s="20" t="s">
        <v>80</v>
      </c>
    </row>
    <row r="186" s="13" customFormat="1">
      <c r="A186" s="13"/>
      <c r="B186" s="233"/>
      <c r="C186" s="234"/>
      <c r="D186" s="223" t="s">
        <v>152</v>
      </c>
      <c r="E186" s="235" t="s">
        <v>19</v>
      </c>
      <c r="F186" s="236" t="s">
        <v>794</v>
      </c>
      <c r="G186" s="234"/>
      <c r="H186" s="235" t="s">
        <v>19</v>
      </c>
      <c r="I186" s="237"/>
      <c r="J186" s="234"/>
      <c r="K186" s="234"/>
      <c r="L186" s="238"/>
      <c r="M186" s="239"/>
      <c r="N186" s="240"/>
      <c r="O186" s="240"/>
      <c r="P186" s="240"/>
      <c r="Q186" s="240"/>
      <c r="R186" s="240"/>
      <c r="S186" s="240"/>
      <c r="T186" s="24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2" t="s">
        <v>152</v>
      </c>
      <c r="AU186" s="242" t="s">
        <v>80</v>
      </c>
      <c r="AV186" s="13" t="s">
        <v>78</v>
      </c>
      <c r="AW186" s="13" t="s">
        <v>32</v>
      </c>
      <c r="AX186" s="13" t="s">
        <v>70</v>
      </c>
      <c r="AY186" s="242" t="s">
        <v>145</v>
      </c>
    </row>
    <row r="187" s="12" customFormat="1">
      <c r="A187" s="12"/>
      <c r="B187" s="221"/>
      <c r="C187" s="222"/>
      <c r="D187" s="223" t="s">
        <v>152</v>
      </c>
      <c r="E187" s="224" t="s">
        <v>19</v>
      </c>
      <c r="F187" s="225" t="s">
        <v>764</v>
      </c>
      <c r="G187" s="222"/>
      <c r="H187" s="226">
        <v>139.10900000000001</v>
      </c>
      <c r="I187" s="227"/>
      <c r="J187" s="222"/>
      <c r="K187" s="222"/>
      <c r="L187" s="228"/>
      <c r="M187" s="229"/>
      <c r="N187" s="230"/>
      <c r="O187" s="230"/>
      <c r="P187" s="230"/>
      <c r="Q187" s="230"/>
      <c r="R187" s="230"/>
      <c r="S187" s="230"/>
      <c r="T187" s="231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T187" s="232" t="s">
        <v>152</v>
      </c>
      <c r="AU187" s="232" t="s">
        <v>80</v>
      </c>
      <c r="AV187" s="12" t="s">
        <v>80</v>
      </c>
      <c r="AW187" s="12" t="s">
        <v>32</v>
      </c>
      <c r="AX187" s="12" t="s">
        <v>70</v>
      </c>
      <c r="AY187" s="232" t="s">
        <v>145</v>
      </c>
    </row>
    <row r="188" s="12" customFormat="1">
      <c r="A188" s="12"/>
      <c r="B188" s="221"/>
      <c r="C188" s="222"/>
      <c r="D188" s="223" t="s">
        <v>152</v>
      </c>
      <c r="E188" s="224" t="s">
        <v>19</v>
      </c>
      <c r="F188" s="225" t="s">
        <v>759</v>
      </c>
      <c r="G188" s="222"/>
      <c r="H188" s="226">
        <v>208.66399999999999</v>
      </c>
      <c r="I188" s="227"/>
      <c r="J188" s="222"/>
      <c r="K188" s="222"/>
      <c r="L188" s="228"/>
      <c r="M188" s="229"/>
      <c r="N188" s="230"/>
      <c r="O188" s="230"/>
      <c r="P188" s="230"/>
      <c r="Q188" s="230"/>
      <c r="R188" s="230"/>
      <c r="S188" s="230"/>
      <c r="T188" s="231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T188" s="232" t="s">
        <v>152</v>
      </c>
      <c r="AU188" s="232" t="s">
        <v>80</v>
      </c>
      <c r="AV188" s="12" t="s">
        <v>80</v>
      </c>
      <c r="AW188" s="12" t="s">
        <v>32</v>
      </c>
      <c r="AX188" s="12" t="s">
        <v>70</v>
      </c>
      <c r="AY188" s="232" t="s">
        <v>145</v>
      </c>
    </row>
    <row r="189" s="14" customFormat="1">
      <c r="A189" s="14"/>
      <c r="B189" s="243"/>
      <c r="C189" s="244"/>
      <c r="D189" s="223" t="s">
        <v>152</v>
      </c>
      <c r="E189" s="245" t="s">
        <v>19</v>
      </c>
      <c r="F189" s="246" t="s">
        <v>154</v>
      </c>
      <c r="G189" s="244"/>
      <c r="H189" s="247">
        <v>347.77300000000002</v>
      </c>
      <c r="I189" s="248"/>
      <c r="J189" s="244"/>
      <c r="K189" s="244"/>
      <c r="L189" s="249"/>
      <c r="M189" s="250"/>
      <c r="N189" s="251"/>
      <c r="O189" s="251"/>
      <c r="P189" s="251"/>
      <c r="Q189" s="251"/>
      <c r="R189" s="251"/>
      <c r="S189" s="251"/>
      <c r="T189" s="25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3" t="s">
        <v>152</v>
      </c>
      <c r="AU189" s="253" t="s">
        <v>80</v>
      </c>
      <c r="AV189" s="14" t="s">
        <v>150</v>
      </c>
      <c r="AW189" s="14" t="s">
        <v>32</v>
      </c>
      <c r="AX189" s="14" t="s">
        <v>78</v>
      </c>
      <c r="AY189" s="253" t="s">
        <v>145</v>
      </c>
    </row>
    <row r="190" s="2" customFormat="1" ht="37.8" customHeight="1">
      <c r="A190" s="41"/>
      <c r="B190" s="42"/>
      <c r="C190" s="208" t="s">
        <v>200</v>
      </c>
      <c r="D190" s="208" t="s">
        <v>146</v>
      </c>
      <c r="E190" s="209" t="s">
        <v>804</v>
      </c>
      <c r="F190" s="210" t="s">
        <v>805</v>
      </c>
      <c r="G190" s="211" t="s">
        <v>184</v>
      </c>
      <c r="H190" s="212">
        <v>1391.0920000000001</v>
      </c>
      <c r="I190" s="213"/>
      <c r="J190" s="214">
        <f>ROUND(I190*H190,2)</f>
        <v>0</v>
      </c>
      <c r="K190" s="210" t="s">
        <v>733</v>
      </c>
      <c r="L190" s="47"/>
      <c r="M190" s="215" t="s">
        <v>19</v>
      </c>
      <c r="N190" s="216" t="s">
        <v>41</v>
      </c>
      <c r="O190" s="87"/>
      <c r="P190" s="217">
        <f>O190*H190</f>
        <v>0</v>
      </c>
      <c r="Q190" s="217">
        <v>0</v>
      </c>
      <c r="R190" s="217">
        <f>Q190*H190</f>
        <v>0</v>
      </c>
      <c r="S190" s="217">
        <v>0</v>
      </c>
      <c r="T190" s="218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19" t="s">
        <v>150</v>
      </c>
      <c r="AT190" s="219" t="s">
        <v>146</v>
      </c>
      <c r="AU190" s="219" t="s">
        <v>80</v>
      </c>
      <c r="AY190" s="20" t="s">
        <v>145</v>
      </c>
      <c r="BE190" s="220">
        <f>IF(N190="základní",J190,0)</f>
        <v>0</v>
      </c>
      <c r="BF190" s="220">
        <f>IF(N190="snížená",J190,0)</f>
        <v>0</v>
      </c>
      <c r="BG190" s="220">
        <f>IF(N190="zákl. přenesená",J190,0)</f>
        <v>0</v>
      </c>
      <c r="BH190" s="220">
        <f>IF(N190="sníž. přenesená",J190,0)</f>
        <v>0</v>
      </c>
      <c r="BI190" s="220">
        <f>IF(N190="nulová",J190,0)</f>
        <v>0</v>
      </c>
      <c r="BJ190" s="20" t="s">
        <v>78</v>
      </c>
      <c r="BK190" s="220">
        <f>ROUND(I190*H190,2)</f>
        <v>0</v>
      </c>
      <c r="BL190" s="20" t="s">
        <v>150</v>
      </c>
      <c r="BM190" s="219" t="s">
        <v>806</v>
      </c>
    </row>
    <row r="191" s="2" customFormat="1">
      <c r="A191" s="41"/>
      <c r="B191" s="42"/>
      <c r="C191" s="43"/>
      <c r="D191" s="266" t="s">
        <v>735</v>
      </c>
      <c r="E191" s="43"/>
      <c r="F191" s="267" t="s">
        <v>807</v>
      </c>
      <c r="G191" s="43"/>
      <c r="H191" s="43"/>
      <c r="I191" s="268"/>
      <c r="J191" s="43"/>
      <c r="K191" s="43"/>
      <c r="L191" s="47"/>
      <c r="M191" s="269"/>
      <c r="N191" s="270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735</v>
      </c>
      <c r="AU191" s="20" t="s">
        <v>80</v>
      </c>
    </row>
    <row r="192" s="13" customFormat="1">
      <c r="A192" s="13"/>
      <c r="B192" s="233"/>
      <c r="C192" s="234"/>
      <c r="D192" s="223" t="s">
        <v>152</v>
      </c>
      <c r="E192" s="235" t="s">
        <v>19</v>
      </c>
      <c r="F192" s="236" t="s">
        <v>794</v>
      </c>
      <c r="G192" s="234"/>
      <c r="H192" s="235" t="s">
        <v>19</v>
      </c>
      <c r="I192" s="237"/>
      <c r="J192" s="234"/>
      <c r="K192" s="234"/>
      <c r="L192" s="238"/>
      <c r="M192" s="239"/>
      <c r="N192" s="240"/>
      <c r="O192" s="240"/>
      <c r="P192" s="240"/>
      <c r="Q192" s="240"/>
      <c r="R192" s="240"/>
      <c r="S192" s="240"/>
      <c r="T192" s="24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2" t="s">
        <v>152</v>
      </c>
      <c r="AU192" s="242" t="s">
        <v>80</v>
      </c>
      <c r="AV192" s="13" t="s">
        <v>78</v>
      </c>
      <c r="AW192" s="13" t="s">
        <v>32</v>
      </c>
      <c r="AX192" s="13" t="s">
        <v>70</v>
      </c>
      <c r="AY192" s="242" t="s">
        <v>145</v>
      </c>
    </row>
    <row r="193" s="12" customFormat="1">
      <c r="A193" s="12"/>
      <c r="B193" s="221"/>
      <c r="C193" s="222"/>
      <c r="D193" s="223" t="s">
        <v>152</v>
      </c>
      <c r="E193" s="224" t="s">
        <v>19</v>
      </c>
      <c r="F193" s="225" t="s">
        <v>764</v>
      </c>
      <c r="G193" s="222"/>
      <c r="H193" s="226">
        <v>139.10900000000001</v>
      </c>
      <c r="I193" s="227"/>
      <c r="J193" s="222"/>
      <c r="K193" s="222"/>
      <c r="L193" s="228"/>
      <c r="M193" s="229"/>
      <c r="N193" s="230"/>
      <c r="O193" s="230"/>
      <c r="P193" s="230"/>
      <c r="Q193" s="230"/>
      <c r="R193" s="230"/>
      <c r="S193" s="230"/>
      <c r="T193" s="231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T193" s="232" t="s">
        <v>152</v>
      </c>
      <c r="AU193" s="232" t="s">
        <v>80</v>
      </c>
      <c r="AV193" s="12" t="s">
        <v>80</v>
      </c>
      <c r="AW193" s="12" t="s">
        <v>32</v>
      </c>
      <c r="AX193" s="12" t="s">
        <v>70</v>
      </c>
      <c r="AY193" s="232" t="s">
        <v>145</v>
      </c>
    </row>
    <row r="194" s="12" customFormat="1">
      <c r="A194" s="12"/>
      <c r="B194" s="221"/>
      <c r="C194" s="222"/>
      <c r="D194" s="223" t="s">
        <v>152</v>
      </c>
      <c r="E194" s="224" t="s">
        <v>19</v>
      </c>
      <c r="F194" s="225" t="s">
        <v>759</v>
      </c>
      <c r="G194" s="222"/>
      <c r="H194" s="226">
        <v>208.66399999999999</v>
      </c>
      <c r="I194" s="227"/>
      <c r="J194" s="222"/>
      <c r="K194" s="222"/>
      <c r="L194" s="228"/>
      <c r="M194" s="229"/>
      <c r="N194" s="230"/>
      <c r="O194" s="230"/>
      <c r="P194" s="230"/>
      <c r="Q194" s="230"/>
      <c r="R194" s="230"/>
      <c r="S194" s="230"/>
      <c r="T194" s="231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T194" s="232" t="s">
        <v>152</v>
      </c>
      <c r="AU194" s="232" t="s">
        <v>80</v>
      </c>
      <c r="AV194" s="12" t="s">
        <v>80</v>
      </c>
      <c r="AW194" s="12" t="s">
        <v>32</v>
      </c>
      <c r="AX194" s="12" t="s">
        <v>70</v>
      </c>
      <c r="AY194" s="232" t="s">
        <v>145</v>
      </c>
    </row>
    <row r="195" s="14" customFormat="1">
      <c r="A195" s="14"/>
      <c r="B195" s="243"/>
      <c r="C195" s="244"/>
      <c r="D195" s="223" t="s">
        <v>152</v>
      </c>
      <c r="E195" s="245" t="s">
        <v>19</v>
      </c>
      <c r="F195" s="246" t="s">
        <v>154</v>
      </c>
      <c r="G195" s="244"/>
      <c r="H195" s="247">
        <v>347.77300000000002</v>
      </c>
      <c r="I195" s="248"/>
      <c r="J195" s="244"/>
      <c r="K195" s="244"/>
      <c r="L195" s="249"/>
      <c r="M195" s="250"/>
      <c r="N195" s="251"/>
      <c r="O195" s="251"/>
      <c r="P195" s="251"/>
      <c r="Q195" s="251"/>
      <c r="R195" s="251"/>
      <c r="S195" s="251"/>
      <c r="T195" s="25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3" t="s">
        <v>152</v>
      </c>
      <c r="AU195" s="253" t="s">
        <v>80</v>
      </c>
      <c r="AV195" s="14" t="s">
        <v>150</v>
      </c>
      <c r="AW195" s="14" t="s">
        <v>32</v>
      </c>
      <c r="AX195" s="14" t="s">
        <v>78</v>
      </c>
      <c r="AY195" s="253" t="s">
        <v>145</v>
      </c>
    </row>
    <row r="196" s="12" customFormat="1">
      <c r="A196" s="12"/>
      <c r="B196" s="221"/>
      <c r="C196" s="222"/>
      <c r="D196" s="223" t="s">
        <v>152</v>
      </c>
      <c r="E196" s="222"/>
      <c r="F196" s="225" t="s">
        <v>808</v>
      </c>
      <c r="G196" s="222"/>
      <c r="H196" s="226">
        <v>1391.0920000000001</v>
      </c>
      <c r="I196" s="227"/>
      <c r="J196" s="222"/>
      <c r="K196" s="222"/>
      <c r="L196" s="228"/>
      <c r="M196" s="229"/>
      <c r="N196" s="230"/>
      <c r="O196" s="230"/>
      <c r="P196" s="230"/>
      <c r="Q196" s="230"/>
      <c r="R196" s="230"/>
      <c r="S196" s="230"/>
      <c r="T196" s="231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T196" s="232" t="s">
        <v>152</v>
      </c>
      <c r="AU196" s="232" t="s">
        <v>80</v>
      </c>
      <c r="AV196" s="12" t="s">
        <v>80</v>
      </c>
      <c r="AW196" s="12" t="s">
        <v>4</v>
      </c>
      <c r="AX196" s="12" t="s">
        <v>78</v>
      </c>
      <c r="AY196" s="232" t="s">
        <v>145</v>
      </c>
    </row>
    <row r="197" s="2" customFormat="1" ht="37.8" customHeight="1">
      <c r="A197" s="41"/>
      <c r="B197" s="42"/>
      <c r="C197" s="208" t="s">
        <v>211</v>
      </c>
      <c r="D197" s="208" t="s">
        <v>146</v>
      </c>
      <c r="E197" s="209" t="s">
        <v>809</v>
      </c>
      <c r="F197" s="210" t="s">
        <v>810</v>
      </c>
      <c r="G197" s="211" t="s">
        <v>184</v>
      </c>
      <c r="H197" s="212">
        <v>139.10900000000001</v>
      </c>
      <c r="I197" s="213"/>
      <c r="J197" s="214">
        <f>ROUND(I197*H197,2)</f>
        <v>0</v>
      </c>
      <c r="K197" s="210" t="s">
        <v>733</v>
      </c>
      <c r="L197" s="47"/>
      <c r="M197" s="215" t="s">
        <v>19</v>
      </c>
      <c r="N197" s="216" t="s">
        <v>41</v>
      </c>
      <c r="O197" s="87"/>
      <c r="P197" s="217">
        <f>O197*H197</f>
        <v>0</v>
      </c>
      <c r="Q197" s="217">
        <v>0</v>
      </c>
      <c r="R197" s="217">
        <f>Q197*H197</f>
        <v>0</v>
      </c>
      <c r="S197" s="217">
        <v>0</v>
      </c>
      <c r="T197" s="218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19" t="s">
        <v>150</v>
      </c>
      <c r="AT197" s="219" t="s">
        <v>146</v>
      </c>
      <c r="AU197" s="219" t="s">
        <v>80</v>
      </c>
      <c r="AY197" s="20" t="s">
        <v>145</v>
      </c>
      <c r="BE197" s="220">
        <f>IF(N197="základní",J197,0)</f>
        <v>0</v>
      </c>
      <c r="BF197" s="220">
        <f>IF(N197="snížená",J197,0)</f>
        <v>0</v>
      </c>
      <c r="BG197" s="220">
        <f>IF(N197="zákl. přenesená",J197,0)</f>
        <v>0</v>
      </c>
      <c r="BH197" s="220">
        <f>IF(N197="sníž. přenesená",J197,0)</f>
        <v>0</v>
      </c>
      <c r="BI197" s="220">
        <f>IF(N197="nulová",J197,0)</f>
        <v>0</v>
      </c>
      <c r="BJ197" s="20" t="s">
        <v>78</v>
      </c>
      <c r="BK197" s="220">
        <f>ROUND(I197*H197,2)</f>
        <v>0</v>
      </c>
      <c r="BL197" s="20" t="s">
        <v>150</v>
      </c>
      <c r="BM197" s="219" t="s">
        <v>811</v>
      </c>
    </row>
    <row r="198" s="2" customFormat="1">
      <c r="A198" s="41"/>
      <c r="B198" s="42"/>
      <c r="C198" s="43"/>
      <c r="D198" s="266" t="s">
        <v>735</v>
      </c>
      <c r="E198" s="43"/>
      <c r="F198" s="267" t="s">
        <v>812</v>
      </c>
      <c r="G198" s="43"/>
      <c r="H198" s="43"/>
      <c r="I198" s="268"/>
      <c r="J198" s="43"/>
      <c r="K198" s="43"/>
      <c r="L198" s="47"/>
      <c r="M198" s="269"/>
      <c r="N198" s="270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735</v>
      </c>
      <c r="AU198" s="20" t="s">
        <v>80</v>
      </c>
    </row>
    <row r="199" s="13" customFormat="1">
      <c r="A199" s="13"/>
      <c r="B199" s="233"/>
      <c r="C199" s="234"/>
      <c r="D199" s="223" t="s">
        <v>152</v>
      </c>
      <c r="E199" s="235" t="s">
        <v>19</v>
      </c>
      <c r="F199" s="236" t="s">
        <v>794</v>
      </c>
      <c r="G199" s="234"/>
      <c r="H199" s="235" t="s">
        <v>19</v>
      </c>
      <c r="I199" s="237"/>
      <c r="J199" s="234"/>
      <c r="K199" s="234"/>
      <c r="L199" s="238"/>
      <c r="M199" s="239"/>
      <c r="N199" s="240"/>
      <c r="O199" s="240"/>
      <c r="P199" s="240"/>
      <c r="Q199" s="240"/>
      <c r="R199" s="240"/>
      <c r="S199" s="240"/>
      <c r="T199" s="24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2" t="s">
        <v>152</v>
      </c>
      <c r="AU199" s="242" t="s">
        <v>80</v>
      </c>
      <c r="AV199" s="13" t="s">
        <v>78</v>
      </c>
      <c r="AW199" s="13" t="s">
        <v>32</v>
      </c>
      <c r="AX199" s="13" t="s">
        <v>70</v>
      </c>
      <c r="AY199" s="242" t="s">
        <v>145</v>
      </c>
    </row>
    <row r="200" s="12" customFormat="1">
      <c r="A200" s="12"/>
      <c r="B200" s="221"/>
      <c r="C200" s="222"/>
      <c r="D200" s="223" t="s">
        <v>152</v>
      </c>
      <c r="E200" s="224" t="s">
        <v>19</v>
      </c>
      <c r="F200" s="225" t="s">
        <v>764</v>
      </c>
      <c r="G200" s="222"/>
      <c r="H200" s="226">
        <v>139.10900000000001</v>
      </c>
      <c r="I200" s="227"/>
      <c r="J200" s="222"/>
      <c r="K200" s="222"/>
      <c r="L200" s="228"/>
      <c r="M200" s="229"/>
      <c r="N200" s="230"/>
      <c r="O200" s="230"/>
      <c r="P200" s="230"/>
      <c r="Q200" s="230"/>
      <c r="R200" s="230"/>
      <c r="S200" s="230"/>
      <c r="T200" s="231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T200" s="232" t="s">
        <v>152</v>
      </c>
      <c r="AU200" s="232" t="s">
        <v>80</v>
      </c>
      <c r="AV200" s="12" t="s">
        <v>80</v>
      </c>
      <c r="AW200" s="12" t="s">
        <v>32</v>
      </c>
      <c r="AX200" s="12" t="s">
        <v>70</v>
      </c>
      <c r="AY200" s="232" t="s">
        <v>145</v>
      </c>
    </row>
    <row r="201" s="14" customFormat="1">
      <c r="A201" s="14"/>
      <c r="B201" s="243"/>
      <c r="C201" s="244"/>
      <c r="D201" s="223" t="s">
        <v>152</v>
      </c>
      <c r="E201" s="245" t="s">
        <v>19</v>
      </c>
      <c r="F201" s="246" t="s">
        <v>154</v>
      </c>
      <c r="G201" s="244"/>
      <c r="H201" s="247">
        <v>139.10900000000001</v>
      </c>
      <c r="I201" s="248"/>
      <c r="J201" s="244"/>
      <c r="K201" s="244"/>
      <c r="L201" s="249"/>
      <c r="M201" s="250"/>
      <c r="N201" s="251"/>
      <c r="O201" s="251"/>
      <c r="P201" s="251"/>
      <c r="Q201" s="251"/>
      <c r="R201" s="251"/>
      <c r="S201" s="251"/>
      <c r="T201" s="25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3" t="s">
        <v>152</v>
      </c>
      <c r="AU201" s="253" t="s">
        <v>80</v>
      </c>
      <c r="AV201" s="14" t="s">
        <v>150</v>
      </c>
      <c r="AW201" s="14" t="s">
        <v>32</v>
      </c>
      <c r="AX201" s="14" t="s">
        <v>78</v>
      </c>
      <c r="AY201" s="253" t="s">
        <v>145</v>
      </c>
    </row>
    <row r="202" s="2" customFormat="1" ht="37.8" customHeight="1">
      <c r="A202" s="41"/>
      <c r="B202" s="42"/>
      <c r="C202" s="208" t="s">
        <v>8</v>
      </c>
      <c r="D202" s="208" t="s">
        <v>146</v>
      </c>
      <c r="E202" s="209" t="s">
        <v>813</v>
      </c>
      <c r="F202" s="210" t="s">
        <v>814</v>
      </c>
      <c r="G202" s="211" t="s">
        <v>184</v>
      </c>
      <c r="H202" s="212">
        <v>556.43600000000004</v>
      </c>
      <c r="I202" s="213"/>
      <c r="J202" s="214">
        <f>ROUND(I202*H202,2)</f>
        <v>0</v>
      </c>
      <c r="K202" s="210" t="s">
        <v>733</v>
      </c>
      <c r="L202" s="47"/>
      <c r="M202" s="215" t="s">
        <v>19</v>
      </c>
      <c r="N202" s="216" t="s">
        <v>41</v>
      </c>
      <c r="O202" s="87"/>
      <c r="P202" s="217">
        <f>O202*H202</f>
        <v>0</v>
      </c>
      <c r="Q202" s="217">
        <v>0</v>
      </c>
      <c r="R202" s="217">
        <f>Q202*H202</f>
        <v>0</v>
      </c>
      <c r="S202" s="217">
        <v>0</v>
      </c>
      <c r="T202" s="218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19" t="s">
        <v>150</v>
      </c>
      <c r="AT202" s="219" t="s">
        <v>146</v>
      </c>
      <c r="AU202" s="219" t="s">
        <v>80</v>
      </c>
      <c r="AY202" s="20" t="s">
        <v>145</v>
      </c>
      <c r="BE202" s="220">
        <f>IF(N202="základní",J202,0)</f>
        <v>0</v>
      </c>
      <c r="BF202" s="220">
        <f>IF(N202="snížená",J202,0)</f>
        <v>0</v>
      </c>
      <c r="BG202" s="220">
        <f>IF(N202="zákl. přenesená",J202,0)</f>
        <v>0</v>
      </c>
      <c r="BH202" s="220">
        <f>IF(N202="sníž. přenesená",J202,0)</f>
        <v>0</v>
      </c>
      <c r="BI202" s="220">
        <f>IF(N202="nulová",J202,0)</f>
        <v>0</v>
      </c>
      <c r="BJ202" s="20" t="s">
        <v>78</v>
      </c>
      <c r="BK202" s="220">
        <f>ROUND(I202*H202,2)</f>
        <v>0</v>
      </c>
      <c r="BL202" s="20" t="s">
        <v>150</v>
      </c>
      <c r="BM202" s="219" t="s">
        <v>815</v>
      </c>
    </row>
    <row r="203" s="2" customFormat="1">
      <c r="A203" s="41"/>
      <c r="B203" s="42"/>
      <c r="C203" s="43"/>
      <c r="D203" s="266" t="s">
        <v>735</v>
      </c>
      <c r="E203" s="43"/>
      <c r="F203" s="267" t="s">
        <v>816</v>
      </c>
      <c r="G203" s="43"/>
      <c r="H203" s="43"/>
      <c r="I203" s="268"/>
      <c r="J203" s="43"/>
      <c r="K203" s="43"/>
      <c r="L203" s="47"/>
      <c r="M203" s="269"/>
      <c r="N203" s="270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735</v>
      </c>
      <c r="AU203" s="20" t="s">
        <v>80</v>
      </c>
    </row>
    <row r="204" s="13" customFormat="1">
      <c r="A204" s="13"/>
      <c r="B204" s="233"/>
      <c r="C204" s="234"/>
      <c r="D204" s="223" t="s">
        <v>152</v>
      </c>
      <c r="E204" s="235" t="s">
        <v>19</v>
      </c>
      <c r="F204" s="236" t="s">
        <v>794</v>
      </c>
      <c r="G204" s="234"/>
      <c r="H204" s="235" t="s">
        <v>19</v>
      </c>
      <c r="I204" s="237"/>
      <c r="J204" s="234"/>
      <c r="K204" s="234"/>
      <c r="L204" s="238"/>
      <c r="M204" s="239"/>
      <c r="N204" s="240"/>
      <c r="O204" s="240"/>
      <c r="P204" s="240"/>
      <c r="Q204" s="240"/>
      <c r="R204" s="240"/>
      <c r="S204" s="240"/>
      <c r="T204" s="24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2" t="s">
        <v>152</v>
      </c>
      <c r="AU204" s="242" t="s">
        <v>80</v>
      </c>
      <c r="AV204" s="13" t="s">
        <v>78</v>
      </c>
      <c r="AW204" s="13" t="s">
        <v>32</v>
      </c>
      <c r="AX204" s="13" t="s">
        <v>70</v>
      </c>
      <c r="AY204" s="242" t="s">
        <v>145</v>
      </c>
    </row>
    <row r="205" s="12" customFormat="1">
      <c r="A205" s="12"/>
      <c r="B205" s="221"/>
      <c r="C205" s="222"/>
      <c r="D205" s="223" t="s">
        <v>152</v>
      </c>
      <c r="E205" s="224" t="s">
        <v>19</v>
      </c>
      <c r="F205" s="225" t="s">
        <v>764</v>
      </c>
      <c r="G205" s="222"/>
      <c r="H205" s="226">
        <v>139.10900000000001</v>
      </c>
      <c r="I205" s="227"/>
      <c r="J205" s="222"/>
      <c r="K205" s="222"/>
      <c r="L205" s="228"/>
      <c r="M205" s="229"/>
      <c r="N205" s="230"/>
      <c r="O205" s="230"/>
      <c r="P205" s="230"/>
      <c r="Q205" s="230"/>
      <c r="R205" s="230"/>
      <c r="S205" s="230"/>
      <c r="T205" s="231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T205" s="232" t="s">
        <v>152</v>
      </c>
      <c r="AU205" s="232" t="s">
        <v>80</v>
      </c>
      <c r="AV205" s="12" t="s">
        <v>80</v>
      </c>
      <c r="AW205" s="12" t="s">
        <v>32</v>
      </c>
      <c r="AX205" s="12" t="s">
        <v>70</v>
      </c>
      <c r="AY205" s="232" t="s">
        <v>145</v>
      </c>
    </row>
    <row r="206" s="14" customFormat="1">
      <c r="A206" s="14"/>
      <c r="B206" s="243"/>
      <c r="C206" s="244"/>
      <c r="D206" s="223" t="s">
        <v>152</v>
      </c>
      <c r="E206" s="245" t="s">
        <v>19</v>
      </c>
      <c r="F206" s="246" t="s">
        <v>154</v>
      </c>
      <c r="G206" s="244"/>
      <c r="H206" s="247">
        <v>139.10900000000001</v>
      </c>
      <c r="I206" s="248"/>
      <c r="J206" s="244"/>
      <c r="K206" s="244"/>
      <c r="L206" s="249"/>
      <c r="M206" s="250"/>
      <c r="N206" s="251"/>
      <c r="O206" s="251"/>
      <c r="P206" s="251"/>
      <c r="Q206" s="251"/>
      <c r="R206" s="251"/>
      <c r="S206" s="251"/>
      <c r="T206" s="25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3" t="s">
        <v>152</v>
      </c>
      <c r="AU206" s="253" t="s">
        <v>80</v>
      </c>
      <c r="AV206" s="14" t="s">
        <v>150</v>
      </c>
      <c r="AW206" s="14" t="s">
        <v>32</v>
      </c>
      <c r="AX206" s="14" t="s">
        <v>78</v>
      </c>
      <c r="AY206" s="253" t="s">
        <v>145</v>
      </c>
    </row>
    <row r="207" s="12" customFormat="1">
      <c r="A207" s="12"/>
      <c r="B207" s="221"/>
      <c r="C207" s="222"/>
      <c r="D207" s="223" t="s">
        <v>152</v>
      </c>
      <c r="E207" s="222"/>
      <c r="F207" s="225" t="s">
        <v>817</v>
      </c>
      <c r="G207" s="222"/>
      <c r="H207" s="226">
        <v>556.43600000000004</v>
      </c>
      <c r="I207" s="227"/>
      <c r="J207" s="222"/>
      <c r="K207" s="222"/>
      <c r="L207" s="228"/>
      <c r="M207" s="229"/>
      <c r="N207" s="230"/>
      <c r="O207" s="230"/>
      <c r="P207" s="230"/>
      <c r="Q207" s="230"/>
      <c r="R207" s="230"/>
      <c r="S207" s="230"/>
      <c r="T207" s="231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T207" s="232" t="s">
        <v>152</v>
      </c>
      <c r="AU207" s="232" t="s">
        <v>80</v>
      </c>
      <c r="AV207" s="12" t="s">
        <v>80</v>
      </c>
      <c r="AW207" s="12" t="s">
        <v>4</v>
      </c>
      <c r="AX207" s="12" t="s">
        <v>78</v>
      </c>
      <c r="AY207" s="232" t="s">
        <v>145</v>
      </c>
    </row>
    <row r="208" s="2" customFormat="1" ht="24.15" customHeight="1">
      <c r="A208" s="41"/>
      <c r="B208" s="42"/>
      <c r="C208" s="208" t="s">
        <v>159</v>
      </c>
      <c r="D208" s="208" t="s">
        <v>146</v>
      </c>
      <c r="E208" s="209" t="s">
        <v>818</v>
      </c>
      <c r="F208" s="210" t="s">
        <v>819</v>
      </c>
      <c r="G208" s="211" t="s">
        <v>260</v>
      </c>
      <c r="H208" s="212">
        <v>1391.0940000000001</v>
      </c>
      <c r="I208" s="213"/>
      <c r="J208" s="214">
        <f>ROUND(I208*H208,2)</f>
        <v>0</v>
      </c>
      <c r="K208" s="210" t="s">
        <v>733</v>
      </c>
      <c r="L208" s="47"/>
      <c r="M208" s="215" t="s">
        <v>19</v>
      </c>
      <c r="N208" s="216" t="s">
        <v>41</v>
      </c>
      <c r="O208" s="87"/>
      <c r="P208" s="217">
        <f>O208*H208</f>
        <v>0</v>
      </c>
      <c r="Q208" s="217">
        <v>0</v>
      </c>
      <c r="R208" s="217">
        <f>Q208*H208</f>
        <v>0</v>
      </c>
      <c r="S208" s="217">
        <v>0</v>
      </c>
      <c r="T208" s="218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19" t="s">
        <v>150</v>
      </c>
      <c r="AT208" s="219" t="s">
        <v>146</v>
      </c>
      <c r="AU208" s="219" t="s">
        <v>80</v>
      </c>
      <c r="AY208" s="20" t="s">
        <v>145</v>
      </c>
      <c r="BE208" s="220">
        <f>IF(N208="základní",J208,0)</f>
        <v>0</v>
      </c>
      <c r="BF208" s="220">
        <f>IF(N208="snížená",J208,0)</f>
        <v>0</v>
      </c>
      <c r="BG208" s="220">
        <f>IF(N208="zákl. přenesená",J208,0)</f>
        <v>0</v>
      </c>
      <c r="BH208" s="220">
        <f>IF(N208="sníž. přenesená",J208,0)</f>
        <v>0</v>
      </c>
      <c r="BI208" s="220">
        <f>IF(N208="nulová",J208,0)</f>
        <v>0</v>
      </c>
      <c r="BJ208" s="20" t="s">
        <v>78</v>
      </c>
      <c r="BK208" s="220">
        <f>ROUND(I208*H208,2)</f>
        <v>0</v>
      </c>
      <c r="BL208" s="20" t="s">
        <v>150</v>
      </c>
      <c r="BM208" s="219" t="s">
        <v>820</v>
      </c>
    </row>
    <row r="209" s="2" customFormat="1">
      <c r="A209" s="41"/>
      <c r="B209" s="42"/>
      <c r="C209" s="43"/>
      <c r="D209" s="266" t="s">
        <v>735</v>
      </c>
      <c r="E209" s="43"/>
      <c r="F209" s="267" t="s">
        <v>821</v>
      </c>
      <c r="G209" s="43"/>
      <c r="H209" s="43"/>
      <c r="I209" s="268"/>
      <c r="J209" s="43"/>
      <c r="K209" s="43"/>
      <c r="L209" s="47"/>
      <c r="M209" s="269"/>
      <c r="N209" s="270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735</v>
      </c>
      <c r="AU209" s="20" t="s">
        <v>80</v>
      </c>
    </row>
    <row r="210" s="13" customFormat="1">
      <c r="A210" s="13"/>
      <c r="B210" s="233"/>
      <c r="C210" s="234"/>
      <c r="D210" s="223" t="s">
        <v>152</v>
      </c>
      <c r="E210" s="235" t="s">
        <v>19</v>
      </c>
      <c r="F210" s="236" t="s">
        <v>794</v>
      </c>
      <c r="G210" s="234"/>
      <c r="H210" s="235" t="s">
        <v>19</v>
      </c>
      <c r="I210" s="237"/>
      <c r="J210" s="234"/>
      <c r="K210" s="234"/>
      <c r="L210" s="238"/>
      <c r="M210" s="239"/>
      <c r="N210" s="240"/>
      <c r="O210" s="240"/>
      <c r="P210" s="240"/>
      <c r="Q210" s="240"/>
      <c r="R210" s="240"/>
      <c r="S210" s="240"/>
      <c r="T210" s="24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2" t="s">
        <v>152</v>
      </c>
      <c r="AU210" s="242" t="s">
        <v>80</v>
      </c>
      <c r="AV210" s="13" t="s">
        <v>78</v>
      </c>
      <c r="AW210" s="13" t="s">
        <v>32</v>
      </c>
      <c r="AX210" s="13" t="s">
        <v>70</v>
      </c>
      <c r="AY210" s="242" t="s">
        <v>145</v>
      </c>
    </row>
    <row r="211" s="12" customFormat="1">
      <c r="A211" s="12"/>
      <c r="B211" s="221"/>
      <c r="C211" s="222"/>
      <c r="D211" s="223" t="s">
        <v>152</v>
      </c>
      <c r="E211" s="224" t="s">
        <v>19</v>
      </c>
      <c r="F211" s="225" t="s">
        <v>748</v>
      </c>
      <c r="G211" s="222"/>
      <c r="H211" s="226">
        <v>566.29600000000005</v>
      </c>
      <c r="I211" s="227"/>
      <c r="J211" s="222"/>
      <c r="K211" s="222"/>
      <c r="L211" s="228"/>
      <c r="M211" s="229"/>
      <c r="N211" s="230"/>
      <c r="O211" s="230"/>
      <c r="P211" s="230"/>
      <c r="Q211" s="230"/>
      <c r="R211" s="230"/>
      <c r="S211" s="230"/>
      <c r="T211" s="231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T211" s="232" t="s">
        <v>152</v>
      </c>
      <c r="AU211" s="232" t="s">
        <v>80</v>
      </c>
      <c r="AV211" s="12" t="s">
        <v>80</v>
      </c>
      <c r="AW211" s="12" t="s">
        <v>32</v>
      </c>
      <c r="AX211" s="12" t="s">
        <v>70</v>
      </c>
      <c r="AY211" s="232" t="s">
        <v>145</v>
      </c>
    </row>
    <row r="212" s="12" customFormat="1">
      <c r="A212" s="12"/>
      <c r="B212" s="221"/>
      <c r="C212" s="222"/>
      <c r="D212" s="223" t="s">
        <v>152</v>
      </c>
      <c r="E212" s="224" t="s">
        <v>19</v>
      </c>
      <c r="F212" s="225" t="s">
        <v>749</v>
      </c>
      <c r="G212" s="222"/>
      <c r="H212" s="226">
        <v>119.983</v>
      </c>
      <c r="I212" s="227"/>
      <c r="J212" s="222"/>
      <c r="K212" s="222"/>
      <c r="L212" s="228"/>
      <c r="M212" s="229"/>
      <c r="N212" s="230"/>
      <c r="O212" s="230"/>
      <c r="P212" s="230"/>
      <c r="Q212" s="230"/>
      <c r="R212" s="230"/>
      <c r="S212" s="230"/>
      <c r="T212" s="231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T212" s="232" t="s">
        <v>152</v>
      </c>
      <c r="AU212" s="232" t="s">
        <v>80</v>
      </c>
      <c r="AV212" s="12" t="s">
        <v>80</v>
      </c>
      <c r="AW212" s="12" t="s">
        <v>32</v>
      </c>
      <c r="AX212" s="12" t="s">
        <v>70</v>
      </c>
      <c r="AY212" s="232" t="s">
        <v>145</v>
      </c>
    </row>
    <row r="213" s="12" customFormat="1">
      <c r="A213" s="12"/>
      <c r="B213" s="221"/>
      <c r="C213" s="222"/>
      <c r="D213" s="223" t="s">
        <v>152</v>
      </c>
      <c r="E213" s="224" t="s">
        <v>19</v>
      </c>
      <c r="F213" s="225" t="s">
        <v>750</v>
      </c>
      <c r="G213" s="222"/>
      <c r="H213" s="226">
        <v>97.072999999999993</v>
      </c>
      <c r="I213" s="227"/>
      <c r="J213" s="222"/>
      <c r="K213" s="222"/>
      <c r="L213" s="228"/>
      <c r="M213" s="229"/>
      <c r="N213" s="230"/>
      <c r="O213" s="230"/>
      <c r="P213" s="230"/>
      <c r="Q213" s="230"/>
      <c r="R213" s="230"/>
      <c r="S213" s="230"/>
      <c r="T213" s="231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T213" s="232" t="s">
        <v>152</v>
      </c>
      <c r="AU213" s="232" t="s">
        <v>80</v>
      </c>
      <c r="AV213" s="12" t="s">
        <v>80</v>
      </c>
      <c r="AW213" s="12" t="s">
        <v>32</v>
      </c>
      <c r="AX213" s="12" t="s">
        <v>70</v>
      </c>
      <c r="AY213" s="232" t="s">
        <v>145</v>
      </c>
    </row>
    <row r="214" s="12" customFormat="1">
      <c r="A214" s="12"/>
      <c r="B214" s="221"/>
      <c r="C214" s="222"/>
      <c r="D214" s="223" t="s">
        <v>152</v>
      </c>
      <c r="E214" s="224" t="s">
        <v>19</v>
      </c>
      <c r="F214" s="225" t="s">
        <v>751</v>
      </c>
      <c r="G214" s="222"/>
      <c r="H214" s="226">
        <v>30</v>
      </c>
      <c r="I214" s="227"/>
      <c r="J214" s="222"/>
      <c r="K214" s="222"/>
      <c r="L214" s="228"/>
      <c r="M214" s="229"/>
      <c r="N214" s="230"/>
      <c r="O214" s="230"/>
      <c r="P214" s="230"/>
      <c r="Q214" s="230"/>
      <c r="R214" s="230"/>
      <c r="S214" s="230"/>
      <c r="T214" s="231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T214" s="232" t="s">
        <v>152</v>
      </c>
      <c r="AU214" s="232" t="s">
        <v>80</v>
      </c>
      <c r="AV214" s="12" t="s">
        <v>80</v>
      </c>
      <c r="AW214" s="12" t="s">
        <v>32</v>
      </c>
      <c r="AX214" s="12" t="s">
        <v>70</v>
      </c>
      <c r="AY214" s="232" t="s">
        <v>145</v>
      </c>
    </row>
    <row r="215" s="16" customFormat="1">
      <c r="A215" s="16"/>
      <c r="B215" s="271"/>
      <c r="C215" s="272"/>
      <c r="D215" s="223" t="s">
        <v>152</v>
      </c>
      <c r="E215" s="273" t="s">
        <v>19</v>
      </c>
      <c r="F215" s="274" t="s">
        <v>752</v>
      </c>
      <c r="G215" s="272"/>
      <c r="H215" s="275">
        <v>813.35199999999998</v>
      </c>
      <c r="I215" s="276"/>
      <c r="J215" s="272"/>
      <c r="K215" s="272"/>
      <c r="L215" s="277"/>
      <c r="M215" s="278"/>
      <c r="N215" s="279"/>
      <c r="O215" s="279"/>
      <c r="P215" s="279"/>
      <c r="Q215" s="279"/>
      <c r="R215" s="279"/>
      <c r="S215" s="279"/>
      <c r="T215" s="280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T215" s="281" t="s">
        <v>152</v>
      </c>
      <c r="AU215" s="281" t="s">
        <v>80</v>
      </c>
      <c r="AV215" s="16" t="s">
        <v>168</v>
      </c>
      <c r="AW215" s="16" t="s">
        <v>32</v>
      </c>
      <c r="AX215" s="16" t="s">
        <v>70</v>
      </c>
      <c r="AY215" s="281" t="s">
        <v>145</v>
      </c>
    </row>
    <row r="216" s="13" customFormat="1">
      <c r="A216" s="13"/>
      <c r="B216" s="233"/>
      <c r="C216" s="234"/>
      <c r="D216" s="223" t="s">
        <v>152</v>
      </c>
      <c r="E216" s="235" t="s">
        <v>19</v>
      </c>
      <c r="F216" s="236" t="s">
        <v>753</v>
      </c>
      <c r="G216" s="234"/>
      <c r="H216" s="235" t="s">
        <v>19</v>
      </c>
      <c r="I216" s="237"/>
      <c r="J216" s="234"/>
      <c r="K216" s="234"/>
      <c r="L216" s="238"/>
      <c r="M216" s="239"/>
      <c r="N216" s="240"/>
      <c r="O216" s="240"/>
      <c r="P216" s="240"/>
      <c r="Q216" s="240"/>
      <c r="R216" s="240"/>
      <c r="S216" s="240"/>
      <c r="T216" s="24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2" t="s">
        <v>152</v>
      </c>
      <c r="AU216" s="242" t="s">
        <v>80</v>
      </c>
      <c r="AV216" s="13" t="s">
        <v>78</v>
      </c>
      <c r="AW216" s="13" t="s">
        <v>32</v>
      </c>
      <c r="AX216" s="13" t="s">
        <v>70</v>
      </c>
      <c r="AY216" s="242" t="s">
        <v>145</v>
      </c>
    </row>
    <row r="217" s="13" customFormat="1">
      <c r="A217" s="13"/>
      <c r="B217" s="233"/>
      <c r="C217" s="234"/>
      <c r="D217" s="223" t="s">
        <v>152</v>
      </c>
      <c r="E217" s="235" t="s">
        <v>19</v>
      </c>
      <c r="F217" s="236" t="s">
        <v>754</v>
      </c>
      <c r="G217" s="234"/>
      <c r="H217" s="235" t="s">
        <v>19</v>
      </c>
      <c r="I217" s="237"/>
      <c r="J217" s="234"/>
      <c r="K217" s="234"/>
      <c r="L217" s="238"/>
      <c r="M217" s="239"/>
      <c r="N217" s="240"/>
      <c r="O217" s="240"/>
      <c r="P217" s="240"/>
      <c r="Q217" s="240"/>
      <c r="R217" s="240"/>
      <c r="S217" s="240"/>
      <c r="T217" s="241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2" t="s">
        <v>152</v>
      </c>
      <c r="AU217" s="242" t="s">
        <v>80</v>
      </c>
      <c r="AV217" s="13" t="s">
        <v>78</v>
      </c>
      <c r="AW217" s="13" t="s">
        <v>32</v>
      </c>
      <c r="AX217" s="13" t="s">
        <v>70</v>
      </c>
      <c r="AY217" s="242" t="s">
        <v>145</v>
      </c>
    </row>
    <row r="218" s="12" customFormat="1">
      <c r="A218" s="12"/>
      <c r="B218" s="221"/>
      <c r="C218" s="222"/>
      <c r="D218" s="223" t="s">
        <v>152</v>
      </c>
      <c r="E218" s="224" t="s">
        <v>19</v>
      </c>
      <c r="F218" s="225" t="s">
        <v>755</v>
      </c>
      <c r="G218" s="222"/>
      <c r="H218" s="226">
        <v>-76.656000000000006</v>
      </c>
      <c r="I218" s="227"/>
      <c r="J218" s="222"/>
      <c r="K218" s="222"/>
      <c r="L218" s="228"/>
      <c r="M218" s="229"/>
      <c r="N218" s="230"/>
      <c r="O218" s="230"/>
      <c r="P218" s="230"/>
      <c r="Q218" s="230"/>
      <c r="R218" s="230"/>
      <c r="S218" s="230"/>
      <c r="T218" s="231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T218" s="232" t="s">
        <v>152</v>
      </c>
      <c r="AU218" s="232" t="s">
        <v>80</v>
      </c>
      <c r="AV218" s="12" t="s">
        <v>80</v>
      </c>
      <c r="AW218" s="12" t="s">
        <v>32</v>
      </c>
      <c r="AX218" s="12" t="s">
        <v>70</v>
      </c>
      <c r="AY218" s="232" t="s">
        <v>145</v>
      </c>
    </row>
    <row r="219" s="12" customFormat="1">
      <c r="A219" s="12"/>
      <c r="B219" s="221"/>
      <c r="C219" s="222"/>
      <c r="D219" s="223" t="s">
        <v>152</v>
      </c>
      <c r="E219" s="224" t="s">
        <v>19</v>
      </c>
      <c r="F219" s="225" t="s">
        <v>756</v>
      </c>
      <c r="G219" s="222"/>
      <c r="H219" s="226">
        <v>-17.388999999999999</v>
      </c>
      <c r="I219" s="227"/>
      <c r="J219" s="222"/>
      <c r="K219" s="222"/>
      <c r="L219" s="228"/>
      <c r="M219" s="229"/>
      <c r="N219" s="230"/>
      <c r="O219" s="230"/>
      <c r="P219" s="230"/>
      <c r="Q219" s="230"/>
      <c r="R219" s="230"/>
      <c r="S219" s="230"/>
      <c r="T219" s="231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T219" s="232" t="s">
        <v>152</v>
      </c>
      <c r="AU219" s="232" t="s">
        <v>80</v>
      </c>
      <c r="AV219" s="12" t="s">
        <v>80</v>
      </c>
      <c r="AW219" s="12" t="s">
        <v>32</v>
      </c>
      <c r="AX219" s="12" t="s">
        <v>70</v>
      </c>
      <c r="AY219" s="232" t="s">
        <v>145</v>
      </c>
    </row>
    <row r="220" s="12" customFormat="1">
      <c r="A220" s="12"/>
      <c r="B220" s="221"/>
      <c r="C220" s="222"/>
      <c r="D220" s="223" t="s">
        <v>152</v>
      </c>
      <c r="E220" s="224" t="s">
        <v>19</v>
      </c>
      <c r="F220" s="225" t="s">
        <v>757</v>
      </c>
      <c r="G220" s="222"/>
      <c r="H220" s="226">
        <v>-19.760000000000002</v>
      </c>
      <c r="I220" s="227"/>
      <c r="J220" s="222"/>
      <c r="K220" s="222"/>
      <c r="L220" s="228"/>
      <c r="M220" s="229"/>
      <c r="N220" s="230"/>
      <c r="O220" s="230"/>
      <c r="P220" s="230"/>
      <c r="Q220" s="230"/>
      <c r="R220" s="230"/>
      <c r="S220" s="230"/>
      <c r="T220" s="231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T220" s="232" t="s">
        <v>152</v>
      </c>
      <c r="AU220" s="232" t="s">
        <v>80</v>
      </c>
      <c r="AV220" s="12" t="s">
        <v>80</v>
      </c>
      <c r="AW220" s="12" t="s">
        <v>32</v>
      </c>
      <c r="AX220" s="12" t="s">
        <v>70</v>
      </c>
      <c r="AY220" s="232" t="s">
        <v>145</v>
      </c>
    </row>
    <row r="221" s="12" customFormat="1">
      <c r="A221" s="12"/>
      <c r="B221" s="221"/>
      <c r="C221" s="222"/>
      <c r="D221" s="223" t="s">
        <v>152</v>
      </c>
      <c r="E221" s="224" t="s">
        <v>19</v>
      </c>
      <c r="F221" s="225" t="s">
        <v>758</v>
      </c>
      <c r="G221" s="222"/>
      <c r="H221" s="226">
        <v>-4</v>
      </c>
      <c r="I221" s="227"/>
      <c r="J221" s="222"/>
      <c r="K221" s="222"/>
      <c r="L221" s="228"/>
      <c r="M221" s="229"/>
      <c r="N221" s="230"/>
      <c r="O221" s="230"/>
      <c r="P221" s="230"/>
      <c r="Q221" s="230"/>
      <c r="R221" s="230"/>
      <c r="S221" s="230"/>
      <c r="T221" s="231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T221" s="232" t="s">
        <v>152</v>
      </c>
      <c r="AU221" s="232" t="s">
        <v>80</v>
      </c>
      <c r="AV221" s="12" t="s">
        <v>80</v>
      </c>
      <c r="AW221" s="12" t="s">
        <v>32</v>
      </c>
      <c r="AX221" s="12" t="s">
        <v>70</v>
      </c>
      <c r="AY221" s="232" t="s">
        <v>145</v>
      </c>
    </row>
    <row r="222" s="16" customFormat="1">
      <c r="A222" s="16"/>
      <c r="B222" s="271"/>
      <c r="C222" s="272"/>
      <c r="D222" s="223" t="s">
        <v>152</v>
      </c>
      <c r="E222" s="273" t="s">
        <v>19</v>
      </c>
      <c r="F222" s="274" t="s">
        <v>752</v>
      </c>
      <c r="G222" s="272"/>
      <c r="H222" s="275">
        <v>-117.80500000000001</v>
      </c>
      <c r="I222" s="276"/>
      <c r="J222" s="272"/>
      <c r="K222" s="272"/>
      <c r="L222" s="277"/>
      <c r="M222" s="278"/>
      <c r="N222" s="279"/>
      <c r="O222" s="279"/>
      <c r="P222" s="279"/>
      <c r="Q222" s="279"/>
      <c r="R222" s="279"/>
      <c r="S222" s="279"/>
      <c r="T222" s="280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T222" s="281" t="s">
        <v>152</v>
      </c>
      <c r="AU222" s="281" t="s">
        <v>80</v>
      </c>
      <c r="AV222" s="16" t="s">
        <v>168</v>
      </c>
      <c r="AW222" s="16" t="s">
        <v>32</v>
      </c>
      <c r="AX222" s="16" t="s">
        <v>70</v>
      </c>
      <c r="AY222" s="281" t="s">
        <v>145</v>
      </c>
    </row>
    <row r="223" s="14" customFormat="1">
      <c r="A223" s="14"/>
      <c r="B223" s="243"/>
      <c r="C223" s="244"/>
      <c r="D223" s="223" t="s">
        <v>152</v>
      </c>
      <c r="E223" s="245" t="s">
        <v>19</v>
      </c>
      <c r="F223" s="246" t="s">
        <v>154</v>
      </c>
      <c r="G223" s="244"/>
      <c r="H223" s="247">
        <v>695.54699999999991</v>
      </c>
      <c r="I223" s="248"/>
      <c r="J223" s="244"/>
      <c r="K223" s="244"/>
      <c r="L223" s="249"/>
      <c r="M223" s="250"/>
      <c r="N223" s="251"/>
      <c r="O223" s="251"/>
      <c r="P223" s="251"/>
      <c r="Q223" s="251"/>
      <c r="R223" s="251"/>
      <c r="S223" s="251"/>
      <c r="T223" s="252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3" t="s">
        <v>152</v>
      </c>
      <c r="AU223" s="253" t="s">
        <v>80</v>
      </c>
      <c r="AV223" s="14" t="s">
        <v>150</v>
      </c>
      <c r="AW223" s="14" t="s">
        <v>32</v>
      </c>
      <c r="AX223" s="14" t="s">
        <v>78</v>
      </c>
      <c r="AY223" s="253" t="s">
        <v>145</v>
      </c>
    </row>
    <row r="224" s="12" customFormat="1">
      <c r="A224" s="12"/>
      <c r="B224" s="221"/>
      <c r="C224" s="222"/>
      <c r="D224" s="223" t="s">
        <v>152</v>
      </c>
      <c r="E224" s="222"/>
      <c r="F224" s="225" t="s">
        <v>822</v>
      </c>
      <c r="G224" s="222"/>
      <c r="H224" s="226">
        <v>1391.0940000000001</v>
      </c>
      <c r="I224" s="227"/>
      <c r="J224" s="222"/>
      <c r="K224" s="222"/>
      <c r="L224" s="228"/>
      <c r="M224" s="229"/>
      <c r="N224" s="230"/>
      <c r="O224" s="230"/>
      <c r="P224" s="230"/>
      <c r="Q224" s="230"/>
      <c r="R224" s="230"/>
      <c r="S224" s="230"/>
      <c r="T224" s="231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T224" s="232" t="s">
        <v>152</v>
      </c>
      <c r="AU224" s="232" t="s">
        <v>80</v>
      </c>
      <c r="AV224" s="12" t="s">
        <v>80</v>
      </c>
      <c r="AW224" s="12" t="s">
        <v>4</v>
      </c>
      <c r="AX224" s="12" t="s">
        <v>78</v>
      </c>
      <c r="AY224" s="232" t="s">
        <v>145</v>
      </c>
    </row>
    <row r="225" s="2" customFormat="1" ht="24.15" customHeight="1">
      <c r="A225" s="41"/>
      <c r="B225" s="42"/>
      <c r="C225" s="208" t="s">
        <v>243</v>
      </c>
      <c r="D225" s="208" t="s">
        <v>146</v>
      </c>
      <c r="E225" s="209" t="s">
        <v>823</v>
      </c>
      <c r="F225" s="210" t="s">
        <v>824</v>
      </c>
      <c r="G225" s="211" t="s">
        <v>184</v>
      </c>
      <c r="H225" s="212">
        <v>301.05900000000003</v>
      </c>
      <c r="I225" s="213"/>
      <c r="J225" s="214">
        <f>ROUND(I225*H225,2)</f>
        <v>0</v>
      </c>
      <c r="K225" s="210" t="s">
        <v>733</v>
      </c>
      <c r="L225" s="47"/>
      <c r="M225" s="215" t="s">
        <v>19</v>
      </c>
      <c r="N225" s="216" t="s">
        <v>41</v>
      </c>
      <c r="O225" s="87"/>
      <c r="P225" s="217">
        <f>O225*H225</f>
        <v>0</v>
      </c>
      <c r="Q225" s="217">
        <v>0</v>
      </c>
      <c r="R225" s="217">
        <f>Q225*H225</f>
        <v>0</v>
      </c>
      <c r="S225" s="217">
        <v>0</v>
      </c>
      <c r="T225" s="218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19" t="s">
        <v>150</v>
      </c>
      <c r="AT225" s="219" t="s">
        <v>146</v>
      </c>
      <c r="AU225" s="219" t="s">
        <v>80</v>
      </c>
      <c r="AY225" s="20" t="s">
        <v>145</v>
      </c>
      <c r="BE225" s="220">
        <f>IF(N225="základní",J225,0)</f>
        <v>0</v>
      </c>
      <c r="BF225" s="220">
        <f>IF(N225="snížená",J225,0)</f>
        <v>0</v>
      </c>
      <c r="BG225" s="220">
        <f>IF(N225="zákl. přenesená",J225,0)</f>
        <v>0</v>
      </c>
      <c r="BH225" s="220">
        <f>IF(N225="sníž. přenesená",J225,0)</f>
        <v>0</v>
      </c>
      <c r="BI225" s="220">
        <f>IF(N225="nulová",J225,0)</f>
        <v>0</v>
      </c>
      <c r="BJ225" s="20" t="s">
        <v>78</v>
      </c>
      <c r="BK225" s="220">
        <f>ROUND(I225*H225,2)</f>
        <v>0</v>
      </c>
      <c r="BL225" s="20" t="s">
        <v>150</v>
      </c>
      <c r="BM225" s="219" t="s">
        <v>825</v>
      </c>
    </row>
    <row r="226" s="2" customFormat="1">
      <c r="A226" s="41"/>
      <c r="B226" s="42"/>
      <c r="C226" s="43"/>
      <c r="D226" s="266" t="s">
        <v>735</v>
      </c>
      <c r="E226" s="43"/>
      <c r="F226" s="267" t="s">
        <v>826</v>
      </c>
      <c r="G226" s="43"/>
      <c r="H226" s="43"/>
      <c r="I226" s="268"/>
      <c r="J226" s="43"/>
      <c r="K226" s="43"/>
      <c r="L226" s="47"/>
      <c r="M226" s="269"/>
      <c r="N226" s="270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735</v>
      </c>
      <c r="AU226" s="20" t="s">
        <v>80</v>
      </c>
    </row>
    <row r="227" s="13" customFormat="1">
      <c r="A227" s="13"/>
      <c r="B227" s="233"/>
      <c r="C227" s="234"/>
      <c r="D227" s="223" t="s">
        <v>152</v>
      </c>
      <c r="E227" s="235" t="s">
        <v>19</v>
      </c>
      <c r="F227" s="236" t="s">
        <v>827</v>
      </c>
      <c r="G227" s="234"/>
      <c r="H227" s="235" t="s">
        <v>19</v>
      </c>
      <c r="I227" s="237"/>
      <c r="J227" s="234"/>
      <c r="K227" s="234"/>
      <c r="L227" s="238"/>
      <c r="M227" s="239"/>
      <c r="N227" s="240"/>
      <c r="O227" s="240"/>
      <c r="P227" s="240"/>
      <c r="Q227" s="240"/>
      <c r="R227" s="240"/>
      <c r="S227" s="240"/>
      <c r="T227" s="241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2" t="s">
        <v>152</v>
      </c>
      <c r="AU227" s="242" t="s">
        <v>80</v>
      </c>
      <c r="AV227" s="13" t="s">
        <v>78</v>
      </c>
      <c r="AW227" s="13" t="s">
        <v>32</v>
      </c>
      <c r="AX227" s="13" t="s">
        <v>70</v>
      </c>
      <c r="AY227" s="242" t="s">
        <v>145</v>
      </c>
    </row>
    <row r="228" s="12" customFormat="1">
      <c r="A228" s="12"/>
      <c r="B228" s="221"/>
      <c r="C228" s="222"/>
      <c r="D228" s="223" t="s">
        <v>152</v>
      </c>
      <c r="E228" s="224" t="s">
        <v>19</v>
      </c>
      <c r="F228" s="225" t="s">
        <v>748</v>
      </c>
      <c r="G228" s="222"/>
      <c r="H228" s="226">
        <v>566.29600000000005</v>
      </c>
      <c r="I228" s="227"/>
      <c r="J228" s="222"/>
      <c r="K228" s="222"/>
      <c r="L228" s="228"/>
      <c r="M228" s="229"/>
      <c r="N228" s="230"/>
      <c r="O228" s="230"/>
      <c r="P228" s="230"/>
      <c r="Q228" s="230"/>
      <c r="R228" s="230"/>
      <c r="S228" s="230"/>
      <c r="T228" s="231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T228" s="232" t="s">
        <v>152</v>
      </c>
      <c r="AU228" s="232" t="s">
        <v>80</v>
      </c>
      <c r="AV228" s="12" t="s">
        <v>80</v>
      </c>
      <c r="AW228" s="12" t="s">
        <v>32</v>
      </c>
      <c r="AX228" s="12" t="s">
        <v>70</v>
      </c>
      <c r="AY228" s="232" t="s">
        <v>145</v>
      </c>
    </row>
    <row r="229" s="12" customFormat="1">
      <c r="A229" s="12"/>
      <c r="B229" s="221"/>
      <c r="C229" s="222"/>
      <c r="D229" s="223" t="s">
        <v>152</v>
      </c>
      <c r="E229" s="224" t="s">
        <v>19</v>
      </c>
      <c r="F229" s="225" t="s">
        <v>749</v>
      </c>
      <c r="G229" s="222"/>
      <c r="H229" s="226">
        <v>119.983</v>
      </c>
      <c r="I229" s="227"/>
      <c r="J229" s="222"/>
      <c r="K229" s="222"/>
      <c r="L229" s="228"/>
      <c r="M229" s="229"/>
      <c r="N229" s="230"/>
      <c r="O229" s="230"/>
      <c r="P229" s="230"/>
      <c r="Q229" s="230"/>
      <c r="R229" s="230"/>
      <c r="S229" s="230"/>
      <c r="T229" s="231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T229" s="232" t="s">
        <v>152</v>
      </c>
      <c r="AU229" s="232" t="s">
        <v>80</v>
      </c>
      <c r="AV229" s="12" t="s">
        <v>80</v>
      </c>
      <c r="AW229" s="12" t="s">
        <v>32</v>
      </c>
      <c r="AX229" s="12" t="s">
        <v>70</v>
      </c>
      <c r="AY229" s="232" t="s">
        <v>145</v>
      </c>
    </row>
    <row r="230" s="12" customFormat="1">
      <c r="A230" s="12"/>
      <c r="B230" s="221"/>
      <c r="C230" s="222"/>
      <c r="D230" s="223" t="s">
        <v>152</v>
      </c>
      <c r="E230" s="224" t="s">
        <v>19</v>
      </c>
      <c r="F230" s="225" t="s">
        <v>750</v>
      </c>
      <c r="G230" s="222"/>
      <c r="H230" s="226">
        <v>97.072999999999993</v>
      </c>
      <c r="I230" s="227"/>
      <c r="J230" s="222"/>
      <c r="K230" s="222"/>
      <c r="L230" s="228"/>
      <c r="M230" s="229"/>
      <c r="N230" s="230"/>
      <c r="O230" s="230"/>
      <c r="P230" s="230"/>
      <c r="Q230" s="230"/>
      <c r="R230" s="230"/>
      <c r="S230" s="230"/>
      <c r="T230" s="231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T230" s="232" t="s">
        <v>152</v>
      </c>
      <c r="AU230" s="232" t="s">
        <v>80</v>
      </c>
      <c r="AV230" s="12" t="s">
        <v>80</v>
      </c>
      <c r="AW230" s="12" t="s">
        <v>32</v>
      </c>
      <c r="AX230" s="12" t="s">
        <v>70</v>
      </c>
      <c r="AY230" s="232" t="s">
        <v>145</v>
      </c>
    </row>
    <row r="231" s="12" customFormat="1">
      <c r="A231" s="12"/>
      <c r="B231" s="221"/>
      <c r="C231" s="222"/>
      <c r="D231" s="223" t="s">
        <v>152</v>
      </c>
      <c r="E231" s="224" t="s">
        <v>19</v>
      </c>
      <c r="F231" s="225" t="s">
        <v>751</v>
      </c>
      <c r="G231" s="222"/>
      <c r="H231" s="226">
        <v>30</v>
      </c>
      <c r="I231" s="227"/>
      <c r="J231" s="222"/>
      <c r="K231" s="222"/>
      <c r="L231" s="228"/>
      <c r="M231" s="229"/>
      <c r="N231" s="230"/>
      <c r="O231" s="230"/>
      <c r="P231" s="230"/>
      <c r="Q231" s="230"/>
      <c r="R231" s="230"/>
      <c r="S231" s="230"/>
      <c r="T231" s="231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T231" s="232" t="s">
        <v>152</v>
      </c>
      <c r="AU231" s="232" t="s">
        <v>80</v>
      </c>
      <c r="AV231" s="12" t="s">
        <v>80</v>
      </c>
      <c r="AW231" s="12" t="s">
        <v>32</v>
      </c>
      <c r="AX231" s="12" t="s">
        <v>70</v>
      </c>
      <c r="AY231" s="232" t="s">
        <v>145</v>
      </c>
    </row>
    <row r="232" s="16" customFormat="1">
      <c r="A232" s="16"/>
      <c r="B232" s="271"/>
      <c r="C232" s="272"/>
      <c r="D232" s="223" t="s">
        <v>152</v>
      </c>
      <c r="E232" s="273" t="s">
        <v>19</v>
      </c>
      <c r="F232" s="274" t="s">
        <v>752</v>
      </c>
      <c r="G232" s="272"/>
      <c r="H232" s="275">
        <v>813.35199999999998</v>
      </c>
      <c r="I232" s="276"/>
      <c r="J232" s="272"/>
      <c r="K232" s="272"/>
      <c r="L232" s="277"/>
      <c r="M232" s="278"/>
      <c r="N232" s="279"/>
      <c r="O232" s="279"/>
      <c r="P232" s="279"/>
      <c r="Q232" s="279"/>
      <c r="R232" s="279"/>
      <c r="S232" s="279"/>
      <c r="T232" s="280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T232" s="281" t="s">
        <v>152</v>
      </c>
      <c r="AU232" s="281" t="s">
        <v>80</v>
      </c>
      <c r="AV232" s="16" t="s">
        <v>168</v>
      </c>
      <c r="AW232" s="16" t="s">
        <v>32</v>
      </c>
      <c r="AX232" s="16" t="s">
        <v>70</v>
      </c>
      <c r="AY232" s="281" t="s">
        <v>145</v>
      </c>
    </row>
    <row r="233" s="13" customFormat="1">
      <c r="A233" s="13"/>
      <c r="B233" s="233"/>
      <c r="C233" s="234"/>
      <c r="D233" s="223" t="s">
        <v>152</v>
      </c>
      <c r="E233" s="235" t="s">
        <v>19</v>
      </c>
      <c r="F233" s="236" t="s">
        <v>753</v>
      </c>
      <c r="G233" s="234"/>
      <c r="H233" s="235" t="s">
        <v>19</v>
      </c>
      <c r="I233" s="237"/>
      <c r="J233" s="234"/>
      <c r="K233" s="234"/>
      <c r="L233" s="238"/>
      <c r="M233" s="239"/>
      <c r="N233" s="240"/>
      <c r="O233" s="240"/>
      <c r="P233" s="240"/>
      <c r="Q233" s="240"/>
      <c r="R233" s="240"/>
      <c r="S233" s="240"/>
      <c r="T233" s="241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2" t="s">
        <v>152</v>
      </c>
      <c r="AU233" s="242" t="s">
        <v>80</v>
      </c>
      <c r="AV233" s="13" t="s">
        <v>78</v>
      </c>
      <c r="AW233" s="13" t="s">
        <v>32</v>
      </c>
      <c r="AX233" s="13" t="s">
        <v>70</v>
      </c>
      <c r="AY233" s="242" t="s">
        <v>145</v>
      </c>
    </row>
    <row r="234" s="13" customFormat="1">
      <c r="A234" s="13"/>
      <c r="B234" s="233"/>
      <c r="C234" s="234"/>
      <c r="D234" s="223" t="s">
        <v>152</v>
      </c>
      <c r="E234" s="235" t="s">
        <v>19</v>
      </c>
      <c r="F234" s="236" t="s">
        <v>754</v>
      </c>
      <c r="G234" s="234"/>
      <c r="H234" s="235" t="s">
        <v>19</v>
      </c>
      <c r="I234" s="237"/>
      <c r="J234" s="234"/>
      <c r="K234" s="234"/>
      <c r="L234" s="238"/>
      <c r="M234" s="239"/>
      <c r="N234" s="240"/>
      <c r="O234" s="240"/>
      <c r="P234" s="240"/>
      <c r="Q234" s="240"/>
      <c r="R234" s="240"/>
      <c r="S234" s="240"/>
      <c r="T234" s="24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2" t="s">
        <v>152</v>
      </c>
      <c r="AU234" s="242" t="s">
        <v>80</v>
      </c>
      <c r="AV234" s="13" t="s">
        <v>78</v>
      </c>
      <c r="AW234" s="13" t="s">
        <v>32</v>
      </c>
      <c r="AX234" s="13" t="s">
        <v>70</v>
      </c>
      <c r="AY234" s="242" t="s">
        <v>145</v>
      </c>
    </row>
    <row r="235" s="12" customFormat="1">
      <c r="A235" s="12"/>
      <c r="B235" s="221"/>
      <c r="C235" s="222"/>
      <c r="D235" s="223" t="s">
        <v>152</v>
      </c>
      <c r="E235" s="224" t="s">
        <v>19</v>
      </c>
      <c r="F235" s="225" t="s">
        <v>755</v>
      </c>
      <c r="G235" s="222"/>
      <c r="H235" s="226">
        <v>-76.656000000000006</v>
      </c>
      <c r="I235" s="227"/>
      <c r="J235" s="222"/>
      <c r="K235" s="222"/>
      <c r="L235" s="228"/>
      <c r="M235" s="229"/>
      <c r="N235" s="230"/>
      <c r="O235" s="230"/>
      <c r="P235" s="230"/>
      <c r="Q235" s="230"/>
      <c r="R235" s="230"/>
      <c r="S235" s="230"/>
      <c r="T235" s="231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T235" s="232" t="s">
        <v>152</v>
      </c>
      <c r="AU235" s="232" t="s">
        <v>80</v>
      </c>
      <c r="AV235" s="12" t="s">
        <v>80</v>
      </c>
      <c r="AW235" s="12" t="s">
        <v>32</v>
      </c>
      <c r="AX235" s="12" t="s">
        <v>70</v>
      </c>
      <c r="AY235" s="232" t="s">
        <v>145</v>
      </c>
    </row>
    <row r="236" s="12" customFormat="1">
      <c r="A236" s="12"/>
      <c r="B236" s="221"/>
      <c r="C236" s="222"/>
      <c r="D236" s="223" t="s">
        <v>152</v>
      </c>
      <c r="E236" s="224" t="s">
        <v>19</v>
      </c>
      <c r="F236" s="225" t="s">
        <v>756</v>
      </c>
      <c r="G236" s="222"/>
      <c r="H236" s="226">
        <v>-17.388999999999999</v>
      </c>
      <c r="I236" s="227"/>
      <c r="J236" s="222"/>
      <c r="K236" s="222"/>
      <c r="L236" s="228"/>
      <c r="M236" s="229"/>
      <c r="N236" s="230"/>
      <c r="O236" s="230"/>
      <c r="P236" s="230"/>
      <c r="Q236" s="230"/>
      <c r="R236" s="230"/>
      <c r="S236" s="230"/>
      <c r="T236" s="231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T236" s="232" t="s">
        <v>152</v>
      </c>
      <c r="AU236" s="232" t="s">
        <v>80</v>
      </c>
      <c r="AV236" s="12" t="s">
        <v>80</v>
      </c>
      <c r="AW236" s="12" t="s">
        <v>32</v>
      </c>
      <c r="AX236" s="12" t="s">
        <v>70</v>
      </c>
      <c r="AY236" s="232" t="s">
        <v>145</v>
      </c>
    </row>
    <row r="237" s="12" customFormat="1">
      <c r="A237" s="12"/>
      <c r="B237" s="221"/>
      <c r="C237" s="222"/>
      <c r="D237" s="223" t="s">
        <v>152</v>
      </c>
      <c r="E237" s="224" t="s">
        <v>19</v>
      </c>
      <c r="F237" s="225" t="s">
        <v>757</v>
      </c>
      <c r="G237" s="222"/>
      <c r="H237" s="226">
        <v>-19.760000000000002</v>
      </c>
      <c r="I237" s="227"/>
      <c r="J237" s="222"/>
      <c r="K237" s="222"/>
      <c r="L237" s="228"/>
      <c r="M237" s="229"/>
      <c r="N237" s="230"/>
      <c r="O237" s="230"/>
      <c r="P237" s="230"/>
      <c r="Q237" s="230"/>
      <c r="R237" s="230"/>
      <c r="S237" s="230"/>
      <c r="T237" s="231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T237" s="232" t="s">
        <v>152</v>
      </c>
      <c r="AU237" s="232" t="s">
        <v>80</v>
      </c>
      <c r="AV237" s="12" t="s">
        <v>80</v>
      </c>
      <c r="AW237" s="12" t="s">
        <v>32</v>
      </c>
      <c r="AX237" s="12" t="s">
        <v>70</v>
      </c>
      <c r="AY237" s="232" t="s">
        <v>145</v>
      </c>
    </row>
    <row r="238" s="12" customFormat="1">
      <c r="A238" s="12"/>
      <c r="B238" s="221"/>
      <c r="C238" s="222"/>
      <c r="D238" s="223" t="s">
        <v>152</v>
      </c>
      <c r="E238" s="224" t="s">
        <v>19</v>
      </c>
      <c r="F238" s="225" t="s">
        <v>758</v>
      </c>
      <c r="G238" s="222"/>
      <c r="H238" s="226">
        <v>-4</v>
      </c>
      <c r="I238" s="227"/>
      <c r="J238" s="222"/>
      <c r="K238" s="222"/>
      <c r="L238" s="228"/>
      <c r="M238" s="229"/>
      <c r="N238" s="230"/>
      <c r="O238" s="230"/>
      <c r="P238" s="230"/>
      <c r="Q238" s="230"/>
      <c r="R238" s="230"/>
      <c r="S238" s="230"/>
      <c r="T238" s="231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T238" s="232" t="s">
        <v>152</v>
      </c>
      <c r="AU238" s="232" t="s">
        <v>80</v>
      </c>
      <c r="AV238" s="12" t="s">
        <v>80</v>
      </c>
      <c r="AW238" s="12" t="s">
        <v>32</v>
      </c>
      <c r="AX238" s="12" t="s">
        <v>70</v>
      </c>
      <c r="AY238" s="232" t="s">
        <v>145</v>
      </c>
    </row>
    <row r="239" s="16" customFormat="1">
      <c r="A239" s="16"/>
      <c r="B239" s="271"/>
      <c r="C239" s="272"/>
      <c r="D239" s="223" t="s">
        <v>152</v>
      </c>
      <c r="E239" s="273" t="s">
        <v>19</v>
      </c>
      <c r="F239" s="274" t="s">
        <v>752</v>
      </c>
      <c r="G239" s="272"/>
      <c r="H239" s="275">
        <v>-117.80500000000001</v>
      </c>
      <c r="I239" s="276"/>
      <c r="J239" s="272"/>
      <c r="K239" s="272"/>
      <c r="L239" s="277"/>
      <c r="M239" s="278"/>
      <c r="N239" s="279"/>
      <c r="O239" s="279"/>
      <c r="P239" s="279"/>
      <c r="Q239" s="279"/>
      <c r="R239" s="279"/>
      <c r="S239" s="279"/>
      <c r="T239" s="280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T239" s="281" t="s">
        <v>152</v>
      </c>
      <c r="AU239" s="281" t="s">
        <v>80</v>
      </c>
      <c r="AV239" s="16" t="s">
        <v>168</v>
      </c>
      <c r="AW239" s="16" t="s">
        <v>32</v>
      </c>
      <c r="AX239" s="16" t="s">
        <v>70</v>
      </c>
      <c r="AY239" s="281" t="s">
        <v>145</v>
      </c>
    </row>
    <row r="240" s="13" customFormat="1">
      <c r="A240" s="13"/>
      <c r="B240" s="233"/>
      <c r="C240" s="234"/>
      <c r="D240" s="223" t="s">
        <v>152</v>
      </c>
      <c r="E240" s="235" t="s">
        <v>19</v>
      </c>
      <c r="F240" s="236" t="s">
        <v>828</v>
      </c>
      <c r="G240" s="234"/>
      <c r="H240" s="235" t="s">
        <v>19</v>
      </c>
      <c r="I240" s="237"/>
      <c r="J240" s="234"/>
      <c r="K240" s="234"/>
      <c r="L240" s="238"/>
      <c r="M240" s="239"/>
      <c r="N240" s="240"/>
      <c r="O240" s="240"/>
      <c r="P240" s="240"/>
      <c r="Q240" s="240"/>
      <c r="R240" s="240"/>
      <c r="S240" s="240"/>
      <c r="T240" s="241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2" t="s">
        <v>152</v>
      </c>
      <c r="AU240" s="242" t="s">
        <v>80</v>
      </c>
      <c r="AV240" s="13" t="s">
        <v>78</v>
      </c>
      <c r="AW240" s="13" t="s">
        <v>32</v>
      </c>
      <c r="AX240" s="13" t="s">
        <v>70</v>
      </c>
      <c r="AY240" s="242" t="s">
        <v>145</v>
      </c>
    </row>
    <row r="241" s="13" customFormat="1">
      <c r="A241" s="13"/>
      <c r="B241" s="233"/>
      <c r="C241" s="234"/>
      <c r="D241" s="223" t="s">
        <v>152</v>
      </c>
      <c r="E241" s="235" t="s">
        <v>19</v>
      </c>
      <c r="F241" s="236" t="s">
        <v>829</v>
      </c>
      <c r="G241" s="234"/>
      <c r="H241" s="235" t="s">
        <v>19</v>
      </c>
      <c r="I241" s="237"/>
      <c r="J241" s="234"/>
      <c r="K241" s="234"/>
      <c r="L241" s="238"/>
      <c r="M241" s="239"/>
      <c r="N241" s="240"/>
      <c r="O241" s="240"/>
      <c r="P241" s="240"/>
      <c r="Q241" s="240"/>
      <c r="R241" s="240"/>
      <c r="S241" s="240"/>
      <c r="T241" s="24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2" t="s">
        <v>152</v>
      </c>
      <c r="AU241" s="242" t="s">
        <v>80</v>
      </c>
      <c r="AV241" s="13" t="s">
        <v>78</v>
      </c>
      <c r="AW241" s="13" t="s">
        <v>32</v>
      </c>
      <c r="AX241" s="13" t="s">
        <v>70</v>
      </c>
      <c r="AY241" s="242" t="s">
        <v>145</v>
      </c>
    </row>
    <row r="242" s="12" customFormat="1">
      <c r="A242" s="12"/>
      <c r="B242" s="221"/>
      <c r="C242" s="222"/>
      <c r="D242" s="223" t="s">
        <v>152</v>
      </c>
      <c r="E242" s="224" t="s">
        <v>19</v>
      </c>
      <c r="F242" s="225" t="s">
        <v>830</v>
      </c>
      <c r="G242" s="222"/>
      <c r="H242" s="226">
        <v>-38.328000000000003</v>
      </c>
      <c r="I242" s="227"/>
      <c r="J242" s="222"/>
      <c r="K242" s="222"/>
      <c r="L242" s="228"/>
      <c r="M242" s="229"/>
      <c r="N242" s="230"/>
      <c r="O242" s="230"/>
      <c r="P242" s="230"/>
      <c r="Q242" s="230"/>
      <c r="R242" s="230"/>
      <c r="S242" s="230"/>
      <c r="T242" s="231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T242" s="232" t="s">
        <v>152</v>
      </c>
      <c r="AU242" s="232" t="s">
        <v>80</v>
      </c>
      <c r="AV242" s="12" t="s">
        <v>80</v>
      </c>
      <c r="AW242" s="12" t="s">
        <v>32</v>
      </c>
      <c r="AX242" s="12" t="s">
        <v>70</v>
      </c>
      <c r="AY242" s="232" t="s">
        <v>145</v>
      </c>
    </row>
    <row r="243" s="12" customFormat="1">
      <c r="A243" s="12"/>
      <c r="B243" s="221"/>
      <c r="C243" s="222"/>
      <c r="D243" s="223" t="s">
        <v>152</v>
      </c>
      <c r="E243" s="224" t="s">
        <v>19</v>
      </c>
      <c r="F243" s="225" t="s">
        <v>831</v>
      </c>
      <c r="G243" s="222"/>
      <c r="H243" s="226">
        <v>-8.6940000000000008</v>
      </c>
      <c r="I243" s="227"/>
      <c r="J243" s="222"/>
      <c r="K243" s="222"/>
      <c r="L243" s="228"/>
      <c r="M243" s="229"/>
      <c r="N243" s="230"/>
      <c r="O243" s="230"/>
      <c r="P243" s="230"/>
      <c r="Q243" s="230"/>
      <c r="R243" s="230"/>
      <c r="S243" s="230"/>
      <c r="T243" s="231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T243" s="232" t="s">
        <v>152</v>
      </c>
      <c r="AU243" s="232" t="s">
        <v>80</v>
      </c>
      <c r="AV243" s="12" t="s">
        <v>80</v>
      </c>
      <c r="AW243" s="12" t="s">
        <v>32</v>
      </c>
      <c r="AX243" s="12" t="s">
        <v>70</v>
      </c>
      <c r="AY243" s="232" t="s">
        <v>145</v>
      </c>
    </row>
    <row r="244" s="12" customFormat="1">
      <c r="A244" s="12"/>
      <c r="B244" s="221"/>
      <c r="C244" s="222"/>
      <c r="D244" s="223" t="s">
        <v>152</v>
      </c>
      <c r="E244" s="224" t="s">
        <v>19</v>
      </c>
      <c r="F244" s="225" t="s">
        <v>832</v>
      </c>
      <c r="G244" s="222"/>
      <c r="H244" s="226">
        <v>-9.8800000000000008</v>
      </c>
      <c r="I244" s="227"/>
      <c r="J244" s="222"/>
      <c r="K244" s="222"/>
      <c r="L244" s="228"/>
      <c r="M244" s="229"/>
      <c r="N244" s="230"/>
      <c r="O244" s="230"/>
      <c r="P244" s="230"/>
      <c r="Q244" s="230"/>
      <c r="R244" s="230"/>
      <c r="S244" s="230"/>
      <c r="T244" s="231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T244" s="232" t="s">
        <v>152</v>
      </c>
      <c r="AU244" s="232" t="s">
        <v>80</v>
      </c>
      <c r="AV244" s="12" t="s">
        <v>80</v>
      </c>
      <c r="AW244" s="12" t="s">
        <v>32</v>
      </c>
      <c r="AX244" s="12" t="s">
        <v>70</v>
      </c>
      <c r="AY244" s="232" t="s">
        <v>145</v>
      </c>
    </row>
    <row r="245" s="13" customFormat="1">
      <c r="A245" s="13"/>
      <c r="B245" s="233"/>
      <c r="C245" s="234"/>
      <c r="D245" s="223" t="s">
        <v>152</v>
      </c>
      <c r="E245" s="235" t="s">
        <v>19</v>
      </c>
      <c r="F245" s="236" t="s">
        <v>833</v>
      </c>
      <c r="G245" s="234"/>
      <c r="H245" s="235" t="s">
        <v>19</v>
      </c>
      <c r="I245" s="237"/>
      <c r="J245" s="234"/>
      <c r="K245" s="234"/>
      <c r="L245" s="238"/>
      <c r="M245" s="239"/>
      <c r="N245" s="240"/>
      <c r="O245" s="240"/>
      <c r="P245" s="240"/>
      <c r="Q245" s="240"/>
      <c r="R245" s="240"/>
      <c r="S245" s="240"/>
      <c r="T245" s="241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2" t="s">
        <v>152</v>
      </c>
      <c r="AU245" s="242" t="s">
        <v>80</v>
      </c>
      <c r="AV245" s="13" t="s">
        <v>78</v>
      </c>
      <c r="AW245" s="13" t="s">
        <v>32</v>
      </c>
      <c r="AX245" s="13" t="s">
        <v>70</v>
      </c>
      <c r="AY245" s="242" t="s">
        <v>145</v>
      </c>
    </row>
    <row r="246" s="12" customFormat="1">
      <c r="A246" s="12"/>
      <c r="B246" s="221"/>
      <c r="C246" s="222"/>
      <c r="D246" s="223" t="s">
        <v>152</v>
      </c>
      <c r="E246" s="224" t="s">
        <v>19</v>
      </c>
      <c r="F246" s="225" t="s">
        <v>834</v>
      </c>
      <c r="G246" s="222"/>
      <c r="H246" s="226">
        <v>-19.164000000000001</v>
      </c>
      <c r="I246" s="227"/>
      <c r="J246" s="222"/>
      <c r="K246" s="222"/>
      <c r="L246" s="228"/>
      <c r="M246" s="229"/>
      <c r="N246" s="230"/>
      <c r="O246" s="230"/>
      <c r="P246" s="230"/>
      <c r="Q246" s="230"/>
      <c r="R246" s="230"/>
      <c r="S246" s="230"/>
      <c r="T246" s="231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T246" s="232" t="s">
        <v>152</v>
      </c>
      <c r="AU246" s="232" t="s">
        <v>80</v>
      </c>
      <c r="AV246" s="12" t="s">
        <v>80</v>
      </c>
      <c r="AW246" s="12" t="s">
        <v>32</v>
      </c>
      <c r="AX246" s="12" t="s">
        <v>70</v>
      </c>
      <c r="AY246" s="232" t="s">
        <v>145</v>
      </c>
    </row>
    <row r="247" s="12" customFormat="1">
      <c r="A247" s="12"/>
      <c r="B247" s="221"/>
      <c r="C247" s="222"/>
      <c r="D247" s="223" t="s">
        <v>152</v>
      </c>
      <c r="E247" s="224" t="s">
        <v>19</v>
      </c>
      <c r="F247" s="225" t="s">
        <v>835</v>
      </c>
      <c r="G247" s="222"/>
      <c r="H247" s="226">
        <v>-4.3470000000000004</v>
      </c>
      <c r="I247" s="227"/>
      <c r="J247" s="222"/>
      <c r="K247" s="222"/>
      <c r="L247" s="228"/>
      <c r="M247" s="229"/>
      <c r="N247" s="230"/>
      <c r="O247" s="230"/>
      <c r="P247" s="230"/>
      <c r="Q247" s="230"/>
      <c r="R247" s="230"/>
      <c r="S247" s="230"/>
      <c r="T247" s="231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T247" s="232" t="s">
        <v>152</v>
      </c>
      <c r="AU247" s="232" t="s">
        <v>80</v>
      </c>
      <c r="AV247" s="12" t="s">
        <v>80</v>
      </c>
      <c r="AW247" s="12" t="s">
        <v>32</v>
      </c>
      <c r="AX247" s="12" t="s">
        <v>70</v>
      </c>
      <c r="AY247" s="232" t="s">
        <v>145</v>
      </c>
    </row>
    <row r="248" s="12" customFormat="1">
      <c r="A248" s="12"/>
      <c r="B248" s="221"/>
      <c r="C248" s="222"/>
      <c r="D248" s="223" t="s">
        <v>152</v>
      </c>
      <c r="E248" s="224" t="s">
        <v>19</v>
      </c>
      <c r="F248" s="225" t="s">
        <v>836</v>
      </c>
      <c r="G248" s="222"/>
      <c r="H248" s="226">
        <v>-4.9400000000000004</v>
      </c>
      <c r="I248" s="227"/>
      <c r="J248" s="222"/>
      <c r="K248" s="222"/>
      <c r="L248" s="228"/>
      <c r="M248" s="229"/>
      <c r="N248" s="230"/>
      <c r="O248" s="230"/>
      <c r="P248" s="230"/>
      <c r="Q248" s="230"/>
      <c r="R248" s="230"/>
      <c r="S248" s="230"/>
      <c r="T248" s="231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T248" s="232" t="s">
        <v>152</v>
      </c>
      <c r="AU248" s="232" t="s">
        <v>80</v>
      </c>
      <c r="AV248" s="12" t="s">
        <v>80</v>
      </c>
      <c r="AW248" s="12" t="s">
        <v>32</v>
      </c>
      <c r="AX248" s="12" t="s">
        <v>70</v>
      </c>
      <c r="AY248" s="232" t="s">
        <v>145</v>
      </c>
    </row>
    <row r="249" s="12" customFormat="1">
      <c r="A249" s="12"/>
      <c r="B249" s="221"/>
      <c r="C249" s="222"/>
      <c r="D249" s="223" t="s">
        <v>152</v>
      </c>
      <c r="E249" s="224" t="s">
        <v>19</v>
      </c>
      <c r="F249" s="225" t="s">
        <v>837</v>
      </c>
      <c r="G249" s="222"/>
      <c r="H249" s="226">
        <v>-0.90000000000000002</v>
      </c>
      <c r="I249" s="227"/>
      <c r="J249" s="222"/>
      <c r="K249" s="222"/>
      <c r="L249" s="228"/>
      <c r="M249" s="229"/>
      <c r="N249" s="230"/>
      <c r="O249" s="230"/>
      <c r="P249" s="230"/>
      <c r="Q249" s="230"/>
      <c r="R249" s="230"/>
      <c r="S249" s="230"/>
      <c r="T249" s="231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T249" s="232" t="s">
        <v>152</v>
      </c>
      <c r="AU249" s="232" t="s">
        <v>80</v>
      </c>
      <c r="AV249" s="12" t="s">
        <v>80</v>
      </c>
      <c r="AW249" s="12" t="s">
        <v>32</v>
      </c>
      <c r="AX249" s="12" t="s">
        <v>70</v>
      </c>
      <c r="AY249" s="232" t="s">
        <v>145</v>
      </c>
    </row>
    <row r="250" s="12" customFormat="1">
      <c r="A250" s="12"/>
      <c r="B250" s="221"/>
      <c r="C250" s="222"/>
      <c r="D250" s="223" t="s">
        <v>152</v>
      </c>
      <c r="E250" s="224" t="s">
        <v>19</v>
      </c>
      <c r="F250" s="225" t="s">
        <v>838</v>
      </c>
      <c r="G250" s="222"/>
      <c r="H250" s="226">
        <v>-0.28899999999999998</v>
      </c>
      <c r="I250" s="227"/>
      <c r="J250" s="222"/>
      <c r="K250" s="222"/>
      <c r="L250" s="228"/>
      <c r="M250" s="229"/>
      <c r="N250" s="230"/>
      <c r="O250" s="230"/>
      <c r="P250" s="230"/>
      <c r="Q250" s="230"/>
      <c r="R250" s="230"/>
      <c r="S250" s="230"/>
      <c r="T250" s="231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T250" s="232" t="s">
        <v>152</v>
      </c>
      <c r="AU250" s="232" t="s">
        <v>80</v>
      </c>
      <c r="AV250" s="12" t="s">
        <v>80</v>
      </c>
      <c r="AW250" s="12" t="s">
        <v>32</v>
      </c>
      <c r="AX250" s="12" t="s">
        <v>70</v>
      </c>
      <c r="AY250" s="232" t="s">
        <v>145</v>
      </c>
    </row>
    <row r="251" s="13" customFormat="1">
      <c r="A251" s="13"/>
      <c r="B251" s="233"/>
      <c r="C251" s="234"/>
      <c r="D251" s="223" t="s">
        <v>152</v>
      </c>
      <c r="E251" s="235" t="s">
        <v>19</v>
      </c>
      <c r="F251" s="236" t="s">
        <v>839</v>
      </c>
      <c r="G251" s="234"/>
      <c r="H251" s="235" t="s">
        <v>19</v>
      </c>
      <c r="I251" s="237"/>
      <c r="J251" s="234"/>
      <c r="K251" s="234"/>
      <c r="L251" s="238"/>
      <c r="M251" s="239"/>
      <c r="N251" s="240"/>
      <c r="O251" s="240"/>
      <c r="P251" s="240"/>
      <c r="Q251" s="240"/>
      <c r="R251" s="240"/>
      <c r="S251" s="240"/>
      <c r="T251" s="241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2" t="s">
        <v>152</v>
      </c>
      <c r="AU251" s="242" t="s">
        <v>80</v>
      </c>
      <c r="AV251" s="13" t="s">
        <v>78</v>
      </c>
      <c r="AW251" s="13" t="s">
        <v>32</v>
      </c>
      <c r="AX251" s="13" t="s">
        <v>70</v>
      </c>
      <c r="AY251" s="242" t="s">
        <v>145</v>
      </c>
    </row>
    <row r="252" s="12" customFormat="1">
      <c r="A252" s="12"/>
      <c r="B252" s="221"/>
      <c r="C252" s="222"/>
      <c r="D252" s="223" t="s">
        <v>152</v>
      </c>
      <c r="E252" s="224" t="s">
        <v>19</v>
      </c>
      <c r="F252" s="225" t="s">
        <v>830</v>
      </c>
      <c r="G252" s="222"/>
      <c r="H252" s="226">
        <v>-38.328000000000003</v>
      </c>
      <c r="I252" s="227"/>
      <c r="J252" s="222"/>
      <c r="K252" s="222"/>
      <c r="L252" s="228"/>
      <c r="M252" s="229"/>
      <c r="N252" s="230"/>
      <c r="O252" s="230"/>
      <c r="P252" s="230"/>
      <c r="Q252" s="230"/>
      <c r="R252" s="230"/>
      <c r="S252" s="230"/>
      <c r="T252" s="231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T252" s="232" t="s">
        <v>152</v>
      </c>
      <c r="AU252" s="232" t="s">
        <v>80</v>
      </c>
      <c r="AV252" s="12" t="s">
        <v>80</v>
      </c>
      <c r="AW252" s="12" t="s">
        <v>32</v>
      </c>
      <c r="AX252" s="12" t="s">
        <v>70</v>
      </c>
      <c r="AY252" s="232" t="s">
        <v>145</v>
      </c>
    </row>
    <row r="253" s="12" customFormat="1">
      <c r="A253" s="12"/>
      <c r="B253" s="221"/>
      <c r="C253" s="222"/>
      <c r="D253" s="223" t="s">
        <v>152</v>
      </c>
      <c r="E253" s="224" t="s">
        <v>19</v>
      </c>
      <c r="F253" s="225" t="s">
        <v>831</v>
      </c>
      <c r="G253" s="222"/>
      <c r="H253" s="226">
        <v>-8.6940000000000008</v>
      </c>
      <c r="I253" s="227"/>
      <c r="J253" s="222"/>
      <c r="K253" s="222"/>
      <c r="L253" s="228"/>
      <c r="M253" s="229"/>
      <c r="N253" s="230"/>
      <c r="O253" s="230"/>
      <c r="P253" s="230"/>
      <c r="Q253" s="230"/>
      <c r="R253" s="230"/>
      <c r="S253" s="230"/>
      <c r="T253" s="231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T253" s="232" t="s">
        <v>152</v>
      </c>
      <c r="AU253" s="232" t="s">
        <v>80</v>
      </c>
      <c r="AV253" s="12" t="s">
        <v>80</v>
      </c>
      <c r="AW253" s="12" t="s">
        <v>32</v>
      </c>
      <c r="AX253" s="12" t="s">
        <v>70</v>
      </c>
      <c r="AY253" s="232" t="s">
        <v>145</v>
      </c>
    </row>
    <row r="254" s="12" customFormat="1">
      <c r="A254" s="12"/>
      <c r="B254" s="221"/>
      <c r="C254" s="222"/>
      <c r="D254" s="223" t="s">
        <v>152</v>
      </c>
      <c r="E254" s="224" t="s">
        <v>19</v>
      </c>
      <c r="F254" s="225" t="s">
        <v>832</v>
      </c>
      <c r="G254" s="222"/>
      <c r="H254" s="226">
        <v>-9.8800000000000008</v>
      </c>
      <c r="I254" s="227"/>
      <c r="J254" s="222"/>
      <c r="K254" s="222"/>
      <c r="L254" s="228"/>
      <c r="M254" s="229"/>
      <c r="N254" s="230"/>
      <c r="O254" s="230"/>
      <c r="P254" s="230"/>
      <c r="Q254" s="230"/>
      <c r="R254" s="230"/>
      <c r="S254" s="230"/>
      <c r="T254" s="231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T254" s="232" t="s">
        <v>152</v>
      </c>
      <c r="AU254" s="232" t="s">
        <v>80</v>
      </c>
      <c r="AV254" s="12" t="s">
        <v>80</v>
      </c>
      <c r="AW254" s="12" t="s">
        <v>32</v>
      </c>
      <c r="AX254" s="12" t="s">
        <v>70</v>
      </c>
      <c r="AY254" s="232" t="s">
        <v>145</v>
      </c>
    </row>
    <row r="255" s="13" customFormat="1">
      <c r="A255" s="13"/>
      <c r="B255" s="233"/>
      <c r="C255" s="234"/>
      <c r="D255" s="223" t="s">
        <v>152</v>
      </c>
      <c r="E255" s="235" t="s">
        <v>19</v>
      </c>
      <c r="F255" s="236" t="s">
        <v>840</v>
      </c>
      <c r="G255" s="234"/>
      <c r="H255" s="235" t="s">
        <v>19</v>
      </c>
      <c r="I255" s="237"/>
      <c r="J255" s="234"/>
      <c r="K255" s="234"/>
      <c r="L255" s="238"/>
      <c r="M255" s="239"/>
      <c r="N255" s="240"/>
      <c r="O255" s="240"/>
      <c r="P255" s="240"/>
      <c r="Q255" s="240"/>
      <c r="R255" s="240"/>
      <c r="S255" s="240"/>
      <c r="T255" s="241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2" t="s">
        <v>152</v>
      </c>
      <c r="AU255" s="242" t="s">
        <v>80</v>
      </c>
      <c r="AV255" s="13" t="s">
        <v>78</v>
      </c>
      <c r="AW255" s="13" t="s">
        <v>32</v>
      </c>
      <c r="AX255" s="13" t="s">
        <v>70</v>
      </c>
      <c r="AY255" s="242" t="s">
        <v>145</v>
      </c>
    </row>
    <row r="256" s="12" customFormat="1">
      <c r="A256" s="12"/>
      <c r="B256" s="221"/>
      <c r="C256" s="222"/>
      <c r="D256" s="223" t="s">
        <v>152</v>
      </c>
      <c r="E256" s="224" t="s">
        <v>19</v>
      </c>
      <c r="F256" s="225" t="s">
        <v>841</v>
      </c>
      <c r="G256" s="222"/>
      <c r="H256" s="226">
        <v>-164.81</v>
      </c>
      <c r="I256" s="227"/>
      <c r="J256" s="222"/>
      <c r="K256" s="222"/>
      <c r="L256" s="228"/>
      <c r="M256" s="229"/>
      <c r="N256" s="230"/>
      <c r="O256" s="230"/>
      <c r="P256" s="230"/>
      <c r="Q256" s="230"/>
      <c r="R256" s="230"/>
      <c r="S256" s="230"/>
      <c r="T256" s="231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T256" s="232" t="s">
        <v>152</v>
      </c>
      <c r="AU256" s="232" t="s">
        <v>80</v>
      </c>
      <c r="AV256" s="12" t="s">
        <v>80</v>
      </c>
      <c r="AW256" s="12" t="s">
        <v>32</v>
      </c>
      <c r="AX256" s="12" t="s">
        <v>70</v>
      </c>
      <c r="AY256" s="232" t="s">
        <v>145</v>
      </c>
    </row>
    <row r="257" s="12" customFormat="1">
      <c r="A257" s="12"/>
      <c r="B257" s="221"/>
      <c r="C257" s="222"/>
      <c r="D257" s="223" t="s">
        <v>152</v>
      </c>
      <c r="E257" s="224" t="s">
        <v>19</v>
      </c>
      <c r="F257" s="225" t="s">
        <v>842</v>
      </c>
      <c r="G257" s="222"/>
      <c r="H257" s="226">
        <v>-32.168999999999997</v>
      </c>
      <c r="I257" s="227"/>
      <c r="J257" s="222"/>
      <c r="K257" s="222"/>
      <c r="L257" s="228"/>
      <c r="M257" s="229"/>
      <c r="N257" s="230"/>
      <c r="O257" s="230"/>
      <c r="P257" s="230"/>
      <c r="Q257" s="230"/>
      <c r="R257" s="230"/>
      <c r="S257" s="230"/>
      <c r="T257" s="231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T257" s="232" t="s">
        <v>152</v>
      </c>
      <c r="AU257" s="232" t="s">
        <v>80</v>
      </c>
      <c r="AV257" s="12" t="s">
        <v>80</v>
      </c>
      <c r="AW257" s="12" t="s">
        <v>32</v>
      </c>
      <c r="AX257" s="12" t="s">
        <v>70</v>
      </c>
      <c r="AY257" s="232" t="s">
        <v>145</v>
      </c>
    </row>
    <row r="258" s="12" customFormat="1">
      <c r="A258" s="12"/>
      <c r="B258" s="221"/>
      <c r="C258" s="222"/>
      <c r="D258" s="223" t="s">
        <v>152</v>
      </c>
      <c r="E258" s="224" t="s">
        <v>19</v>
      </c>
      <c r="F258" s="225" t="s">
        <v>843</v>
      </c>
      <c r="G258" s="222"/>
      <c r="H258" s="226">
        <v>-36.557000000000002</v>
      </c>
      <c r="I258" s="227"/>
      <c r="J258" s="222"/>
      <c r="K258" s="222"/>
      <c r="L258" s="228"/>
      <c r="M258" s="229"/>
      <c r="N258" s="230"/>
      <c r="O258" s="230"/>
      <c r="P258" s="230"/>
      <c r="Q258" s="230"/>
      <c r="R258" s="230"/>
      <c r="S258" s="230"/>
      <c r="T258" s="231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T258" s="232" t="s">
        <v>152</v>
      </c>
      <c r="AU258" s="232" t="s">
        <v>80</v>
      </c>
      <c r="AV258" s="12" t="s">
        <v>80</v>
      </c>
      <c r="AW258" s="12" t="s">
        <v>32</v>
      </c>
      <c r="AX258" s="12" t="s">
        <v>70</v>
      </c>
      <c r="AY258" s="232" t="s">
        <v>145</v>
      </c>
    </row>
    <row r="259" s="12" customFormat="1">
      <c r="A259" s="12"/>
      <c r="B259" s="221"/>
      <c r="C259" s="222"/>
      <c r="D259" s="223" t="s">
        <v>152</v>
      </c>
      <c r="E259" s="224" t="s">
        <v>19</v>
      </c>
      <c r="F259" s="225" t="s">
        <v>844</v>
      </c>
      <c r="G259" s="222"/>
      <c r="H259" s="226">
        <v>-17.507999999999999</v>
      </c>
      <c r="I259" s="227"/>
      <c r="J259" s="222"/>
      <c r="K259" s="222"/>
      <c r="L259" s="228"/>
      <c r="M259" s="229"/>
      <c r="N259" s="230"/>
      <c r="O259" s="230"/>
      <c r="P259" s="230"/>
      <c r="Q259" s="230"/>
      <c r="R259" s="230"/>
      <c r="S259" s="230"/>
      <c r="T259" s="231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T259" s="232" t="s">
        <v>152</v>
      </c>
      <c r="AU259" s="232" t="s">
        <v>80</v>
      </c>
      <c r="AV259" s="12" t="s">
        <v>80</v>
      </c>
      <c r="AW259" s="12" t="s">
        <v>32</v>
      </c>
      <c r="AX259" s="12" t="s">
        <v>70</v>
      </c>
      <c r="AY259" s="232" t="s">
        <v>145</v>
      </c>
    </row>
    <row r="260" s="16" customFormat="1">
      <c r="A260" s="16"/>
      <c r="B260" s="271"/>
      <c r="C260" s="272"/>
      <c r="D260" s="223" t="s">
        <v>152</v>
      </c>
      <c r="E260" s="273" t="s">
        <v>19</v>
      </c>
      <c r="F260" s="274" t="s">
        <v>752</v>
      </c>
      <c r="G260" s="272"/>
      <c r="H260" s="275">
        <v>-394.488</v>
      </c>
      <c r="I260" s="276"/>
      <c r="J260" s="272"/>
      <c r="K260" s="272"/>
      <c r="L260" s="277"/>
      <c r="M260" s="278"/>
      <c r="N260" s="279"/>
      <c r="O260" s="279"/>
      <c r="P260" s="279"/>
      <c r="Q260" s="279"/>
      <c r="R260" s="279"/>
      <c r="S260" s="279"/>
      <c r="T260" s="280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T260" s="281" t="s">
        <v>152</v>
      </c>
      <c r="AU260" s="281" t="s">
        <v>80</v>
      </c>
      <c r="AV260" s="16" t="s">
        <v>168</v>
      </c>
      <c r="AW260" s="16" t="s">
        <v>32</v>
      </c>
      <c r="AX260" s="16" t="s">
        <v>70</v>
      </c>
      <c r="AY260" s="281" t="s">
        <v>145</v>
      </c>
    </row>
    <row r="261" s="14" customFormat="1">
      <c r="A261" s="14"/>
      <c r="B261" s="243"/>
      <c r="C261" s="244"/>
      <c r="D261" s="223" t="s">
        <v>152</v>
      </c>
      <c r="E261" s="245" t="s">
        <v>19</v>
      </c>
      <c r="F261" s="246" t="s">
        <v>154</v>
      </c>
      <c r="G261" s="244"/>
      <c r="H261" s="247">
        <v>301.05900000000008</v>
      </c>
      <c r="I261" s="248"/>
      <c r="J261" s="244"/>
      <c r="K261" s="244"/>
      <c r="L261" s="249"/>
      <c r="M261" s="250"/>
      <c r="N261" s="251"/>
      <c r="O261" s="251"/>
      <c r="P261" s="251"/>
      <c r="Q261" s="251"/>
      <c r="R261" s="251"/>
      <c r="S261" s="251"/>
      <c r="T261" s="252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3" t="s">
        <v>152</v>
      </c>
      <c r="AU261" s="253" t="s">
        <v>80</v>
      </c>
      <c r="AV261" s="14" t="s">
        <v>150</v>
      </c>
      <c r="AW261" s="14" t="s">
        <v>32</v>
      </c>
      <c r="AX261" s="14" t="s">
        <v>78</v>
      </c>
      <c r="AY261" s="253" t="s">
        <v>145</v>
      </c>
    </row>
    <row r="262" s="2" customFormat="1" ht="16.5" customHeight="1">
      <c r="A262" s="41"/>
      <c r="B262" s="42"/>
      <c r="C262" s="282" t="s">
        <v>257</v>
      </c>
      <c r="D262" s="282" t="s">
        <v>845</v>
      </c>
      <c r="E262" s="283" t="s">
        <v>846</v>
      </c>
      <c r="F262" s="284" t="s">
        <v>847</v>
      </c>
      <c r="G262" s="285" t="s">
        <v>260</v>
      </c>
      <c r="H262" s="286">
        <v>650.28700000000003</v>
      </c>
      <c r="I262" s="287"/>
      <c r="J262" s="288">
        <f>ROUND(I262*H262,2)</f>
        <v>0</v>
      </c>
      <c r="K262" s="284" t="s">
        <v>733</v>
      </c>
      <c r="L262" s="289"/>
      <c r="M262" s="290" t="s">
        <v>19</v>
      </c>
      <c r="N262" s="291" t="s">
        <v>41</v>
      </c>
      <c r="O262" s="87"/>
      <c r="P262" s="217">
        <f>O262*H262</f>
        <v>0</v>
      </c>
      <c r="Q262" s="217">
        <v>0</v>
      </c>
      <c r="R262" s="217">
        <f>Q262*H262</f>
        <v>0</v>
      </c>
      <c r="S262" s="217">
        <v>0</v>
      </c>
      <c r="T262" s="218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19" t="s">
        <v>195</v>
      </c>
      <c r="AT262" s="219" t="s">
        <v>845</v>
      </c>
      <c r="AU262" s="219" t="s">
        <v>80</v>
      </c>
      <c r="AY262" s="20" t="s">
        <v>145</v>
      </c>
      <c r="BE262" s="220">
        <f>IF(N262="základní",J262,0)</f>
        <v>0</v>
      </c>
      <c r="BF262" s="220">
        <f>IF(N262="snížená",J262,0)</f>
        <v>0</v>
      </c>
      <c r="BG262" s="220">
        <f>IF(N262="zákl. přenesená",J262,0)</f>
        <v>0</v>
      </c>
      <c r="BH262" s="220">
        <f>IF(N262="sníž. přenesená",J262,0)</f>
        <v>0</v>
      </c>
      <c r="BI262" s="220">
        <f>IF(N262="nulová",J262,0)</f>
        <v>0</v>
      </c>
      <c r="BJ262" s="20" t="s">
        <v>78</v>
      </c>
      <c r="BK262" s="220">
        <f>ROUND(I262*H262,2)</f>
        <v>0</v>
      </c>
      <c r="BL262" s="20" t="s">
        <v>150</v>
      </c>
      <c r="BM262" s="219" t="s">
        <v>848</v>
      </c>
    </row>
    <row r="263" s="12" customFormat="1">
      <c r="A263" s="12"/>
      <c r="B263" s="221"/>
      <c r="C263" s="222"/>
      <c r="D263" s="223" t="s">
        <v>152</v>
      </c>
      <c r="E263" s="224" t="s">
        <v>19</v>
      </c>
      <c r="F263" s="225" t="s">
        <v>849</v>
      </c>
      <c r="G263" s="222"/>
      <c r="H263" s="226">
        <v>650.28700000000003</v>
      </c>
      <c r="I263" s="227"/>
      <c r="J263" s="222"/>
      <c r="K263" s="222"/>
      <c r="L263" s="228"/>
      <c r="M263" s="229"/>
      <c r="N263" s="230"/>
      <c r="O263" s="230"/>
      <c r="P263" s="230"/>
      <c r="Q263" s="230"/>
      <c r="R263" s="230"/>
      <c r="S263" s="230"/>
      <c r="T263" s="231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T263" s="232" t="s">
        <v>152</v>
      </c>
      <c r="AU263" s="232" t="s">
        <v>80</v>
      </c>
      <c r="AV263" s="12" t="s">
        <v>80</v>
      </c>
      <c r="AW263" s="12" t="s">
        <v>32</v>
      </c>
      <c r="AX263" s="12" t="s">
        <v>70</v>
      </c>
      <c r="AY263" s="232" t="s">
        <v>145</v>
      </c>
    </row>
    <row r="264" s="14" customFormat="1">
      <c r="A264" s="14"/>
      <c r="B264" s="243"/>
      <c r="C264" s="244"/>
      <c r="D264" s="223" t="s">
        <v>152</v>
      </c>
      <c r="E264" s="245" t="s">
        <v>19</v>
      </c>
      <c r="F264" s="246" t="s">
        <v>154</v>
      </c>
      <c r="G264" s="244"/>
      <c r="H264" s="247">
        <v>650.28700000000003</v>
      </c>
      <c r="I264" s="248"/>
      <c r="J264" s="244"/>
      <c r="K264" s="244"/>
      <c r="L264" s="249"/>
      <c r="M264" s="250"/>
      <c r="N264" s="251"/>
      <c r="O264" s="251"/>
      <c r="P264" s="251"/>
      <c r="Q264" s="251"/>
      <c r="R264" s="251"/>
      <c r="S264" s="251"/>
      <c r="T264" s="252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3" t="s">
        <v>152</v>
      </c>
      <c r="AU264" s="253" t="s">
        <v>80</v>
      </c>
      <c r="AV264" s="14" t="s">
        <v>150</v>
      </c>
      <c r="AW264" s="14" t="s">
        <v>32</v>
      </c>
      <c r="AX264" s="14" t="s">
        <v>78</v>
      </c>
      <c r="AY264" s="253" t="s">
        <v>145</v>
      </c>
    </row>
    <row r="265" s="2" customFormat="1" ht="37.8" customHeight="1">
      <c r="A265" s="41"/>
      <c r="B265" s="42"/>
      <c r="C265" s="208" t="s">
        <v>250</v>
      </c>
      <c r="D265" s="208" t="s">
        <v>146</v>
      </c>
      <c r="E265" s="209" t="s">
        <v>850</v>
      </c>
      <c r="F265" s="210" t="s">
        <v>851</v>
      </c>
      <c r="G265" s="211" t="s">
        <v>184</v>
      </c>
      <c r="H265" s="212">
        <v>190.155</v>
      </c>
      <c r="I265" s="213"/>
      <c r="J265" s="214">
        <f>ROUND(I265*H265,2)</f>
        <v>0</v>
      </c>
      <c r="K265" s="210" t="s">
        <v>733</v>
      </c>
      <c r="L265" s="47"/>
      <c r="M265" s="215" t="s">
        <v>19</v>
      </c>
      <c r="N265" s="216" t="s">
        <v>41</v>
      </c>
      <c r="O265" s="87"/>
      <c r="P265" s="217">
        <f>O265*H265</f>
        <v>0</v>
      </c>
      <c r="Q265" s="217">
        <v>0</v>
      </c>
      <c r="R265" s="217">
        <f>Q265*H265</f>
        <v>0</v>
      </c>
      <c r="S265" s="217">
        <v>0</v>
      </c>
      <c r="T265" s="218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19" t="s">
        <v>150</v>
      </c>
      <c r="AT265" s="219" t="s">
        <v>146</v>
      </c>
      <c r="AU265" s="219" t="s">
        <v>80</v>
      </c>
      <c r="AY265" s="20" t="s">
        <v>145</v>
      </c>
      <c r="BE265" s="220">
        <f>IF(N265="základní",J265,0)</f>
        <v>0</v>
      </c>
      <c r="BF265" s="220">
        <f>IF(N265="snížená",J265,0)</f>
        <v>0</v>
      </c>
      <c r="BG265" s="220">
        <f>IF(N265="zákl. přenesená",J265,0)</f>
        <v>0</v>
      </c>
      <c r="BH265" s="220">
        <f>IF(N265="sníž. přenesená",J265,0)</f>
        <v>0</v>
      </c>
      <c r="BI265" s="220">
        <f>IF(N265="nulová",J265,0)</f>
        <v>0</v>
      </c>
      <c r="BJ265" s="20" t="s">
        <v>78</v>
      </c>
      <c r="BK265" s="220">
        <f>ROUND(I265*H265,2)</f>
        <v>0</v>
      </c>
      <c r="BL265" s="20" t="s">
        <v>150</v>
      </c>
      <c r="BM265" s="219" t="s">
        <v>852</v>
      </c>
    </row>
    <row r="266" s="2" customFormat="1">
      <c r="A266" s="41"/>
      <c r="B266" s="42"/>
      <c r="C266" s="43"/>
      <c r="D266" s="266" t="s">
        <v>735</v>
      </c>
      <c r="E266" s="43"/>
      <c r="F266" s="267" t="s">
        <v>853</v>
      </c>
      <c r="G266" s="43"/>
      <c r="H266" s="43"/>
      <c r="I266" s="268"/>
      <c r="J266" s="43"/>
      <c r="K266" s="43"/>
      <c r="L266" s="47"/>
      <c r="M266" s="269"/>
      <c r="N266" s="270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735</v>
      </c>
      <c r="AU266" s="20" t="s">
        <v>80</v>
      </c>
    </row>
    <row r="267" s="12" customFormat="1">
      <c r="A267" s="12"/>
      <c r="B267" s="221"/>
      <c r="C267" s="222"/>
      <c r="D267" s="223" t="s">
        <v>152</v>
      </c>
      <c r="E267" s="224" t="s">
        <v>19</v>
      </c>
      <c r="F267" s="225" t="s">
        <v>854</v>
      </c>
      <c r="G267" s="222"/>
      <c r="H267" s="226">
        <v>164.81</v>
      </c>
      <c r="I267" s="227"/>
      <c r="J267" s="222"/>
      <c r="K267" s="222"/>
      <c r="L267" s="228"/>
      <c r="M267" s="229"/>
      <c r="N267" s="230"/>
      <c r="O267" s="230"/>
      <c r="P267" s="230"/>
      <c r="Q267" s="230"/>
      <c r="R267" s="230"/>
      <c r="S267" s="230"/>
      <c r="T267" s="231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T267" s="232" t="s">
        <v>152</v>
      </c>
      <c r="AU267" s="232" t="s">
        <v>80</v>
      </c>
      <c r="AV267" s="12" t="s">
        <v>80</v>
      </c>
      <c r="AW267" s="12" t="s">
        <v>32</v>
      </c>
      <c r="AX267" s="12" t="s">
        <v>70</v>
      </c>
      <c r="AY267" s="232" t="s">
        <v>145</v>
      </c>
    </row>
    <row r="268" s="12" customFormat="1">
      <c r="A268" s="12"/>
      <c r="B268" s="221"/>
      <c r="C268" s="222"/>
      <c r="D268" s="223" t="s">
        <v>152</v>
      </c>
      <c r="E268" s="224" t="s">
        <v>19</v>
      </c>
      <c r="F268" s="225" t="s">
        <v>855</v>
      </c>
      <c r="G268" s="222"/>
      <c r="H268" s="226">
        <v>-31.466999999999999</v>
      </c>
      <c r="I268" s="227"/>
      <c r="J268" s="222"/>
      <c r="K268" s="222"/>
      <c r="L268" s="228"/>
      <c r="M268" s="229"/>
      <c r="N268" s="230"/>
      <c r="O268" s="230"/>
      <c r="P268" s="230"/>
      <c r="Q268" s="230"/>
      <c r="R268" s="230"/>
      <c r="S268" s="230"/>
      <c r="T268" s="231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T268" s="232" t="s">
        <v>152</v>
      </c>
      <c r="AU268" s="232" t="s">
        <v>80</v>
      </c>
      <c r="AV268" s="12" t="s">
        <v>80</v>
      </c>
      <c r="AW268" s="12" t="s">
        <v>32</v>
      </c>
      <c r="AX268" s="12" t="s">
        <v>70</v>
      </c>
      <c r="AY268" s="232" t="s">
        <v>145</v>
      </c>
    </row>
    <row r="269" s="12" customFormat="1">
      <c r="A269" s="12"/>
      <c r="B269" s="221"/>
      <c r="C269" s="222"/>
      <c r="D269" s="223" t="s">
        <v>152</v>
      </c>
      <c r="E269" s="224" t="s">
        <v>19</v>
      </c>
      <c r="F269" s="225" t="s">
        <v>856</v>
      </c>
      <c r="G269" s="222"/>
      <c r="H269" s="226">
        <v>32.168999999999997</v>
      </c>
      <c r="I269" s="227"/>
      <c r="J269" s="222"/>
      <c r="K269" s="222"/>
      <c r="L269" s="228"/>
      <c r="M269" s="229"/>
      <c r="N269" s="230"/>
      <c r="O269" s="230"/>
      <c r="P269" s="230"/>
      <c r="Q269" s="230"/>
      <c r="R269" s="230"/>
      <c r="S269" s="230"/>
      <c r="T269" s="231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T269" s="232" t="s">
        <v>152</v>
      </c>
      <c r="AU269" s="232" t="s">
        <v>80</v>
      </c>
      <c r="AV269" s="12" t="s">
        <v>80</v>
      </c>
      <c r="AW269" s="12" t="s">
        <v>32</v>
      </c>
      <c r="AX269" s="12" t="s">
        <v>70</v>
      </c>
      <c r="AY269" s="232" t="s">
        <v>145</v>
      </c>
    </row>
    <row r="270" s="12" customFormat="1">
      <c r="A270" s="12"/>
      <c r="B270" s="221"/>
      <c r="C270" s="222"/>
      <c r="D270" s="223" t="s">
        <v>152</v>
      </c>
      <c r="E270" s="224" t="s">
        <v>19</v>
      </c>
      <c r="F270" s="225" t="s">
        <v>857</v>
      </c>
      <c r="G270" s="222"/>
      <c r="H270" s="226">
        <v>-5.085</v>
      </c>
      <c r="I270" s="227"/>
      <c r="J270" s="222"/>
      <c r="K270" s="222"/>
      <c r="L270" s="228"/>
      <c r="M270" s="229"/>
      <c r="N270" s="230"/>
      <c r="O270" s="230"/>
      <c r="P270" s="230"/>
      <c r="Q270" s="230"/>
      <c r="R270" s="230"/>
      <c r="S270" s="230"/>
      <c r="T270" s="231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T270" s="232" t="s">
        <v>152</v>
      </c>
      <c r="AU270" s="232" t="s">
        <v>80</v>
      </c>
      <c r="AV270" s="12" t="s">
        <v>80</v>
      </c>
      <c r="AW270" s="12" t="s">
        <v>32</v>
      </c>
      <c r="AX270" s="12" t="s">
        <v>70</v>
      </c>
      <c r="AY270" s="232" t="s">
        <v>145</v>
      </c>
    </row>
    <row r="271" s="12" customFormat="1">
      <c r="A271" s="12"/>
      <c r="B271" s="221"/>
      <c r="C271" s="222"/>
      <c r="D271" s="223" t="s">
        <v>152</v>
      </c>
      <c r="E271" s="224" t="s">
        <v>19</v>
      </c>
      <c r="F271" s="225" t="s">
        <v>858</v>
      </c>
      <c r="G271" s="222"/>
      <c r="H271" s="226">
        <v>36.557000000000002</v>
      </c>
      <c r="I271" s="227"/>
      <c r="J271" s="222"/>
      <c r="K271" s="222"/>
      <c r="L271" s="228"/>
      <c r="M271" s="229"/>
      <c r="N271" s="230"/>
      <c r="O271" s="230"/>
      <c r="P271" s="230"/>
      <c r="Q271" s="230"/>
      <c r="R271" s="230"/>
      <c r="S271" s="230"/>
      <c r="T271" s="231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T271" s="232" t="s">
        <v>152</v>
      </c>
      <c r="AU271" s="232" t="s">
        <v>80</v>
      </c>
      <c r="AV271" s="12" t="s">
        <v>80</v>
      </c>
      <c r="AW271" s="12" t="s">
        <v>32</v>
      </c>
      <c r="AX271" s="12" t="s">
        <v>70</v>
      </c>
      <c r="AY271" s="232" t="s">
        <v>145</v>
      </c>
    </row>
    <row r="272" s="12" customFormat="1">
      <c r="A272" s="12"/>
      <c r="B272" s="221"/>
      <c r="C272" s="222"/>
      <c r="D272" s="223" t="s">
        <v>152</v>
      </c>
      <c r="E272" s="224" t="s">
        <v>19</v>
      </c>
      <c r="F272" s="225" t="s">
        <v>859</v>
      </c>
      <c r="G272" s="222"/>
      <c r="H272" s="226">
        <v>-6.8289999999999997</v>
      </c>
      <c r="I272" s="227"/>
      <c r="J272" s="222"/>
      <c r="K272" s="222"/>
      <c r="L272" s="228"/>
      <c r="M272" s="229"/>
      <c r="N272" s="230"/>
      <c r="O272" s="230"/>
      <c r="P272" s="230"/>
      <c r="Q272" s="230"/>
      <c r="R272" s="230"/>
      <c r="S272" s="230"/>
      <c r="T272" s="231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T272" s="232" t="s">
        <v>152</v>
      </c>
      <c r="AU272" s="232" t="s">
        <v>80</v>
      </c>
      <c r="AV272" s="12" t="s">
        <v>80</v>
      </c>
      <c r="AW272" s="12" t="s">
        <v>32</v>
      </c>
      <c r="AX272" s="12" t="s">
        <v>70</v>
      </c>
      <c r="AY272" s="232" t="s">
        <v>145</v>
      </c>
    </row>
    <row r="273" s="14" customFormat="1">
      <c r="A273" s="14"/>
      <c r="B273" s="243"/>
      <c r="C273" s="244"/>
      <c r="D273" s="223" t="s">
        <v>152</v>
      </c>
      <c r="E273" s="245" t="s">
        <v>19</v>
      </c>
      <c r="F273" s="246" t="s">
        <v>154</v>
      </c>
      <c r="G273" s="244"/>
      <c r="H273" s="247">
        <v>190.15499999999997</v>
      </c>
      <c r="I273" s="248"/>
      <c r="J273" s="244"/>
      <c r="K273" s="244"/>
      <c r="L273" s="249"/>
      <c r="M273" s="250"/>
      <c r="N273" s="251"/>
      <c r="O273" s="251"/>
      <c r="P273" s="251"/>
      <c r="Q273" s="251"/>
      <c r="R273" s="251"/>
      <c r="S273" s="251"/>
      <c r="T273" s="252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3" t="s">
        <v>152</v>
      </c>
      <c r="AU273" s="253" t="s">
        <v>80</v>
      </c>
      <c r="AV273" s="14" t="s">
        <v>150</v>
      </c>
      <c r="AW273" s="14" t="s">
        <v>32</v>
      </c>
      <c r="AX273" s="14" t="s">
        <v>78</v>
      </c>
      <c r="AY273" s="253" t="s">
        <v>145</v>
      </c>
    </row>
    <row r="274" s="2" customFormat="1" ht="16.5" customHeight="1">
      <c r="A274" s="41"/>
      <c r="B274" s="42"/>
      <c r="C274" s="282" t="s">
        <v>262</v>
      </c>
      <c r="D274" s="282" t="s">
        <v>845</v>
      </c>
      <c r="E274" s="283" t="s">
        <v>860</v>
      </c>
      <c r="F274" s="284" t="s">
        <v>861</v>
      </c>
      <c r="G274" s="285" t="s">
        <v>260</v>
      </c>
      <c r="H274" s="286">
        <v>410.73599999999999</v>
      </c>
      <c r="I274" s="287"/>
      <c r="J274" s="288">
        <f>ROUND(I274*H274,2)</f>
        <v>0</v>
      </c>
      <c r="K274" s="284" t="s">
        <v>862</v>
      </c>
      <c r="L274" s="289"/>
      <c r="M274" s="290" t="s">
        <v>19</v>
      </c>
      <c r="N274" s="291" t="s">
        <v>41</v>
      </c>
      <c r="O274" s="87"/>
      <c r="P274" s="217">
        <f>O274*H274</f>
        <v>0</v>
      </c>
      <c r="Q274" s="217">
        <v>0</v>
      </c>
      <c r="R274" s="217">
        <f>Q274*H274</f>
        <v>0</v>
      </c>
      <c r="S274" s="217">
        <v>0</v>
      </c>
      <c r="T274" s="218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19" t="s">
        <v>195</v>
      </c>
      <c r="AT274" s="219" t="s">
        <v>845</v>
      </c>
      <c r="AU274" s="219" t="s">
        <v>80</v>
      </c>
      <c r="AY274" s="20" t="s">
        <v>145</v>
      </c>
      <c r="BE274" s="220">
        <f>IF(N274="základní",J274,0)</f>
        <v>0</v>
      </c>
      <c r="BF274" s="220">
        <f>IF(N274="snížená",J274,0)</f>
        <v>0</v>
      </c>
      <c r="BG274" s="220">
        <f>IF(N274="zákl. přenesená",J274,0)</f>
        <v>0</v>
      </c>
      <c r="BH274" s="220">
        <f>IF(N274="sníž. přenesená",J274,0)</f>
        <v>0</v>
      </c>
      <c r="BI274" s="220">
        <f>IF(N274="nulová",J274,0)</f>
        <v>0</v>
      </c>
      <c r="BJ274" s="20" t="s">
        <v>78</v>
      </c>
      <c r="BK274" s="220">
        <f>ROUND(I274*H274,2)</f>
        <v>0</v>
      </c>
      <c r="BL274" s="20" t="s">
        <v>150</v>
      </c>
      <c r="BM274" s="219" t="s">
        <v>863</v>
      </c>
    </row>
    <row r="275" s="12" customFormat="1">
      <c r="A275" s="12"/>
      <c r="B275" s="221"/>
      <c r="C275" s="222"/>
      <c r="D275" s="223" t="s">
        <v>152</v>
      </c>
      <c r="E275" s="224" t="s">
        <v>19</v>
      </c>
      <c r="F275" s="225" t="s">
        <v>864</v>
      </c>
      <c r="G275" s="222"/>
      <c r="H275" s="226">
        <v>355.99000000000001</v>
      </c>
      <c r="I275" s="227"/>
      <c r="J275" s="222"/>
      <c r="K275" s="222"/>
      <c r="L275" s="228"/>
      <c r="M275" s="229"/>
      <c r="N275" s="230"/>
      <c r="O275" s="230"/>
      <c r="P275" s="230"/>
      <c r="Q275" s="230"/>
      <c r="R275" s="230"/>
      <c r="S275" s="230"/>
      <c r="T275" s="231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T275" s="232" t="s">
        <v>152</v>
      </c>
      <c r="AU275" s="232" t="s">
        <v>80</v>
      </c>
      <c r="AV275" s="12" t="s">
        <v>80</v>
      </c>
      <c r="AW275" s="12" t="s">
        <v>32</v>
      </c>
      <c r="AX275" s="12" t="s">
        <v>70</v>
      </c>
      <c r="AY275" s="232" t="s">
        <v>145</v>
      </c>
    </row>
    <row r="276" s="12" customFormat="1">
      <c r="A276" s="12"/>
      <c r="B276" s="221"/>
      <c r="C276" s="222"/>
      <c r="D276" s="223" t="s">
        <v>152</v>
      </c>
      <c r="E276" s="224" t="s">
        <v>19</v>
      </c>
      <c r="F276" s="225" t="s">
        <v>865</v>
      </c>
      <c r="G276" s="222"/>
      <c r="H276" s="226">
        <v>-67.969999999999999</v>
      </c>
      <c r="I276" s="227"/>
      <c r="J276" s="222"/>
      <c r="K276" s="222"/>
      <c r="L276" s="228"/>
      <c r="M276" s="229"/>
      <c r="N276" s="230"/>
      <c r="O276" s="230"/>
      <c r="P276" s="230"/>
      <c r="Q276" s="230"/>
      <c r="R276" s="230"/>
      <c r="S276" s="230"/>
      <c r="T276" s="231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T276" s="232" t="s">
        <v>152</v>
      </c>
      <c r="AU276" s="232" t="s">
        <v>80</v>
      </c>
      <c r="AV276" s="12" t="s">
        <v>80</v>
      </c>
      <c r="AW276" s="12" t="s">
        <v>32</v>
      </c>
      <c r="AX276" s="12" t="s">
        <v>70</v>
      </c>
      <c r="AY276" s="232" t="s">
        <v>145</v>
      </c>
    </row>
    <row r="277" s="12" customFormat="1">
      <c r="A277" s="12"/>
      <c r="B277" s="221"/>
      <c r="C277" s="222"/>
      <c r="D277" s="223" t="s">
        <v>152</v>
      </c>
      <c r="E277" s="224" t="s">
        <v>19</v>
      </c>
      <c r="F277" s="225" t="s">
        <v>866</v>
      </c>
      <c r="G277" s="222"/>
      <c r="H277" s="226">
        <v>69.486000000000004</v>
      </c>
      <c r="I277" s="227"/>
      <c r="J277" s="222"/>
      <c r="K277" s="222"/>
      <c r="L277" s="228"/>
      <c r="M277" s="229"/>
      <c r="N277" s="230"/>
      <c r="O277" s="230"/>
      <c r="P277" s="230"/>
      <c r="Q277" s="230"/>
      <c r="R277" s="230"/>
      <c r="S277" s="230"/>
      <c r="T277" s="231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T277" s="232" t="s">
        <v>152</v>
      </c>
      <c r="AU277" s="232" t="s">
        <v>80</v>
      </c>
      <c r="AV277" s="12" t="s">
        <v>80</v>
      </c>
      <c r="AW277" s="12" t="s">
        <v>32</v>
      </c>
      <c r="AX277" s="12" t="s">
        <v>70</v>
      </c>
      <c r="AY277" s="232" t="s">
        <v>145</v>
      </c>
    </row>
    <row r="278" s="12" customFormat="1">
      <c r="A278" s="12"/>
      <c r="B278" s="221"/>
      <c r="C278" s="222"/>
      <c r="D278" s="223" t="s">
        <v>152</v>
      </c>
      <c r="E278" s="224" t="s">
        <v>19</v>
      </c>
      <c r="F278" s="225" t="s">
        <v>867</v>
      </c>
      <c r="G278" s="222"/>
      <c r="H278" s="226">
        <v>-10.983000000000001</v>
      </c>
      <c r="I278" s="227"/>
      <c r="J278" s="222"/>
      <c r="K278" s="222"/>
      <c r="L278" s="228"/>
      <c r="M278" s="229"/>
      <c r="N278" s="230"/>
      <c r="O278" s="230"/>
      <c r="P278" s="230"/>
      <c r="Q278" s="230"/>
      <c r="R278" s="230"/>
      <c r="S278" s="230"/>
      <c r="T278" s="231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T278" s="232" t="s">
        <v>152</v>
      </c>
      <c r="AU278" s="232" t="s">
        <v>80</v>
      </c>
      <c r="AV278" s="12" t="s">
        <v>80</v>
      </c>
      <c r="AW278" s="12" t="s">
        <v>32</v>
      </c>
      <c r="AX278" s="12" t="s">
        <v>70</v>
      </c>
      <c r="AY278" s="232" t="s">
        <v>145</v>
      </c>
    </row>
    <row r="279" s="12" customFormat="1">
      <c r="A279" s="12"/>
      <c r="B279" s="221"/>
      <c r="C279" s="222"/>
      <c r="D279" s="223" t="s">
        <v>152</v>
      </c>
      <c r="E279" s="224" t="s">
        <v>19</v>
      </c>
      <c r="F279" s="225" t="s">
        <v>868</v>
      </c>
      <c r="G279" s="222"/>
      <c r="H279" s="226">
        <v>78.962999999999994</v>
      </c>
      <c r="I279" s="227"/>
      <c r="J279" s="222"/>
      <c r="K279" s="222"/>
      <c r="L279" s="228"/>
      <c r="M279" s="229"/>
      <c r="N279" s="230"/>
      <c r="O279" s="230"/>
      <c r="P279" s="230"/>
      <c r="Q279" s="230"/>
      <c r="R279" s="230"/>
      <c r="S279" s="230"/>
      <c r="T279" s="231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T279" s="232" t="s">
        <v>152</v>
      </c>
      <c r="AU279" s="232" t="s">
        <v>80</v>
      </c>
      <c r="AV279" s="12" t="s">
        <v>80</v>
      </c>
      <c r="AW279" s="12" t="s">
        <v>32</v>
      </c>
      <c r="AX279" s="12" t="s">
        <v>70</v>
      </c>
      <c r="AY279" s="232" t="s">
        <v>145</v>
      </c>
    </row>
    <row r="280" s="12" customFormat="1">
      <c r="A280" s="12"/>
      <c r="B280" s="221"/>
      <c r="C280" s="222"/>
      <c r="D280" s="223" t="s">
        <v>152</v>
      </c>
      <c r="E280" s="224" t="s">
        <v>19</v>
      </c>
      <c r="F280" s="225" t="s">
        <v>869</v>
      </c>
      <c r="G280" s="222"/>
      <c r="H280" s="226">
        <v>-14.75</v>
      </c>
      <c r="I280" s="227"/>
      <c r="J280" s="222"/>
      <c r="K280" s="222"/>
      <c r="L280" s="228"/>
      <c r="M280" s="229"/>
      <c r="N280" s="230"/>
      <c r="O280" s="230"/>
      <c r="P280" s="230"/>
      <c r="Q280" s="230"/>
      <c r="R280" s="230"/>
      <c r="S280" s="230"/>
      <c r="T280" s="231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T280" s="232" t="s">
        <v>152</v>
      </c>
      <c r="AU280" s="232" t="s">
        <v>80</v>
      </c>
      <c r="AV280" s="12" t="s">
        <v>80</v>
      </c>
      <c r="AW280" s="12" t="s">
        <v>32</v>
      </c>
      <c r="AX280" s="12" t="s">
        <v>70</v>
      </c>
      <c r="AY280" s="232" t="s">
        <v>145</v>
      </c>
    </row>
    <row r="281" s="14" customFormat="1">
      <c r="A281" s="14"/>
      <c r="B281" s="243"/>
      <c r="C281" s="244"/>
      <c r="D281" s="223" t="s">
        <v>152</v>
      </c>
      <c r="E281" s="245" t="s">
        <v>19</v>
      </c>
      <c r="F281" s="246" t="s">
        <v>154</v>
      </c>
      <c r="G281" s="244"/>
      <c r="H281" s="247">
        <v>410.73599999999999</v>
      </c>
      <c r="I281" s="248"/>
      <c r="J281" s="244"/>
      <c r="K281" s="244"/>
      <c r="L281" s="249"/>
      <c r="M281" s="250"/>
      <c r="N281" s="251"/>
      <c r="O281" s="251"/>
      <c r="P281" s="251"/>
      <c r="Q281" s="251"/>
      <c r="R281" s="251"/>
      <c r="S281" s="251"/>
      <c r="T281" s="252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3" t="s">
        <v>152</v>
      </c>
      <c r="AU281" s="253" t="s">
        <v>80</v>
      </c>
      <c r="AV281" s="14" t="s">
        <v>150</v>
      </c>
      <c r="AW281" s="14" t="s">
        <v>32</v>
      </c>
      <c r="AX281" s="14" t="s">
        <v>78</v>
      </c>
      <c r="AY281" s="253" t="s">
        <v>145</v>
      </c>
    </row>
    <row r="282" s="11" customFormat="1" ht="22.8" customHeight="1">
      <c r="A282" s="11"/>
      <c r="B282" s="194"/>
      <c r="C282" s="195"/>
      <c r="D282" s="196" t="s">
        <v>69</v>
      </c>
      <c r="E282" s="264" t="s">
        <v>150</v>
      </c>
      <c r="F282" s="264" t="s">
        <v>870</v>
      </c>
      <c r="G282" s="195"/>
      <c r="H282" s="195"/>
      <c r="I282" s="198"/>
      <c r="J282" s="265">
        <f>BK282</f>
        <v>0</v>
      </c>
      <c r="K282" s="195"/>
      <c r="L282" s="200"/>
      <c r="M282" s="201"/>
      <c r="N282" s="202"/>
      <c r="O282" s="202"/>
      <c r="P282" s="203">
        <f>SUM(P283:P338)</f>
        <v>0</v>
      </c>
      <c r="Q282" s="202"/>
      <c r="R282" s="203">
        <f>SUM(R283:R338)</f>
        <v>4.2843329703200004</v>
      </c>
      <c r="S282" s="202"/>
      <c r="T282" s="204">
        <f>SUM(T283:T338)</f>
        <v>0</v>
      </c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R282" s="205" t="s">
        <v>78</v>
      </c>
      <c r="AT282" s="206" t="s">
        <v>69</v>
      </c>
      <c r="AU282" s="206" t="s">
        <v>78</v>
      </c>
      <c r="AY282" s="205" t="s">
        <v>145</v>
      </c>
      <c r="BK282" s="207">
        <f>SUM(BK283:BK338)</f>
        <v>0</v>
      </c>
    </row>
    <row r="283" s="2" customFormat="1" ht="16.5" customHeight="1">
      <c r="A283" s="41"/>
      <c r="B283" s="42"/>
      <c r="C283" s="208" t="s">
        <v>7</v>
      </c>
      <c r="D283" s="208" t="s">
        <v>146</v>
      </c>
      <c r="E283" s="209" t="s">
        <v>871</v>
      </c>
      <c r="F283" s="210" t="s">
        <v>872</v>
      </c>
      <c r="G283" s="211" t="s">
        <v>184</v>
      </c>
      <c r="H283" s="212">
        <v>56.902000000000001</v>
      </c>
      <c r="I283" s="213"/>
      <c r="J283" s="214">
        <f>ROUND(I283*H283,2)</f>
        <v>0</v>
      </c>
      <c r="K283" s="210" t="s">
        <v>733</v>
      </c>
      <c r="L283" s="47"/>
      <c r="M283" s="215" t="s">
        <v>19</v>
      </c>
      <c r="N283" s="216" t="s">
        <v>41</v>
      </c>
      <c r="O283" s="87"/>
      <c r="P283" s="217">
        <f>O283*H283</f>
        <v>0</v>
      </c>
      <c r="Q283" s="217">
        <v>0</v>
      </c>
      <c r="R283" s="217">
        <f>Q283*H283</f>
        <v>0</v>
      </c>
      <c r="S283" s="217">
        <v>0</v>
      </c>
      <c r="T283" s="218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19" t="s">
        <v>150</v>
      </c>
      <c r="AT283" s="219" t="s">
        <v>146</v>
      </c>
      <c r="AU283" s="219" t="s">
        <v>80</v>
      </c>
      <c r="AY283" s="20" t="s">
        <v>145</v>
      </c>
      <c r="BE283" s="220">
        <f>IF(N283="základní",J283,0)</f>
        <v>0</v>
      </c>
      <c r="BF283" s="220">
        <f>IF(N283="snížená",J283,0)</f>
        <v>0</v>
      </c>
      <c r="BG283" s="220">
        <f>IF(N283="zákl. přenesená",J283,0)</f>
        <v>0</v>
      </c>
      <c r="BH283" s="220">
        <f>IF(N283="sníž. přenesená",J283,0)</f>
        <v>0</v>
      </c>
      <c r="BI283" s="220">
        <f>IF(N283="nulová",J283,0)</f>
        <v>0</v>
      </c>
      <c r="BJ283" s="20" t="s">
        <v>78</v>
      </c>
      <c r="BK283" s="220">
        <f>ROUND(I283*H283,2)</f>
        <v>0</v>
      </c>
      <c r="BL283" s="20" t="s">
        <v>150</v>
      </c>
      <c r="BM283" s="219" t="s">
        <v>873</v>
      </c>
    </row>
    <row r="284" s="2" customFormat="1">
      <c r="A284" s="41"/>
      <c r="B284" s="42"/>
      <c r="C284" s="43"/>
      <c r="D284" s="266" t="s">
        <v>735</v>
      </c>
      <c r="E284" s="43"/>
      <c r="F284" s="267" t="s">
        <v>874</v>
      </c>
      <c r="G284" s="43"/>
      <c r="H284" s="43"/>
      <c r="I284" s="268"/>
      <c r="J284" s="43"/>
      <c r="K284" s="43"/>
      <c r="L284" s="47"/>
      <c r="M284" s="269"/>
      <c r="N284" s="270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20" t="s">
        <v>735</v>
      </c>
      <c r="AU284" s="20" t="s">
        <v>80</v>
      </c>
    </row>
    <row r="285" s="12" customFormat="1">
      <c r="A285" s="12"/>
      <c r="B285" s="221"/>
      <c r="C285" s="222"/>
      <c r="D285" s="223" t="s">
        <v>152</v>
      </c>
      <c r="E285" s="224" t="s">
        <v>19</v>
      </c>
      <c r="F285" s="225" t="s">
        <v>875</v>
      </c>
      <c r="G285" s="222"/>
      <c r="H285" s="226">
        <v>38.328000000000003</v>
      </c>
      <c r="I285" s="227"/>
      <c r="J285" s="222"/>
      <c r="K285" s="222"/>
      <c r="L285" s="228"/>
      <c r="M285" s="229"/>
      <c r="N285" s="230"/>
      <c r="O285" s="230"/>
      <c r="P285" s="230"/>
      <c r="Q285" s="230"/>
      <c r="R285" s="230"/>
      <c r="S285" s="230"/>
      <c r="T285" s="231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T285" s="232" t="s">
        <v>152</v>
      </c>
      <c r="AU285" s="232" t="s">
        <v>80</v>
      </c>
      <c r="AV285" s="12" t="s">
        <v>80</v>
      </c>
      <c r="AW285" s="12" t="s">
        <v>32</v>
      </c>
      <c r="AX285" s="12" t="s">
        <v>70</v>
      </c>
      <c r="AY285" s="232" t="s">
        <v>145</v>
      </c>
    </row>
    <row r="286" s="12" customFormat="1">
      <c r="A286" s="12"/>
      <c r="B286" s="221"/>
      <c r="C286" s="222"/>
      <c r="D286" s="223" t="s">
        <v>152</v>
      </c>
      <c r="E286" s="224" t="s">
        <v>19</v>
      </c>
      <c r="F286" s="225" t="s">
        <v>876</v>
      </c>
      <c r="G286" s="222"/>
      <c r="H286" s="226">
        <v>8.6940000000000008</v>
      </c>
      <c r="I286" s="227"/>
      <c r="J286" s="222"/>
      <c r="K286" s="222"/>
      <c r="L286" s="228"/>
      <c r="M286" s="229"/>
      <c r="N286" s="230"/>
      <c r="O286" s="230"/>
      <c r="P286" s="230"/>
      <c r="Q286" s="230"/>
      <c r="R286" s="230"/>
      <c r="S286" s="230"/>
      <c r="T286" s="231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T286" s="232" t="s">
        <v>152</v>
      </c>
      <c r="AU286" s="232" t="s">
        <v>80</v>
      </c>
      <c r="AV286" s="12" t="s">
        <v>80</v>
      </c>
      <c r="AW286" s="12" t="s">
        <v>32</v>
      </c>
      <c r="AX286" s="12" t="s">
        <v>70</v>
      </c>
      <c r="AY286" s="232" t="s">
        <v>145</v>
      </c>
    </row>
    <row r="287" s="12" customFormat="1">
      <c r="A287" s="12"/>
      <c r="B287" s="221"/>
      <c r="C287" s="222"/>
      <c r="D287" s="223" t="s">
        <v>152</v>
      </c>
      <c r="E287" s="224" t="s">
        <v>19</v>
      </c>
      <c r="F287" s="225" t="s">
        <v>877</v>
      </c>
      <c r="G287" s="222"/>
      <c r="H287" s="226">
        <v>9.8800000000000008</v>
      </c>
      <c r="I287" s="227"/>
      <c r="J287" s="222"/>
      <c r="K287" s="222"/>
      <c r="L287" s="228"/>
      <c r="M287" s="229"/>
      <c r="N287" s="230"/>
      <c r="O287" s="230"/>
      <c r="P287" s="230"/>
      <c r="Q287" s="230"/>
      <c r="R287" s="230"/>
      <c r="S287" s="230"/>
      <c r="T287" s="231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T287" s="232" t="s">
        <v>152</v>
      </c>
      <c r="AU287" s="232" t="s">
        <v>80</v>
      </c>
      <c r="AV287" s="12" t="s">
        <v>80</v>
      </c>
      <c r="AW287" s="12" t="s">
        <v>32</v>
      </c>
      <c r="AX287" s="12" t="s">
        <v>70</v>
      </c>
      <c r="AY287" s="232" t="s">
        <v>145</v>
      </c>
    </row>
    <row r="288" s="14" customFormat="1">
      <c r="A288" s="14"/>
      <c r="B288" s="243"/>
      <c r="C288" s="244"/>
      <c r="D288" s="223" t="s">
        <v>152</v>
      </c>
      <c r="E288" s="245" t="s">
        <v>19</v>
      </c>
      <c r="F288" s="246" t="s">
        <v>154</v>
      </c>
      <c r="G288" s="244"/>
      <c r="H288" s="247">
        <v>56.902000000000008</v>
      </c>
      <c r="I288" s="248"/>
      <c r="J288" s="244"/>
      <c r="K288" s="244"/>
      <c r="L288" s="249"/>
      <c r="M288" s="250"/>
      <c r="N288" s="251"/>
      <c r="O288" s="251"/>
      <c r="P288" s="251"/>
      <c r="Q288" s="251"/>
      <c r="R288" s="251"/>
      <c r="S288" s="251"/>
      <c r="T288" s="252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3" t="s">
        <v>152</v>
      </c>
      <c r="AU288" s="253" t="s">
        <v>80</v>
      </c>
      <c r="AV288" s="14" t="s">
        <v>150</v>
      </c>
      <c r="AW288" s="14" t="s">
        <v>32</v>
      </c>
      <c r="AX288" s="14" t="s">
        <v>78</v>
      </c>
      <c r="AY288" s="253" t="s">
        <v>145</v>
      </c>
    </row>
    <row r="289" s="2" customFormat="1" ht="21.75" customHeight="1">
      <c r="A289" s="41"/>
      <c r="B289" s="42"/>
      <c r="C289" s="208" t="s">
        <v>274</v>
      </c>
      <c r="D289" s="208" t="s">
        <v>146</v>
      </c>
      <c r="E289" s="209" t="s">
        <v>878</v>
      </c>
      <c r="F289" s="210" t="s">
        <v>879</v>
      </c>
      <c r="G289" s="211" t="s">
        <v>401</v>
      </c>
      <c r="H289" s="212">
        <v>103.25</v>
      </c>
      <c r="I289" s="213"/>
      <c r="J289" s="214">
        <f>ROUND(I289*H289,2)</f>
        <v>0</v>
      </c>
      <c r="K289" s="210" t="s">
        <v>733</v>
      </c>
      <c r="L289" s="47"/>
      <c r="M289" s="215" t="s">
        <v>19</v>
      </c>
      <c r="N289" s="216" t="s">
        <v>41</v>
      </c>
      <c r="O289" s="87"/>
      <c r="P289" s="217">
        <f>O289*H289</f>
        <v>0</v>
      </c>
      <c r="Q289" s="217">
        <v>0.00165</v>
      </c>
      <c r="R289" s="217">
        <f>Q289*H289</f>
        <v>0.1703625</v>
      </c>
      <c r="S289" s="217">
        <v>0</v>
      </c>
      <c r="T289" s="218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19" t="s">
        <v>150</v>
      </c>
      <c r="AT289" s="219" t="s">
        <v>146</v>
      </c>
      <c r="AU289" s="219" t="s">
        <v>80</v>
      </c>
      <c r="AY289" s="20" t="s">
        <v>145</v>
      </c>
      <c r="BE289" s="220">
        <f>IF(N289="základní",J289,0)</f>
        <v>0</v>
      </c>
      <c r="BF289" s="220">
        <f>IF(N289="snížená",J289,0)</f>
        <v>0</v>
      </c>
      <c r="BG289" s="220">
        <f>IF(N289="zákl. přenesená",J289,0)</f>
        <v>0</v>
      </c>
      <c r="BH289" s="220">
        <f>IF(N289="sníž. přenesená",J289,0)</f>
        <v>0</v>
      </c>
      <c r="BI289" s="220">
        <f>IF(N289="nulová",J289,0)</f>
        <v>0</v>
      </c>
      <c r="BJ289" s="20" t="s">
        <v>78</v>
      </c>
      <c r="BK289" s="220">
        <f>ROUND(I289*H289,2)</f>
        <v>0</v>
      </c>
      <c r="BL289" s="20" t="s">
        <v>150</v>
      </c>
      <c r="BM289" s="219" t="s">
        <v>880</v>
      </c>
    </row>
    <row r="290" s="2" customFormat="1">
      <c r="A290" s="41"/>
      <c r="B290" s="42"/>
      <c r="C290" s="43"/>
      <c r="D290" s="266" t="s">
        <v>735</v>
      </c>
      <c r="E290" s="43"/>
      <c r="F290" s="267" t="s">
        <v>881</v>
      </c>
      <c r="G290" s="43"/>
      <c r="H290" s="43"/>
      <c r="I290" s="268"/>
      <c r="J290" s="43"/>
      <c r="K290" s="43"/>
      <c r="L290" s="47"/>
      <c r="M290" s="269"/>
      <c r="N290" s="270"/>
      <c r="O290" s="87"/>
      <c r="P290" s="87"/>
      <c r="Q290" s="87"/>
      <c r="R290" s="87"/>
      <c r="S290" s="87"/>
      <c r="T290" s="88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20" t="s">
        <v>735</v>
      </c>
      <c r="AU290" s="20" t="s">
        <v>80</v>
      </c>
    </row>
    <row r="291" s="12" customFormat="1">
      <c r="A291" s="12"/>
      <c r="B291" s="221"/>
      <c r="C291" s="222"/>
      <c r="D291" s="223" t="s">
        <v>152</v>
      </c>
      <c r="E291" s="224" t="s">
        <v>19</v>
      </c>
      <c r="F291" s="225" t="s">
        <v>882</v>
      </c>
      <c r="G291" s="222"/>
      <c r="H291" s="226">
        <v>39.25</v>
      </c>
      <c r="I291" s="227"/>
      <c r="J291" s="222"/>
      <c r="K291" s="222"/>
      <c r="L291" s="228"/>
      <c r="M291" s="229"/>
      <c r="N291" s="230"/>
      <c r="O291" s="230"/>
      <c r="P291" s="230"/>
      <c r="Q291" s="230"/>
      <c r="R291" s="230"/>
      <c r="S291" s="230"/>
      <c r="T291" s="231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T291" s="232" t="s">
        <v>152</v>
      </c>
      <c r="AU291" s="232" t="s">
        <v>80</v>
      </c>
      <c r="AV291" s="12" t="s">
        <v>80</v>
      </c>
      <c r="AW291" s="12" t="s">
        <v>32</v>
      </c>
      <c r="AX291" s="12" t="s">
        <v>70</v>
      </c>
      <c r="AY291" s="232" t="s">
        <v>145</v>
      </c>
    </row>
    <row r="292" s="12" customFormat="1">
      <c r="A292" s="12"/>
      <c r="B292" s="221"/>
      <c r="C292" s="222"/>
      <c r="D292" s="223" t="s">
        <v>152</v>
      </c>
      <c r="E292" s="224" t="s">
        <v>19</v>
      </c>
      <c r="F292" s="225" t="s">
        <v>883</v>
      </c>
      <c r="G292" s="222"/>
      <c r="H292" s="226">
        <v>64</v>
      </c>
      <c r="I292" s="227"/>
      <c r="J292" s="222"/>
      <c r="K292" s="222"/>
      <c r="L292" s="228"/>
      <c r="M292" s="229"/>
      <c r="N292" s="230"/>
      <c r="O292" s="230"/>
      <c r="P292" s="230"/>
      <c r="Q292" s="230"/>
      <c r="R292" s="230"/>
      <c r="S292" s="230"/>
      <c r="T292" s="231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T292" s="232" t="s">
        <v>152</v>
      </c>
      <c r="AU292" s="232" t="s">
        <v>80</v>
      </c>
      <c r="AV292" s="12" t="s">
        <v>80</v>
      </c>
      <c r="AW292" s="12" t="s">
        <v>32</v>
      </c>
      <c r="AX292" s="12" t="s">
        <v>70</v>
      </c>
      <c r="AY292" s="232" t="s">
        <v>145</v>
      </c>
    </row>
    <row r="293" s="14" customFormat="1">
      <c r="A293" s="14"/>
      <c r="B293" s="243"/>
      <c r="C293" s="244"/>
      <c r="D293" s="223" t="s">
        <v>152</v>
      </c>
      <c r="E293" s="245" t="s">
        <v>19</v>
      </c>
      <c r="F293" s="246" t="s">
        <v>154</v>
      </c>
      <c r="G293" s="244"/>
      <c r="H293" s="247">
        <v>103.25</v>
      </c>
      <c r="I293" s="248"/>
      <c r="J293" s="244"/>
      <c r="K293" s="244"/>
      <c r="L293" s="249"/>
      <c r="M293" s="250"/>
      <c r="N293" s="251"/>
      <c r="O293" s="251"/>
      <c r="P293" s="251"/>
      <c r="Q293" s="251"/>
      <c r="R293" s="251"/>
      <c r="S293" s="251"/>
      <c r="T293" s="252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3" t="s">
        <v>152</v>
      </c>
      <c r="AU293" s="253" t="s">
        <v>80</v>
      </c>
      <c r="AV293" s="14" t="s">
        <v>150</v>
      </c>
      <c r="AW293" s="14" t="s">
        <v>32</v>
      </c>
      <c r="AX293" s="14" t="s">
        <v>78</v>
      </c>
      <c r="AY293" s="253" t="s">
        <v>145</v>
      </c>
    </row>
    <row r="294" s="2" customFormat="1" ht="16.5" customHeight="1">
      <c r="A294" s="41"/>
      <c r="B294" s="42"/>
      <c r="C294" s="282" t="s">
        <v>248</v>
      </c>
      <c r="D294" s="282" t="s">
        <v>845</v>
      </c>
      <c r="E294" s="283" t="s">
        <v>884</v>
      </c>
      <c r="F294" s="284" t="s">
        <v>885</v>
      </c>
      <c r="G294" s="285" t="s">
        <v>401</v>
      </c>
      <c r="H294" s="286">
        <v>110</v>
      </c>
      <c r="I294" s="287"/>
      <c r="J294" s="288">
        <f>ROUND(I294*H294,2)</f>
        <v>0</v>
      </c>
      <c r="K294" s="284" t="s">
        <v>733</v>
      </c>
      <c r="L294" s="289"/>
      <c r="M294" s="290" t="s">
        <v>19</v>
      </c>
      <c r="N294" s="291" t="s">
        <v>41</v>
      </c>
      <c r="O294" s="87"/>
      <c r="P294" s="217">
        <f>O294*H294</f>
        <v>0</v>
      </c>
      <c r="Q294" s="217">
        <v>0.02</v>
      </c>
      <c r="R294" s="217">
        <f>Q294*H294</f>
        <v>2.2000000000000002</v>
      </c>
      <c r="S294" s="217">
        <v>0</v>
      </c>
      <c r="T294" s="218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19" t="s">
        <v>195</v>
      </c>
      <c r="AT294" s="219" t="s">
        <v>845</v>
      </c>
      <c r="AU294" s="219" t="s">
        <v>80</v>
      </c>
      <c r="AY294" s="20" t="s">
        <v>145</v>
      </c>
      <c r="BE294" s="220">
        <f>IF(N294="základní",J294,0)</f>
        <v>0</v>
      </c>
      <c r="BF294" s="220">
        <f>IF(N294="snížená",J294,0)</f>
        <v>0</v>
      </c>
      <c r="BG294" s="220">
        <f>IF(N294="zákl. přenesená",J294,0)</f>
        <v>0</v>
      </c>
      <c r="BH294" s="220">
        <f>IF(N294="sníž. přenesená",J294,0)</f>
        <v>0</v>
      </c>
      <c r="BI294" s="220">
        <f>IF(N294="nulová",J294,0)</f>
        <v>0</v>
      </c>
      <c r="BJ294" s="20" t="s">
        <v>78</v>
      </c>
      <c r="BK294" s="220">
        <f>ROUND(I294*H294,2)</f>
        <v>0</v>
      </c>
      <c r="BL294" s="20" t="s">
        <v>150</v>
      </c>
      <c r="BM294" s="219" t="s">
        <v>886</v>
      </c>
    </row>
    <row r="295" s="2" customFormat="1" ht="16.5" customHeight="1">
      <c r="A295" s="41"/>
      <c r="B295" s="42"/>
      <c r="C295" s="208" t="s">
        <v>320</v>
      </c>
      <c r="D295" s="208" t="s">
        <v>146</v>
      </c>
      <c r="E295" s="209" t="s">
        <v>887</v>
      </c>
      <c r="F295" s="210" t="s">
        <v>888</v>
      </c>
      <c r="G295" s="211" t="s">
        <v>401</v>
      </c>
      <c r="H295" s="212">
        <v>6</v>
      </c>
      <c r="I295" s="213"/>
      <c r="J295" s="214">
        <f>ROUND(I295*H295,2)</f>
        <v>0</v>
      </c>
      <c r="K295" s="210" t="s">
        <v>733</v>
      </c>
      <c r="L295" s="47"/>
      <c r="M295" s="215" t="s">
        <v>19</v>
      </c>
      <c r="N295" s="216" t="s">
        <v>41</v>
      </c>
      <c r="O295" s="87"/>
      <c r="P295" s="217">
        <f>O295*H295</f>
        <v>0</v>
      </c>
      <c r="Q295" s="217">
        <v>0.223938</v>
      </c>
      <c r="R295" s="217">
        <f>Q295*H295</f>
        <v>1.343628</v>
      </c>
      <c r="S295" s="217">
        <v>0</v>
      </c>
      <c r="T295" s="218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19" t="s">
        <v>150</v>
      </c>
      <c r="AT295" s="219" t="s">
        <v>146</v>
      </c>
      <c r="AU295" s="219" t="s">
        <v>80</v>
      </c>
      <c r="AY295" s="20" t="s">
        <v>145</v>
      </c>
      <c r="BE295" s="220">
        <f>IF(N295="základní",J295,0)</f>
        <v>0</v>
      </c>
      <c r="BF295" s="220">
        <f>IF(N295="snížená",J295,0)</f>
        <v>0</v>
      </c>
      <c r="BG295" s="220">
        <f>IF(N295="zákl. přenesená",J295,0)</f>
        <v>0</v>
      </c>
      <c r="BH295" s="220">
        <f>IF(N295="sníž. přenesená",J295,0)</f>
        <v>0</v>
      </c>
      <c r="BI295" s="220">
        <f>IF(N295="nulová",J295,0)</f>
        <v>0</v>
      </c>
      <c r="BJ295" s="20" t="s">
        <v>78</v>
      </c>
      <c r="BK295" s="220">
        <f>ROUND(I295*H295,2)</f>
        <v>0</v>
      </c>
      <c r="BL295" s="20" t="s">
        <v>150</v>
      </c>
      <c r="BM295" s="219" t="s">
        <v>889</v>
      </c>
    </row>
    <row r="296" s="2" customFormat="1">
      <c r="A296" s="41"/>
      <c r="B296" s="42"/>
      <c r="C296" s="43"/>
      <c r="D296" s="266" t="s">
        <v>735</v>
      </c>
      <c r="E296" s="43"/>
      <c r="F296" s="267" t="s">
        <v>890</v>
      </c>
      <c r="G296" s="43"/>
      <c r="H296" s="43"/>
      <c r="I296" s="268"/>
      <c r="J296" s="43"/>
      <c r="K296" s="43"/>
      <c r="L296" s="47"/>
      <c r="M296" s="269"/>
      <c r="N296" s="270"/>
      <c r="O296" s="87"/>
      <c r="P296" s="87"/>
      <c r="Q296" s="87"/>
      <c r="R296" s="87"/>
      <c r="S296" s="87"/>
      <c r="T296" s="88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T296" s="20" t="s">
        <v>735</v>
      </c>
      <c r="AU296" s="20" t="s">
        <v>80</v>
      </c>
    </row>
    <row r="297" s="12" customFormat="1">
      <c r="A297" s="12"/>
      <c r="B297" s="221"/>
      <c r="C297" s="222"/>
      <c r="D297" s="223" t="s">
        <v>152</v>
      </c>
      <c r="E297" s="224" t="s">
        <v>19</v>
      </c>
      <c r="F297" s="225" t="s">
        <v>891</v>
      </c>
      <c r="G297" s="222"/>
      <c r="H297" s="226">
        <v>1</v>
      </c>
      <c r="I297" s="227"/>
      <c r="J297" s="222"/>
      <c r="K297" s="222"/>
      <c r="L297" s="228"/>
      <c r="M297" s="229"/>
      <c r="N297" s="230"/>
      <c r="O297" s="230"/>
      <c r="P297" s="230"/>
      <c r="Q297" s="230"/>
      <c r="R297" s="230"/>
      <c r="S297" s="230"/>
      <c r="T297" s="231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T297" s="232" t="s">
        <v>152</v>
      </c>
      <c r="AU297" s="232" t="s">
        <v>80</v>
      </c>
      <c r="AV297" s="12" t="s">
        <v>80</v>
      </c>
      <c r="AW297" s="12" t="s">
        <v>32</v>
      </c>
      <c r="AX297" s="12" t="s">
        <v>70</v>
      </c>
      <c r="AY297" s="232" t="s">
        <v>145</v>
      </c>
    </row>
    <row r="298" s="12" customFormat="1">
      <c r="A298" s="12"/>
      <c r="B298" s="221"/>
      <c r="C298" s="222"/>
      <c r="D298" s="223" t="s">
        <v>152</v>
      </c>
      <c r="E298" s="224" t="s">
        <v>19</v>
      </c>
      <c r="F298" s="225" t="s">
        <v>892</v>
      </c>
      <c r="G298" s="222"/>
      <c r="H298" s="226">
        <v>2</v>
      </c>
      <c r="I298" s="227"/>
      <c r="J298" s="222"/>
      <c r="K298" s="222"/>
      <c r="L298" s="228"/>
      <c r="M298" s="229"/>
      <c r="N298" s="230"/>
      <c r="O298" s="230"/>
      <c r="P298" s="230"/>
      <c r="Q298" s="230"/>
      <c r="R298" s="230"/>
      <c r="S298" s="230"/>
      <c r="T298" s="231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T298" s="232" t="s">
        <v>152</v>
      </c>
      <c r="AU298" s="232" t="s">
        <v>80</v>
      </c>
      <c r="AV298" s="12" t="s">
        <v>80</v>
      </c>
      <c r="AW298" s="12" t="s">
        <v>32</v>
      </c>
      <c r="AX298" s="12" t="s">
        <v>70</v>
      </c>
      <c r="AY298" s="232" t="s">
        <v>145</v>
      </c>
    </row>
    <row r="299" s="12" customFormat="1">
      <c r="A299" s="12"/>
      <c r="B299" s="221"/>
      <c r="C299" s="222"/>
      <c r="D299" s="223" t="s">
        <v>152</v>
      </c>
      <c r="E299" s="224" t="s">
        <v>19</v>
      </c>
      <c r="F299" s="225" t="s">
        <v>893</v>
      </c>
      <c r="G299" s="222"/>
      <c r="H299" s="226">
        <v>3</v>
      </c>
      <c r="I299" s="227"/>
      <c r="J299" s="222"/>
      <c r="K299" s="222"/>
      <c r="L299" s="228"/>
      <c r="M299" s="229"/>
      <c r="N299" s="230"/>
      <c r="O299" s="230"/>
      <c r="P299" s="230"/>
      <c r="Q299" s="230"/>
      <c r="R299" s="230"/>
      <c r="S299" s="230"/>
      <c r="T299" s="231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T299" s="232" t="s">
        <v>152</v>
      </c>
      <c r="AU299" s="232" t="s">
        <v>80</v>
      </c>
      <c r="AV299" s="12" t="s">
        <v>80</v>
      </c>
      <c r="AW299" s="12" t="s">
        <v>32</v>
      </c>
      <c r="AX299" s="12" t="s">
        <v>70</v>
      </c>
      <c r="AY299" s="232" t="s">
        <v>145</v>
      </c>
    </row>
    <row r="300" s="14" customFormat="1">
      <c r="A300" s="14"/>
      <c r="B300" s="243"/>
      <c r="C300" s="244"/>
      <c r="D300" s="223" t="s">
        <v>152</v>
      </c>
      <c r="E300" s="245" t="s">
        <v>19</v>
      </c>
      <c r="F300" s="246" t="s">
        <v>154</v>
      </c>
      <c r="G300" s="244"/>
      <c r="H300" s="247">
        <v>6</v>
      </c>
      <c r="I300" s="248"/>
      <c r="J300" s="244"/>
      <c r="K300" s="244"/>
      <c r="L300" s="249"/>
      <c r="M300" s="250"/>
      <c r="N300" s="251"/>
      <c r="O300" s="251"/>
      <c r="P300" s="251"/>
      <c r="Q300" s="251"/>
      <c r="R300" s="251"/>
      <c r="S300" s="251"/>
      <c r="T300" s="252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3" t="s">
        <v>152</v>
      </c>
      <c r="AU300" s="253" t="s">
        <v>80</v>
      </c>
      <c r="AV300" s="14" t="s">
        <v>150</v>
      </c>
      <c r="AW300" s="14" t="s">
        <v>32</v>
      </c>
      <c r="AX300" s="14" t="s">
        <v>78</v>
      </c>
      <c r="AY300" s="253" t="s">
        <v>145</v>
      </c>
    </row>
    <row r="301" s="2" customFormat="1" ht="16.5" customHeight="1">
      <c r="A301" s="41"/>
      <c r="B301" s="42"/>
      <c r="C301" s="282" t="s">
        <v>329</v>
      </c>
      <c r="D301" s="282" t="s">
        <v>845</v>
      </c>
      <c r="E301" s="283" t="s">
        <v>894</v>
      </c>
      <c r="F301" s="284" t="s">
        <v>895</v>
      </c>
      <c r="G301" s="285" t="s">
        <v>401</v>
      </c>
      <c r="H301" s="286">
        <v>1</v>
      </c>
      <c r="I301" s="287"/>
      <c r="J301" s="288">
        <f>ROUND(I301*H301,2)</f>
        <v>0</v>
      </c>
      <c r="K301" s="284" t="s">
        <v>733</v>
      </c>
      <c r="L301" s="289"/>
      <c r="M301" s="290" t="s">
        <v>19</v>
      </c>
      <c r="N301" s="291" t="s">
        <v>41</v>
      </c>
      <c r="O301" s="87"/>
      <c r="P301" s="217">
        <f>O301*H301</f>
        <v>0</v>
      </c>
      <c r="Q301" s="217">
        <v>0.021000000000000001</v>
      </c>
      <c r="R301" s="217">
        <f>Q301*H301</f>
        <v>0.021000000000000001</v>
      </c>
      <c r="S301" s="217">
        <v>0</v>
      </c>
      <c r="T301" s="218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19" t="s">
        <v>195</v>
      </c>
      <c r="AT301" s="219" t="s">
        <v>845</v>
      </c>
      <c r="AU301" s="219" t="s">
        <v>80</v>
      </c>
      <c r="AY301" s="20" t="s">
        <v>145</v>
      </c>
      <c r="BE301" s="220">
        <f>IF(N301="základní",J301,0)</f>
        <v>0</v>
      </c>
      <c r="BF301" s="220">
        <f>IF(N301="snížená",J301,0)</f>
        <v>0</v>
      </c>
      <c r="BG301" s="220">
        <f>IF(N301="zákl. přenesená",J301,0)</f>
        <v>0</v>
      </c>
      <c r="BH301" s="220">
        <f>IF(N301="sníž. přenesená",J301,0)</f>
        <v>0</v>
      </c>
      <c r="BI301" s="220">
        <f>IF(N301="nulová",J301,0)</f>
        <v>0</v>
      </c>
      <c r="BJ301" s="20" t="s">
        <v>78</v>
      </c>
      <c r="BK301" s="220">
        <f>ROUND(I301*H301,2)</f>
        <v>0</v>
      </c>
      <c r="BL301" s="20" t="s">
        <v>150</v>
      </c>
      <c r="BM301" s="219" t="s">
        <v>896</v>
      </c>
    </row>
    <row r="302" s="12" customFormat="1">
      <c r="A302" s="12"/>
      <c r="B302" s="221"/>
      <c r="C302" s="222"/>
      <c r="D302" s="223" t="s">
        <v>152</v>
      </c>
      <c r="E302" s="224" t="s">
        <v>19</v>
      </c>
      <c r="F302" s="225" t="s">
        <v>891</v>
      </c>
      <c r="G302" s="222"/>
      <c r="H302" s="226">
        <v>1</v>
      </c>
      <c r="I302" s="227"/>
      <c r="J302" s="222"/>
      <c r="K302" s="222"/>
      <c r="L302" s="228"/>
      <c r="M302" s="229"/>
      <c r="N302" s="230"/>
      <c r="O302" s="230"/>
      <c r="P302" s="230"/>
      <c r="Q302" s="230"/>
      <c r="R302" s="230"/>
      <c r="S302" s="230"/>
      <c r="T302" s="231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T302" s="232" t="s">
        <v>152</v>
      </c>
      <c r="AU302" s="232" t="s">
        <v>80</v>
      </c>
      <c r="AV302" s="12" t="s">
        <v>80</v>
      </c>
      <c r="AW302" s="12" t="s">
        <v>32</v>
      </c>
      <c r="AX302" s="12" t="s">
        <v>70</v>
      </c>
      <c r="AY302" s="232" t="s">
        <v>145</v>
      </c>
    </row>
    <row r="303" s="14" customFormat="1">
      <c r="A303" s="14"/>
      <c r="B303" s="243"/>
      <c r="C303" s="244"/>
      <c r="D303" s="223" t="s">
        <v>152</v>
      </c>
      <c r="E303" s="245" t="s">
        <v>19</v>
      </c>
      <c r="F303" s="246" t="s">
        <v>154</v>
      </c>
      <c r="G303" s="244"/>
      <c r="H303" s="247">
        <v>1</v>
      </c>
      <c r="I303" s="248"/>
      <c r="J303" s="244"/>
      <c r="K303" s="244"/>
      <c r="L303" s="249"/>
      <c r="M303" s="250"/>
      <c r="N303" s="251"/>
      <c r="O303" s="251"/>
      <c r="P303" s="251"/>
      <c r="Q303" s="251"/>
      <c r="R303" s="251"/>
      <c r="S303" s="251"/>
      <c r="T303" s="252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3" t="s">
        <v>152</v>
      </c>
      <c r="AU303" s="253" t="s">
        <v>80</v>
      </c>
      <c r="AV303" s="14" t="s">
        <v>150</v>
      </c>
      <c r="AW303" s="14" t="s">
        <v>32</v>
      </c>
      <c r="AX303" s="14" t="s">
        <v>78</v>
      </c>
      <c r="AY303" s="253" t="s">
        <v>145</v>
      </c>
    </row>
    <row r="304" s="2" customFormat="1" ht="16.5" customHeight="1">
      <c r="A304" s="41"/>
      <c r="B304" s="42"/>
      <c r="C304" s="282" t="s">
        <v>333</v>
      </c>
      <c r="D304" s="282" t="s">
        <v>845</v>
      </c>
      <c r="E304" s="283" t="s">
        <v>897</v>
      </c>
      <c r="F304" s="284" t="s">
        <v>898</v>
      </c>
      <c r="G304" s="285" t="s">
        <v>401</v>
      </c>
      <c r="H304" s="286">
        <v>2</v>
      </c>
      <c r="I304" s="287"/>
      <c r="J304" s="288">
        <f>ROUND(I304*H304,2)</f>
        <v>0</v>
      </c>
      <c r="K304" s="284" t="s">
        <v>733</v>
      </c>
      <c r="L304" s="289"/>
      <c r="M304" s="290" t="s">
        <v>19</v>
      </c>
      <c r="N304" s="291" t="s">
        <v>41</v>
      </c>
      <c r="O304" s="87"/>
      <c r="P304" s="217">
        <f>O304*H304</f>
        <v>0</v>
      </c>
      <c r="Q304" s="217">
        <v>0.032000000000000001</v>
      </c>
      <c r="R304" s="217">
        <f>Q304*H304</f>
        <v>0.064000000000000001</v>
      </c>
      <c r="S304" s="217">
        <v>0</v>
      </c>
      <c r="T304" s="218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19" t="s">
        <v>195</v>
      </c>
      <c r="AT304" s="219" t="s">
        <v>845</v>
      </c>
      <c r="AU304" s="219" t="s">
        <v>80</v>
      </c>
      <c r="AY304" s="20" t="s">
        <v>145</v>
      </c>
      <c r="BE304" s="220">
        <f>IF(N304="základní",J304,0)</f>
        <v>0</v>
      </c>
      <c r="BF304" s="220">
        <f>IF(N304="snížená",J304,0)</f>
        <v>0</v>
      </c>
      <c r="BG304" s="220">
        <f>IF(N304="zákl. přenesená",J304,0)</f>
        <v>0</v>
      </c>
      <c r="BH304" s="220">
        <f>IF(N304="sníž. přenesená",J304,0)</f>
        <v>0</v>
      </c>
      <c r="BI304" s="220">
        <f>IF(N304="nulová",J304,0)</f>
        <v>0</v>
      </c>
      <c r="BJ304" s="20" t="s">
        <v>78</v>
      </c>
      <c r="BK304" s="220">
        <f>ROUND(I304*H304,2)</f>
        <v>0</v>
      </c>
      <c r="BL304" s="20" t="s">
        <v>150</v>
      </c>
      <c r="BM304" s="219" t="s">
        <v>899</v>
      </c>
    </row>
    <row r="305" s="12" customFormat="1">
      <c r="A305" s="12"/>
      <c r="B305" s="221"/>
      <c r="C305" s="222"/>
      <c r="D305" s="223" t="s">
        <v>152</v>
      </c>
      <c r="E305" s="224" t="s">
        <v>19</v>
      </c>
      <c r="F305" s="225" t="s">
        <v>892</v>
      </c>
      <c r="G305" s="222"/>
      <c r="H305" s="226">
        <v>2</v>
      </c>
      <c r="I305" s="227"/>
      <c r="J305" s="222"/>
      <c r="K305" s="222"/>
      <c r="L305" s="228"/>
      <c r="M305" s="229"/>
      <c r="N305" s="230"/>
      <c r="O305" s="230"/>
      <c r="P305" s="230"/>
      <c r="Q305" s="230"/>
      <c r="R305" s="230"/>
      <c r="S305" s="230"/>
      <c r="T305" s="231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T305" s="232" t="s">
        <v>152</v>
      </c>
      <c r="AU305" s="232" t="s">
        <v>80</v>
      </c>
      <c r="AV305" s="12" t="s">
        <v>80</v>
      </c>
      <c r="AW305" s="12" t="s">
        <v>32</v>
      </c>
      <c r="AX305" s="12" t="s">
        <v>70</v>
      </c>
      <c r="AY305" s="232" t="s">
        <v>145</v>
      </c>
    </row>
    <row r="306" s="14" customFormat="1">
      <c r="A306" s="14"/>
      <c r="B306" s="243"/>
      <c r="C306" s="244"/>
      <c r="D306" s="223" t="s">
        <v>152</v>
      </c>
      <c r="E306" s="245" t="s">
        <v>19</v>
      </c>
      <c r="F306" s="246" t="s">
        <v>154</v>
      </c>
      <c r="G306" s="244"/>
      <c r="H306" s="247">
        <v>2</v>
      </c>
      <c r="I306" s="248"/>
      <c r="J306" s="244"/>
      <c r="K306" s="244"/>
      <c r="L306" s="249"/>
      <c r="M306" s="250"/>
      <c r="N306" s="251"/>
      <c r="O306" s="251"/>
      <c r="P306" s="251"/>
      <c r="Q306" s="251"/>
      <c r="R306" s="251"/>
      <c r="S306" s="251"/>
      <c r="T306" s="252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3" t="s">
        <v>152</v>
      </c>
      <c r="AU306" s="253" t="s">
        <v>80</v>
      </c>
      <c r="AV306" s="14" t="s">
        <v>150</v>
      </c>
      <c r="AW306" s="14" t="s">
        <v>32</v>
      </c>
      <c r="AX306" s="14" t="s">
        <v>78</v>
      </c>
      <c r="AY306" s="253" t="s">
        <v>145</v>
      </c>
    </row>
    <row r="307" s="2" customFormat="1" ht="16.5" customHeight="1">
      <c r="A307" s="41"/>
      <c r="B307" s="42"/>
      <c r="C307" s="282" t="s">
        <v>280</v>
      </c>
      <c r="D307" s="282" t="s">
        <v>845</v>
      </c>
      <c r="E307" s="283" t="s">
        <v>900</v>
      </c>
      <c r="F307" s="284" t="s">
        <v>901</v>
      </c>
      <c r="G307" s="285" t="s">
        <v>401</v>
      </c>
      <c r="H307" s="286">
        <v>3</v>
      </c>
      <c r="I307" s="287"/>
      <c r="J307" s="288">
        <f>ROUND(I307*H307,2)</f>
        <v>0</v>
      </c>
      <c r="K307" s="284" t="s">
        <v>733</v>
      </c>
      <c r="L307" s="289"/>
      <c r="M307" s="290" t="s">
        <v>19</v>
      </c>
      <c r="N307" s="291" t="s">
        <v>41</v>
      </c>
      <c r="O307" s="87"/>
      <c r="P307" s="217">
        <f>O307*H307</f>
        <v>0</v>
      </c>
      <c r="Q307" s="217">
        <v>0.052999999999999998</v>
      </c>
      <c r="R307" s="217">
        <f>Q307*H307</f>
        <v>0.159</v>
      </c>
      <c r="S307" s="217">
        <v>0</v>
      </c>
      <c r="T307" s="218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19" t="s">
        <v>195</v>
      </c>
      <c r="AT307" s="219" t="s">
        <v>845</v>
      </c>
      <c r="AU307" s="219" t="s">
        <v>80</v>
      </c>
      <c r="AY307" s="20" t="s">
        <v>145</v>
      </c>
      <c r="BE307" s="220">
        <f>IF(N307="základní",J307,0)</f>
        <v>0</v>
      </c>
      <c r="BF307" s="220">
        <f>IF(N307="snížená",J307,0)</f>
        <v>0</v>
      </c>
      <c r="BG307" s="220">
        <f>IF(N307="zákl. přenesená",J307,0)</f>
        <v>0</v>
      </c>
      <c r="BH307" s="220">
        <f>IF(N307="sníž. přenesená",J307,0)</f>
        <v>0</v>
      </c>
      <c r="BI307" s="220">
        <f>IF(N307="nulová",J307,0)</f>
        <v>0</v>
      </c>
      <c r="BJ307" s="20" t="s">
        <v>78</v>
      </c>
      <c r="BK307" s="220">
        <f>ROUND(I307*H307,2)</f>
        <v>0</v>
      </c>
      <c r="BL307" s="20" t="s">
        <v>150</v>
      </c>
      <c r="BM307" s="219" t="s">
        <v>902</v>
      </c>
    </row>
    <row r="308" s="12" customFormat="1">
      <c r="A308" s="12"/>
      <c r="B308" s="221"/>
      <c r="C308" s="222"/>
      <c r="D308" s="223" t="s">
        <v>152</v>
      </c>
      <c r="E308" s="224" t="s">
        <v>19</v>
      </c>
      <c r="F308" s="225" t="s">
        <v>903</v>
      </c>
      <c r="G308" s="222"/>
      <c r="H308" s="226">
        <v>3</v>
      </c>
      <c r="I308" s="227"/>
      <c r="J308" s="222"/>
      <c r="K308" s="222"/>
      <c r="L308" s="228"/>
      <c r="M308" s="229"/>
      <c r="N308" s="230"/>
      <c r="O308" s="230"/>
      <c r="P308" s="230"/>
      <c r="Q308" s="230"/>
      <c r="R308" s="230"/>
      <c r="S308" s="230"/>
      <c r="T308" s="231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T308" s="232" t="s">
        <v>152</v>
      </c>
      <c r="AU308" s="232" t="s">
        <v>80</v>
      </c>
      <c r="AV308" s="12" t="s">
        <v>80</v>
      </c>
      <c r="AW308" s="12" t="s">
        <v>32</v>
      </c>
      <c r="AX308" s="12" t="s">
        <v>70</v>
      </c>
      <c r="AY308" s="232" t="s">
        <v>145</v>
      </c>
    </row>
    <row r="309" s="14" customFormat="1">
      <c r="A309" s="14"/>
      <c r="B309" s="243"/>
      <c r="C309" s="244"/>
      <c r="D309" s="223" t="s">
        <v>152</v>
      </c>
      <c r="E309" s="245" t="s">
        <v>19</v>
      </c>
      <c r="F309" s="246" t="s">
        <v>154</v>
      </c>
      <c r="G309" s="244"/>
      <c r="H309" s="247">
        <v>3</v>
      </c>
      <c r="I309" s="248"/>
      <c r="J309" s="244"/>
      <c r="K309" s="244"/>
      <c r="L309" s="249"/>
      <c r="M309" s="250"/>
      <c r="N309" s="251"/>
      <c r="O309" s="251"/>
      <c r="P309" s="251"/>
      <c r="Q309" s="251"/>
      <c r="R309" s="251"/>
      <c r="S309" s="251"/>
      <c r="T309" s="252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3" t="s">
        <v>152</v>
      </c>
      <c r="AU309" s="253" t="s">
        <v>80</v>
      </c>
      <c r="AV309" s="14" t="s">
        <v>150</v>
      </c>
      <c r="AW309" s="14" t="s">
        <v>32</v>
      </c>
      <c r="AX309" s="14" t="s">
        <v>78</v>
      </c>
      <c r="AY309" s="253" t="s">
        <v>145</v>
      </c>
    </row>
    <row r="310" s="2" customFormat="1" ht="21.75" customHeight="1">
      <c r="A310" s="41"/>
      <c r="B310" s="42"/>
      <c r="C310" s="208" t="s">
        <v>305</v>
      </c>
      <c r="D310" s="208" t="s">
        <v>146</v>
      </c>
      <c r="E310" s="209" t="s">
        <v>904</v>
      </c>
      <c r="F310" s="210" t="s">
        <v>905</v>
      </c>
      <c r="G310" s="211" t="s">
        <v>401</v>
      </c>
      <c r="H310" s="212">
        <v>1</v>
      </c>
      <c r="I310" s="213"/>
      <c r="J310" s="214">
        <f>ROUND(I310*H310,2)</f>
        <v>0</v>
      </c>
      <c r="K310" s="210" t="s">
        <v>733</v>
      </c>
      <c r="L310" s="47"/>
      <c r="M310" s="215" t="s">
        <v>19</v>
      </c>
      <c r="N310" s="216" t="s">
        <v>41</v>
      </c>
      <c r="O310" s="87"/>
      <c r="P310" s="217">
        <f>O310*H310</f>
        <v>0</v>
      </c>
      <c r="Q310" s="217">
        <v>0.22394</v>
      </c>
      <c r="R310" s="217">
        <f>Q310*H310</f>
        <v>0.22394</v>
      </c>
      <c r="S310" s="217">
        <v>0</v>
      </c>
      <c r="T310" s="218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19" t="s">
        <v>150</v>
      </c>
      <c r="AT310" s="219" t="s">
        <v>146</v>
      </c>
      <c r="AU310" s="219" t="s">
        <v>80</v>
      </c>
      <c r="AY310" s="20" t="s">
        <v>145</v>
      </c>
      <c r="BE310" s="220">
        <f>IF(N310="základní",J310,0)</f>
        <v>0</v>
      </c>
      <c r="BF310" s="220">
        <f>IF(N310="snížená",J310,0)</f>
        <v>0</v>
      </c>
      <c r="BG310" s="220">
        <f>IF(N310="zákl. přenesená",J310,0)</f>
        <v>0</v>
      </c>
      <c r="BH310" s="220">
        <f>IF(N310="sníž. přenesená",J310,0)</f>
        <v>0</v>
      </c>
      <c r="BI310" s="220">
        <f>IF(N310="nulová",J310,0)</f>
        <v>0</v>
      </c>
      <c r="BJ310" s="20" t="s">
        <v>78</v>
      </c>
      <c r="BK310" s="220">
        <f>ROUND(I310*H310,2)</f>
        <v>0</v>
      </c>
      <c r="BL310" s="20" t="s">
        <v>150</v>
      </c>
      <c r="BM310" s="219" t="s">
        <v>906</v>
      </c>
    </row>
    <row r="311" s="2" customFormat="1">
      <c r="A311" s="41"/>
      <c r="B311" s="42"/>
      <c r="C311" s="43"/>
      <c r="D311" s="266" t="s">
        <v>735</v>
      </c>
      <c r="E311" s="43"/>
      <c r="F311" s="267" t="s">
        <v>907</v>
      </c>
      <c r="G311" s="43"/>
      <c r="H311" s="43"/>
      <c r="I311" s="268"/>
      <c r="J311" s="43"/>
      <c r="K311" s="43"/>
      <c r="L311" s="47"/>
      <c r="M311" s="269"/>
      <c r="N311" s="270"/>
      <c r="O311" s="87"/>
      <c r="P311" s="87"/>
      <c r="Q311" s="87"/>
      <c r="R311" s="87"/>
      <c r="S311" s="87"/>
      <c r="T311" s="88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T311" s="20" t="s">
        <v>735</v>
      </c>
      <c r="AU311" s="20" t="s">
        <v>80</v>
      </c>
    </row>
    <row r="312" s="12" customFormat="1">
      <c r="A312" s="12"/>
      <c r="B312" s="221"/>
      <c r="C312" s="222"/>
      <c r="D312" s="223" t="s">
        <v>152</v>
      </c>
      <c r="E312" s="224" t="s">
        <v>19</v>
      </c>
      <c r="F312" s="225" t="s">
        <v>908</v>
      </c>
      <c r="G312" s="222"/>
      <c r="H312" s="226">
        <v>1</v>
      </c>
      <c r="I312" s="227"/>
      <c r="J312" s="222"/>
      <c r="K312" s="222"/>
      <c r="L312" s="228"/>
      <c r="M312" s="229"/>
      <c r="N312" s="230"/>
      <c r="O312" s="230"/>
      <c r="P312" s="230"/>
      <c r="Q312" s="230"/>
      <c r="R312" s="230"/>
      <c r="S312" s="230"/>
      <c r="T312" s="231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T312" s="232" t="s">
        <v>152</v>
      </c>
      <c r="AU312" s="232" t="s">
        <v>80</v>
      </c>
      <c r="AV312" s="12" t="s">
        <v>80</v>
      </c>
      <c r="AW312" s="12" t="s">
        <v>32</v>
      </c>
      <c r="AX312" s="12" t="s">
        <v>70</v>
      </c>
      <c r="AY312" s="232" t="s">
        <v>145</v>
      </c>
    </row>
    <row r="313" s="14" customFormat="1">
      <c r="A313" s="14"/>
      <c r="B313" s="243"/>
      <c r="C313" s="244"/>
      <c r="D313" s="223" t="s">
        <v>152</v>
      </c>
      <c r="E313" s="245" t="s">
        <v>19</v>
      </c>
      <c r="F313" s="246" t="s">
        <v>154</v>
      </c>
      <c r="G313" s="244"/>
      <c r="H313" s="247">
        <v>1</v>
      </c>
      <c r="I313" s="248"/>
      <c r="J313" s="244"/>
      <c r="K313" s="244"/>
      <c r="L313" s="249"/>
      <c r="M313" s="250"/>
      <c r="N313" s="251"/>
      <c r="O313" s="251"/>
      <c r="P313" s="251"/>
      <c r="Q313" s="251"/>
      <c r="R313" s="251"/>
      <c r="S313" s="251"/>
      <c r="T313" s="252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3" t="s">
        <v>152</v>
      </c>
      <c r="AU313" s="253" t="s">
        <v>80</v>
      </c>
      <c r="AV313" s="14" t="s">
        <v>150</v>
      </c>
      <c r="AW313" s="14" t="s">
        <v>32</v>
      </c>
      <c r="AX313" s="14" t="s">
        <v>78</v>
      </c>
      <c r="AY313" s="253" t="s">
        <v>145</v>
      </c>
    </row>
    <row r="314" s="2" customFormat="1" ht="16.5" customHeight="1">
      <c r="A314" s="41"/>
      <c r="B314" s="42"/>
      <c r="C314" s="282" t="s">
        <v>338</v>
      </c>
      <c r="D314" s="282" t="s">
        <v>845</v>
      </c>
      <c r="E314" s="283" t="s">
        <v>909</v>
      </c>
      <c r="F314" s="284" t="s">
        <v>910</v>
      </c>
      <c r="G314" s="285" t="s">
        <v>401</v>
      </c>
      <c r="H314" s="286">
        <v>1</v>
      </c>
      <c r="I314" s="287"/>
      <c r="J314" s="288">
        <f>ROUND(I314*H314,2)</f>
        <v>0</v>
      </c>
      <c r="K314" s="284" t="s">
        <v>733</v>
      </c>
      <c r="L314" s="289"/>
      <c r="M314" s="290" t="s">
        <v>19</v>
      </c>
      <c r="N314" s="291" t="s">
        <v>41</v>
      </c>
      <c r="O314" s="87"/>
      <c r="P314" s="217">
        <f>O314*H314</f>
        <v>0</v>
      </c>
      <c r="Q314" s="217">
        <v>0.081000000000000003</v>
      </c>
      <c r="R314" s="217">
        <f>Q314*H314</f>
        <v>0.081000000000000003</v>
      </c>
      <c r="S314" s="217">
        <v>0</v>
      </c>
      <c r="T314" s="218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19" t="s">
        <v>195</v>
      </c>
      <c r="AT314" s="219" t="s">
        <v>845</v>
      </c>
      <c r="AU314" s="219" t="s">
        <v>80</v>
      </c>
      <c r="AY314" s="20" t="s">
        <v>145</v>
      </c>
      <c r="BE314" s="220">
        <f>IF(N314="základní",J314,0)</f>
        <v>0</v>
      </c>
      <c r="BF314" s="220">
        <f>IF(N314="snížená",J314,0)</f>
        <v>0</v>
      </c>
      <c r="BG314" s="220">
        <f>IF(N314="zákl. přenesená",J314,0)</f>
        <v>0</v>
      </c>
      <c r="BH314" s="220">
        <f>IF(N314="sníž. přenesená",J314,0)</f>
        <v>0</v>
      </c>
      <c r="BI314" s="220">
        <f>IF(N314="nulová",J314,0)</f>
        <v>0</v>
      </c>
      <c r="BJ314" s="20" t="s">
        <v>78</v>
      </c>
      <c r="BK314" s="220">
        <f>ROUND(I314*H314,2)</f>
        <v>0</v>
      </c>
      <c r="BL314" s="20" t="s">
        <v>150</v>
      </c>
      <c r="BM314" s="219" t="s">
        <v>911</v>
      </c>
    </row>
    <row r="315" s="12" customFormat="1">
      <c r="A315" s="12"/>
      <c r="B315" s="221"/>
      <c r="C315" s="222"/>
      <c r="D315" s="223" t="s">
        <v>152</v>
      </c>
      <c r="E315" s="224" t="s">
        <v>19</v>
      </c>
      <c r="F315" s="225" t="s">
        <v>908</v>
      </c>
      <c r="G315" s="222"/>
      <c r="H315" s="226">
        <v>1</v>
      </c>
      <c r="I315" s="227"/>
      <c r="J315" s="222"/>
      <c r="K315" s="222"/>
      <c r="L315" s="228"/>
      <c r="M315" s="229"/>
      <c r="N315" s="230"/>
      <c r="O315" s="230"/>
      <c r="P315" s="230"/>
      <c r="Q315" s="230"/>
      <c r="R315" s="230"/>
      <c r="S315" s="230"/>
      <c r="T315" s="231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T315" s="232" t="s">
        <v>152</v>
      </c>
      <c r="AU315" s="232" t="s">
        <v>80</v>
      </c>
      <c r="AV315" s="12" t="s">
        <v>80</v>
      </c>
      <c r="AW315" s="12" t="s">
        <v>32</v>
      </c>
      <c r="AX315" s="12" t="s">
        <v>70</v>
      </c>
      <c r="AY315" s="232" t="s">
        <v>145</v>
      </c>
    </row>
    <row r="316" s="14" customFormat="1">
      <c r="A316" s="14"/>
      <c r="B316" s="243"/>
      <c r="C316" s="244"/>
      <c r="D316" s="223" t="s">
        <v>152</v>
      </c>
      <c r="E316" s="245" t="s">
        <v>19</v>
      </c>
      <c r="F316" s="246" t="s">
        <v>154</v>
      </c>
      <c r="G316" s="244"/>
      <c r="H316" s="247">
        <v>1</v>
      </c>
      <c r="I316" s="248"/>
      <c r="J316" s="244"/>
      <c r="K316" s="244"/>
      <c r="L316" s="249"/>
      <c r="M316" s="250"/>
      <c r="N316" s="251"/>
      <c r="O316" s="251"/>
      <c r="P316" s="251"/>
      <c r="Q316" s="251"/>
      <c r="R316" s="251"/>
      <c r="S316" s="251"/>
      <c r="T316" s="252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3" t="s">
        <v>152</v>
      </c>
      <c r="AU316" s="253" t="s">
        <v>80</v>
      </c>
      <c r="AV316" s="14" t="s">
        <v>150</v>
      </c>
      <c r="AW316" s="14" t="s">
        <v>32</v>
      </c>
      <c r="AX316" s="14" t="s">
        <v>78</v>
      </c>
      <c r="AY316" s="253" t="s">
        <v>145</v>
      </c>
    </row>
    <row r="317" s="2" customFormat="1" ht="24.15" customHeight="1">
      <c r="A317" s="41"/>
      <c r="B317" s="42"/>
      <c r="C317" s="208" t="s">
        <v>294</v>
      </c>
      <c r="D317" s="208" t="s">
        <v>146</v>
      </c>
      <c r="E317" s="209" t="s">
        <v>912</v>
      </c>
      <c r="F317" s="210" t="s">
        <v>913</v>
      </c>
      <c r="G317" s="211" t="s">
        <v>184</v>
      </c>
      <c r="H317" s="212">
        <v>28.451000000000001</v>
      </c>
      <c r="I317" s="213"/>
      <c r="J317" s="214">
        <f>ROUND(I317*H317,2)</f>
        <v>0</v>
      </c>
      <c r="K317" s="210" t="s">
        <v>733</v>
      </c>
      <c r="L317" s="47"/>
      <c r="M317" s="215" t="s">
        <v>19</v>
      </c>
      <c r="N317" s="216" t="s">
        <v>41</v>
      </c>
      <c r="O317" s="87"/>
      <c r="P317" s="217">
        <f>O317*H317</f>
        <v>0</v>
      </c>
      <c r="Q317" s="217">
        <v>0</v>
      </c>
      <c r="R317" s="217">
        <f>Q317*H317</f>
        <v>0</v>
      </c>
      <c r="S317" s="217">
        <v>0</v>
      </c>
      <c r="T317" s="218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19" t="s">
        <v>150</v>
      </c>
      <c r="AT317" s="219" t="s">
        <v>146</v>
      </c>
      <c r="AU317" s="219" t="s">
        <v>80</v>
      </c>
      <c r="AY317" s="20" t="s">
        <v>145</v>
      </c>
      <c r="BE317" s="220">
        <f>IF(N317="základní",J317,0)</f>
        <v>0</v>
      </c>
      <c r="BF317" s="220">
        <f>IF(N317="snížená",J317,0)</f>
        <v>0</v>
      </c>
      <c r="BG317" s="220">
        <f>IF(N317="zákl. přenesená",J317,0)</f>
        <v>0</v>
      </c>
      <c r="BH317" s="220">
        <f>IF(N317="sníž. přenesená",J317,0)</f>
        <v>0</v>
      </c>
      <c r="BI317" s="220">
        <f>IF(N317="nulová",J317,0)</f>
        <v>0</v>
      </c>
      <c r="BJ317" s="20" t="s">
        <v>78</v>
      </c>
      <c r="BK317" s="220">
        <f>ROUND(I317*H317,2)</f>
        <v>0</v>
      </c>
      <c r="BL317" s="20" t="s">
        <v>150</v>
      </c>
      <c r="BM317" s="219" t="s">
        <v>914</v>
      </c>
    </row>
    <row r="318" s="2" customFormat="1">
      <c r="A318" s="41"/>
      <c r="B318" s="42"/>
      <c r="C318" s="43"/>
      <c r="D318" s="266" t="s">
        <v>735</v>
      </c>
      <c r="E318" s="43"/>
      <c r="F318" s="267" t="s">
        <v>915</v>
      </c>
      <c r="G318" s="43"/>
      <c r="H318" s="43"/>
      <c r="I318" s="268"/>
      <c r="J318" s="43"/>
      <c r="K318" s="43"/>
      <c r="L318" s="47"/>
      <c r="M318" s="269"/>
      <c r="N318" s="270"/>
      <c r="O318" s="87"/>
      <c r="P318" s="87"/>
      <c r="Q318" s="87"/>
      <c r="R318" s="87"/>
      <c r="S318" s="87"/>
      <c r="T318" s="88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T318" s="20" t="s">
        <v>735</v>
      </c>
      <c r="AU318" s="20" t="s">
        <v>80</v>
      </c>
    </row>
    <row r="319" s="12" customFormat="1">
      <c r="A319" s="12"/>
      <c r="B319" s="221"/>
      <c r="C319" s="222"/>
      <c r="D319" s="223" t="s">
        <v>152</v>
      </c>
      <c r="E319" s="224" t="s">
        <v>19</v>
      </c>
      <c r="F319" s="225" t="s">
        <v>916</v>
      </c>
      <c r="G319" s="222"/>
      <c r="H319" s="226">
        <v>19.164000000000001</v>
      </c>
      <c r="I319" s="227"/>
      <c r="J319" s="222"/>
      <c r="K319" s="222"/>
      <c r="L319" s="228"/>
      <c r="M319" s="229"/>
      <c r="N319" s="230"/>
      <c r="O319" s="230"/>
      <c r="P319" s="230"/>
      <c r="Q319" s="230"/>
      <c r="R319" s="230"/>
      <c r="S319" s="230"/>
      <c r="T319" s="231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T319" s="232" t="s">
        <v>152</v>
      </c>
      <c r="AU319" s="232" t="s">
        <v>80</v>
      </c>
      <c r="AV319" s="12" t="s">
        <v>80</v>
      </c>
      <c r="AW319" s="12" t="s">
        <v>32</v>
      </c>
      <c r="AX319" s="12" t="s">
        <v>70</v>
      </c>
      <c r="AY319" s="232" t="s">
        <v>145</v>
      </c>
    </row>
    <row r="320" s="12" customFormat="1">
      <c r="A320" s="12"/>
      <c r="B320" s="221"/>
      <c r="C320" s="222"/>
      <c r="D320" s="223" t="s">
        <v>152</v>
      </c>
      <c r="E320" s="224" t="s">
        <v>19</v>
      </c>
      <c r="F320" s="225" t="s">
        <v>917</v>
      </c>
      <c r="G320" s="222"/>
      <c r="H320" s="226">
        <v>4.3470000000000004</v>
      </c>
      <c r="I320" s="227"/>
      <c r="J320" s="222"/>
      <c r="K320" s="222"/>
      <c r="L320" s="228"/>
      <c r="M320" s="229"/>
      <c r="N320" s="230"/>
      <c r="O320" s="230"/>
      <c r="P320" s="230"/>
      <c r="Q320" s="230"/>
      <c r="R320" s="230"/>
      <c r="S320" s="230"/>
      <c r="T320" s="231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T320" s="232" t="s">
        <v>152</v>
      </c>
      <c r="AU320" s="232" t="s">
        <v>80</v>
      </c>
      <c r="AV320" s="12" t="s">
        <v>80</v>
      </c>
      <c r="AW320" s="12" t="s">
        <v>32</v>
      </c>
      <c r="AX320" s="12" t="s">
        <v>70</v>
      </c>
      <c r="AY320" s="232" t="s">
        <v>145</v>
      </c>
    </row>
    <row r="321" s="12" customFormat="1">
      <c r="A321" s="12"/>
      <c r="B321" s="221"/>
      <c r="C321" s="222"/>
      <c r="D321" s="223" t="s">
        <v>152</v>
      </c>
      <c r="E321" s="224" t="s">
        <v>19</v>
      </c>
      <c r="F321" s="225" t="s">
        <v>918</v>
      </c>
      <c r="G321" s="222"/>
      <c r="H321" s="226">
        <v>4.9400000000000004</v>
      </c>
      <c r="I321" s="227"/>
      <c r="J321" s="222"/>
      <c r="K321" s="222"/>
      <c r="L321" s="228"/>
      <c r="M321" s="229"/>
      <c r="N321" s="230"/>
      <c r="O321" s="230"/>
      <c r="P321" s="230"/>
      <c r="Q321" s="230"/>
      <c r="R321" s="230"/>
      <c r="S321" s="230"/>
      <c r="T321" s="231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T321" s="232" t="s">
        <v>152</v>
      </c>
      <c r="AU321" s="232" t="s">
        <v>80</v>
      </c>
      <c r="AV321" s="12" t="s">
        <v>80</v>
      </c>
      <c r="AW321" s="12" t="s">
        <v>32</v>
      </c>
      <c r="AX321" s="12" t="s">
        <v>70</v>
      </c>
      <c r="AY321" s="232" t="s">
        <v>145</v>
      </c>
    </row>
    <row r="322" s="14" customFormat="1">
      <c r="A322" s="14"/>
      <c r="B322" s="243"/>
      <c r="C322" s="244"/>
      <c r="D322" s="223" t="s">
        <v>152</v>
      </c>
      <c r="E322" s="245" t="s">
        <v>19</v>
      </c>
      <c r="F322" s="246" t="s">
        <v>154</v>
      </c>
      <c r="G322" s="244"/>
      <c r="H322" s="247">
        <v>28.451000000000001</v>
      </c>
      <c r="I322" s="248"/>
      <c r="J322" s="244"/>
      <c r="K322" s="244"/>
      <c r="L322" s="249"/>
      <c r="M322" s="250"/>
      <c r="N322" s="251"/>
      <c r="O322" s="251"/>
      <c r="P322" s="251"/>
      <c r="Q322" s="251"/>
      <c r="R322" s="251"/>
      <c r="S322" s="251"/>
      <c r="T322" s="252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3" t="s">
        <v>152</v>
      </c>
      <c r="AU322" s="253" t="s">
        <v>80</v>
      </c>
      <c r="AV322" s="14" t="s">
        <v>150</v>
      </c>
      <c r="AW322" s="14" t="s">
        <v>32</v>
      </c>
      <c r="AX322" s="14" t="s">
        <v>78</v>
      </c>
      <c r="AY322" s="253" t="s">
        <v>145</v>
      </c>
    </row>
    <row r="323" s="2" customFormat="1" ht="24.15" customHeight="1">
      <c r="A323" s="41"/>
      <c r="B323" s="42"/>
      <c r="C323" s="208" t="s">
        <v>288</v>
      </c>
      <c r="D323" s="208" t="s">
        <v>146</v>
      </c>
      <c r="E323" s="209" t="s">
        <v>919</v>
      </c>
      <c r="F323" s="210" t="s">
        <v>920</v>
      </c>
      <c r="G323" s="211" t="s">
        <v>184</v>
      </c>
      <c r="H323" s="212">
        <v>1.1890000000000001</v>
      </c>
      <c r="I323" s="213"/>
      <c r="J323" s="214">
        <f>ROUND(I323*H323,2)</f>
        <v>0</v>
      </c>
      <c r="K323" s="210" t="s">
        <v>733</v>
      </c>
      <c r="L323" s="47"/>
      <c r="M323" s="215" t="s">
        <v>19</v>
      </c>
      <c r="N323" s="216" t="s">
        <v>41</v>
      </c>
      <c r="O323" s="87"/>
      <c r="P323" s="217">
        <f>O323*H323</f>
        <v>0</v>
      </c>
      <c r="Q323" s="217">
        <v>0</v>
      </c>
      <c r="R323" s="217">
        <f>Q323*H323</f>
        <v>0</v>
      </c>
      <c r="S323" s="217">
        <v>0</v>
      </c>
      <c r="T323" s="218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19" t="s">
        <v>150</v>
      </c>
      <c r="AT323" s="219" t="s">
        <v>146</v>
      </c>
      <c r="AU323" s="219" t="s">
        <v>80</v>
      </c>
      <c r="AY323" s="20" t="s">
        <v>145</v>
      </c>
      <c r="BE323" s="220">
        <f>IF(N323="základní",J323,0)</f>
        <v>0</v>
      </c>
      <c r="BF323" s="220">
        <f>IF(N323="snížená",J323,0)</f>
        <v>0</v>
      </c>
      <c r="BG323" s="220">
        <f>IF(N323="zákl. přenesená",J323,0)</f>
        <v>0</v>
      </c>
      <c r="BH323" s="220">
        <f>IF(N323="sníž. přenesená",J323,0)</f>
        <v>0</v>
      </c>
      <c r="BI323" s="220">
        <f>IF(N323="nulová",J323,0)</f>
        <v>0</v>
      </c>
      <c r="BJ323" s="20" t="s">
        <v>78</v>
      </c>
      <c r="BK323" s="220">
        <f>ROUND(I323*H323,2)</f>
        <v>0</v>
      </c>
      <c r="BL323" s="20" t="s">
        <v>150</v>
      </c>
      <c r="BM323" s="219" t="s">
        <v>921</v>
      </c>
    </row>
    <row r="324" s="2" customFormat="1">
      <c r="A324" s="41"/>
      <c r="B324" s="42"/>
      <c r="C324" s="43"/>
      <c r="D324" s="266" t="s">
        <v>735</v>
      </c>
      <c r="E324" s="43"/>
      <c r="F324" s="267" t="s">
        <v>922</v>
      </c>
      <c r="G324" s="43"/>
      <c r="H324" s="43"/>
      <c r="I324" s="268"/>
      <c r="J324" s="43"/>
      <c r="K324" s="43"/>
      <c r="L324" s="47"/>
      <c r="M324" s="269"/>
      <c r="N324" s="270"/>
      <c r="O324" s="87"/>
      <c r="P324" s="87"/>
      <c r="Q324" s="87"/>
      <c r="R324" s="87"/>
      <c r="S324" s="87"/>
      <c r="T324" s="88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T324" s="20" t="s">
        <v>735</v>
      </c>
      <c r="AU324" s="20" t="s">
        <v>80</v>
      </c>
    </row>
    <row r="325" s="12" customFormat="1">
      <c r="A325" s="12"/>
      <c r="B325" s="221"/>
      <c r="C325" s="222"/>
      <c r="D325" s="223" t="s">
        <v>152</v>
      </c>
      <c r="E325" s="224" t="s">
        <v>19</v>
      </c>
      <c r="F325" s="225" t="s">
        <v>923</v>
      </c>
      <c r="G325" s="222"/>
      <c r="H325" s="226">
        <v>0.90000000000000002</v>
      </c>
      <c r="I325" s="227"/>
      <c r="J325" s="222"/>
      <c r="K325" s="222"/>
      <c r="L325" s="228"/>
      <c r="M325" s="229"/>
      <c r="N325" s="230"/>
      <c r="O325" s="230"/>
      <c r="P325" s="230"/>
      <c r="Q325" s="230"/>
      <c r="R325" s="230"/>
      <c r="S325" s="230"/>
      <c r="T325" s="231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T325" s="232" t="s">
        <v>152</v>
      </c>
      <c r="AU325" s="232" t="s">
        <v>80</v>
      </c>
      <c r="AV325" s="12" t="s">
        <v>80</v>
      </c>
      <c r="AW325" s="12" t="s">
        <v>32</v>
      </c>
      <c r="AX325" s="12" t="s">
        <v>70</v>
      </c>
      <c r="AY325" s="232" t="s">
        <v>145</v>
      </c>
    </row>
    <row r="326" s="12" customFormat="1">
      <c r="A326" s="12"/>
      <c r="B326" s="221"/>
      <c r="C326" s="222"/>
      <c r="D326" s="223" t="s">
        <v>152</v>
      </c>
      <c r="E326" s="224" t="s">
        <v>19</v>
      </c>
      <c r="F326" s="225" t="s">
        <v>924</v>
      </c>
      <c r="G326" s="222"/>
      <c r="H326" s="226">
        <v>0.28899999999999998</v>
      </c>
      <c r="I326" s="227"/>
      <c r="J326" s="222"/>
      <c r="K326" s="222"/>
      <c r="L326" s="228"/>
      <c r="M326" s="229"/>
      <c r="N326" s="230"/>
      <c r="O326" s="230"/>
      <c r="P326" s="230"/>
      <c r="Q326" s="230"/>
      <c r="R326" s="230"/>
      <c r="S326" s="230"/>
      <c r="T326" s="231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T326" s="232" t="s">
        <v>152</v>
      </c>
      <c r="AU326" s="232" t="s">
        <v>80</v>
      </c>
      <c r="AV326" s="12" t="s">
        <v>80</v>
      </c>
      <c r="AW326" s="12" t="s">
        <v>32</v>
      </c>
      <c r="AX326" s="12" t="s">
        <v>70</v>
      </c>
      <c r="AY326" s="232" t="s">
        <v>145</v>
      </c>
    </row>
    <row r="327" s="14" customFormat="1">
      <c r="A327" s="14"/>
      <c r="B327" s="243"/>
      <c r="C327" s="244"/>
      <c r="D327" s="223" t="s">
        <v>152</v>
      </c>
      <c r="E327" s="245" t="s">
        <v>19</v>
      </c>
      <c r="F327" s="246" t="s">
        <v>154</v>
      </c>
      <c r="G327" s="244"/>
      <c r="H327" s="247">
        <v>1.1890000000000001</v>
      </c>
      <c r="I327" s="248"/>
      <c r="J327" s="244"/>
      <c r="K327" s="244"/>
      <c r="L327" s="249"/>
      <c r="M327" s="250"/>
      <c r="N327" s="251"/>
      <c r="O327" s="251"/>
      <c r="P327" s="251"/>
      <c r="Q327" s="251"/>
      <c r="R327" s="251"/>
      <c r="S327" s="251"/>
      <c r="T327" s="252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3" t="s">
        <v>152</v>
      </c>
      <c r="AU327" s="253" t="s">
        <v>80</v>
      </c>
      <c r="AV327" s="14" t="s">
        <v>150</v>
      </c>
      <c r="AW327" s="14" t="s">
        <v>32</v>
      </c>
      <c r="AX327" s="14" t="s">
        <v>78</v>
      </c>
      <c r="AY327" s="253" t="s">
        <v>145</v>
      </c>
    </row>
    <row r="328" s="2" customFormat="1" ht="24.15" customHeight="1">
      <c r="A328" s="41"/>
      <c r="B328" s="42"/>
      <c r="C328" s="208" t="s">
        <v>325</v>
      </c>
      <c r="D328" s="208" t="s">
        <v>146</v>
      </c>
      <c r="E328" s="209" t="s">
        <v>925</v>
      </c>
      <c r="F328" s="210" t="s">
        <v>926</v>
      </c>
      <c r="G328" s="211" t="s">
        <v>184</v>
      </c>
      <c r="H328" s="212">
        <v>56.902000000000001</v>
      </c>
      <c r="I328" s="213"/>
      <c r="J328" s="214">
        <f>ROUND(I328*H328,2)</f>
        <v>0</v>
      </c>
      <c r="K328" s="210" t="s">
        <v>733</v>
      </c>
      <c r="L328" s="47"/>
      <c r="M328" s="215" t="s">
        <v>19</v>
      </c>
      <c r="N328" s="216" t="s">
        <v>41</v>
      </c>
      <c r="O328" s="87"/>
      <c r="P328" s="217">
        <f>O328*H328</f>
        <v>0</v>
      </c>
      <c r="Q328" s="217">
        <v>0</v>
      </c>
      <c r="R328" s="217">
        <f>Q328*H328</f>
        <v>0</v>
      </c>
      <c r="S328" s="217">
        <v>0</v>
      </c>
      <c r="T328" s="218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19" t="s">
        <v>150</v>
      </c>
      <c r="AT328" s="219" t="s">
        <v>146</v>
      </c>
      <c r="AU328" s="219" t="s">
        <v>80</v>
      </c>
      <c r="AY328" s="20" t="s">
        <v>145</v>
      </c>
      <c r="BE328" s="220">
        <f>IF(N328="základní",J328,0)</f>
        <v>0</v>
      </c>
      <c r="BF328" s="220">
        <f>IF(N328="snížená",J328,0)</f>
        <v>0</v>
      </c>
      <c r="BG328" s="220">
        <f>IF(N328="zákl. přenesená",J328,0)</f>
        <v>0</v>
      </c>
      <c r="BH328" s="220">
        <f>IF(N328="sníž. přenesená",J328,0)</f>
        <v>0</v>
      </c>
      <c r="BI328" s="220">
        <f>IF(N328="nulová",J328,0)</f>
        <v>0</v>
      </c>
      <c r="BJ328" s="20" t="s">
        <v>78</v>
      </c>
      <c r="BK328" s="220">
        <f>ROUND(I328*H328,2)</f>
        <v>0</v>
      </c>
      <c r="BL328" s="20" t="s">
        <v>150</v>
      </c>
      <c r="BM328" s="219" t="s">
        <v>927</v>
      </c>
    </row>
    <row r="329" s="2" customFormat="1">
      <c r="A329" s="41"/>
      <c r="B329" s="42"/>
      <c r="C329" s="43"/>
      <c r="D329" s="266" t="s">
        <v>735</v>
      </c>
      <c r="E329" s="43"/>
      <c r="F329" s="267" t="s">
        <v>928</v>
      </c>
      <c r="G329" s="43"/>
      <c r="H329" s="43"/>
      <c r="I329" s="268"/>
      <c r="J329" s="43"/>
      <c r="K329" s="43"/>
      <c r="L329" s="47"/>
      <c r="M329" s="269"/>
      <c r="N329" s="270"/>
      <c r="O329" s="87"/>
      <c r="P329" s="87"/>
      <c r="Q329" s="87"/>
      <c r="R329" s="87"/>
      <c r="S329" s="87"/>
      <c r="T329" s="88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T329" s="20" t="s">
        <v>735</v>
      </c>
      <c r="AU329" s="20" t="s">
        <v>80</v>
      </c>
    </row>
    <row r="330" s="12" customFormat="1">
      <c r="A330" s="12"/>
      <c r="B330" s="221"/>
      <c r="C330" s="222"/>
      <c r="D330" s="223" t="s">
        <v>152</v>
      </c>
      <c r="E330" s="224" t="s">
        <v>19</v>
      </c>
      <c r="F330" s="225" t="s">
        <v>875</v>
      </c>
      <c r="G330" s="222"/>
      <c r="H330" s="226">
        <v>38.328000000000003</v>
      </c>
      <c r="I330" s="227"/>
      <c r="J330" s="222"/>
      <c r="K330" s="222"/>
      <c r="L330" s="228"/>
      <c r="M330" s="229"/>
      <c r="N330" s="230"/>
      <c r="O330" s="230"/>
      <c r="P330" s="230"/>
      <c r="Q330" s="230"/>
      <c r="R330" s="230"/>
      <c r="S330" s="230"/>
      <c r="T330" s="231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T330" s="232" t="s">
        <v>152</v>
      </c>
      <c r="AU330" s="232" t="s">
        <v>80</v>
      </c>
      <c r="AV330" s="12" t="s">
        <v>80</v>
      </c>
      <c r="AW330" s="12" t="s">
        <v>32</v>
      </c>
      <c r="AX330" s="12" t="s">
        <v>70</v>
      </c>
      <c r="AY330" s="232" t="s">
        <v>145</v>
      </c>
    </row>
    <row r="331" s="12" customFormat="1">
      <c r="A331" s="12"/>
      <c r="B331" s="221"/>
      <c r="C331" s="222"/>
      <c r="D331" s="223" t="s">
        <v>152</v>
      </c>
      <c r="E331" s="224" t="s">
        <v>19</v>
      </c>
      <c r="F331" s="225" t="s">
        <v>876</v>
      </c>
      <c r="G331" s="222"/>
      <c r="H331" s="226">
        <v>8.6940000000000008</v>
      </c>
      <c r="I331" s="227"/>
      <c r="J331" s="222"/>
      <c r="K331" s="222"/>
      <c r="L331" s="228"/>
      <c r="M331" s="229"/>
      <c r="N331" s="230"/>
      <c r="O331" s="230"/>
      <c r="P331" s="230"/>
      <c r="Q331" s="230"/>
      <c r="R331" s="230"/>
      <c r="S331" s="230"/>
      <c r="T331" s="231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T331" s="232" t="s">
        <v>152</v>
      </c>
      <c r="AU331" s="232" t="s">
        <v>80</v>
      </c>
      <c r="AV331" s="12" t="s">
        <v>80</v>
      </c>
      <c r="AW331" s="12" t="s">
        <v>32</v>
      </c>
      <c r="AX331" s="12" t="s">
        <v>70</v>
      </c>
      <c r="AY331" s="232" t="s">
        <v>145</v>
      </c>
    </row>
    <row r="332" s="12" customFormat="1">
      <c r="A332" s="12"/>
      <c r="B332" s="221"/>
      <c r="C332" s="222"/>
      <c r="D332" s="223" t="s">
        <v>152</v>
      </c>
      <c r="E332" s="224" t="s">
        <v>19</v>
      </c>
      <c r="F332" s="225" t="s">
        <v>877</v>
      </c>
      <c r="G332" s="222"/>
      <c r="H332" s="226">
        <v>9.8800000000000008</v>
      </c>
      <c r="I332" s="227"/>
      <c r="J332" s="222"/>
      <c r="K332" s="222"/>
      <c r="L332" s="228"/>
      <c r="M332" s="229"/>
      <c r="N332" s="230"/>
      <c r="O332" s="230"/>
      <c r="P332" s="230"/>
      <c r="Q332" s="230"/>
      <c r="R332" s="230"/>
      <c r="S332" s="230"/>
      <c r="T332" s="231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T332" s="232" t="s">
        <v>152</v>
      </c>
      <c r="AU332" s="232" t="s">
        <v>80</v>
      </c>
      <c r="AV332" s="12" t="s">
        <v>80</v>
      </c>
      <c r="AW332" s="12" t="s">
        <v>32</v>
      </c>
      <c r="AX332" s="12" t="s">
        <v>70</v>
      </c>
      <c r="AY332" s="232" t="s">
        <v>145</v>
      </c>
    </row>
    <row r="333" s="14" customFormat="1">
      <c r="A333" s="14"/>
      <c r="B333" s="243"/>
      <c r="C333" s="244"/>
      <c r="D333" s="223" t="s">
        <v>152</v>
      </c>
      <c r="E333" s="245" t="s">
        <v>19</v>
      </c>
      <c r="F333" s="246" t="s">
        <v>154</v>
      </c>
      <c r="G333" s="244"/>
      <c r="H333" s="247">
        <v>56.902000000000001</v>
      </c>
      <c r="I333" s="248"/>
      <c r="J333" s="244"/>
      <c r="K333" s="244"/>
      <c r="L333" s="249"/>
      <c r="M333" s="250"/>
      <c r="N333" s="251"/>
      <c r="O333" s="251"/>
      <c r="P333" s="251"/>
      <c r="Q333" s="251"/>
      <c r="R333" s="251"/>
      <c r="S333" s="251"/>
      <c r="T333" s="252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3" t="s">
        <v>152</v>
      </c>
      <c r="AU333" s="253" t="s">
        <v>80</v>
      </c>
      <c r="AV333" s="14" t="s">
        <v>150</v>
      </c>
      <c r="AW333" s="14" t="s">
        <v>32</v>
      </c>
      <c r="AX333" s="14" t="s">
        <v>78</v>
      </c>
      <c r="AY333" s="253" t="s">
        <v>145</v>
      </c>
    </row>
    <row r="334" s="2" customFormat="1" ht="24.15" customHeight="1">
      <c r="A334" s="41"/>
      <c r="B334" s="42"/>
      <c r="C334" s="208" t="s">
        <v>299</v>
      </c>
      <c r="D334" s="208" t="s">
        <v>146</v>
      </c>
      <c r="E334" s="209" t="s">
        <v>929</v>
      </c>
      <c r="F334" s="210" t="s">
        <v>930</v>
      </c>
      <c r="G334" s="211" t="s">
        <v>149</v>
      </c>
      <c r="H334" s="212">
        <v>3.3879999999999999</v>
      </c>
      <c r="I334" s="213"/>
      <c r="J334" s="214">
        <f>ROUND(I334*H334,2)</f>
        <v>0</v>
      </c>
      <c r="K334" s="210" t="s">
        <v>733</v>
      </c>
      <c r="L334" s="47"/>
      <c r="M334" s="215" t="s">
        <v>19</v>
      </c>
      <c r="N334" s="216" t="s">
        <v>41</v>
      </c>
      <c r="O334" s="87"/>
      <c r="P334" s="217">
        <f>O334*H334</f>
        <v>0</v>
      </c>
      <c r="Q334" s="217">
        <v>0.0063171399999999997</v>
      </c>
      <c r="R334" s="217">
        <f>Q334*H334</f>
        <v>0.021402470319999999</v>
      </c>
      <c r="S334" s="217">
        <v>0</v>
      </c>
      <c r="T334" s="218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19" t="s">
        <v>150</v>
      </c>
      <c r="AT334" s="219" t="s">
        <v>146</v>
      </c>
      <c r="AU334" s="219" t="s">
        <v>80</v>
      </c>
      <c r="AY334" s="20" t="s">
        <v>145</v>
      </c>
      <c r="BE334" s="220">
        <f>IF(N334="základní",J334,0)</f>
        <v>0</v>
      </c>
      <c r="BF334" s="220">
        <f>IF(N334="snížená",J334,0)</f>
        <v>0</v>
      </c>
      <c r="BG334" s="220">
        <f>IF(N334="zákl. přenesená",J334,0)</f>
        <v>0</v>
      </c>
      <c r="BH334" s="220">
        <f>IF(N334="sníž. přenesená",J334,0)</f>
        <v>0</v>
      </c>
      <c r="BI334" s="220">
        <f>IF(N334="nulová",J334,0)</f>
        <v>0</v>
      </c>
      <c r="BJ334" s="20" t="s">
        <v>78</v>
      </c>
      <c r="BK334" s="220">
        <f>ROUND(I334*H334,2)</f>
        <v>0</v>
      </c>
      <c r="BL334" s="20" t="s">
        <v>150</v>
      </c>
      <c r="BM334" s="219" t="s">
        <v>931</v>
      </c>
    </row>
    <row r="335" s="2" customFormat="1">
      <c r="A335" s="41"/>
      <c r="B335" s="42"/>
      <c r="C335" s="43"/>
      <c r="D335" s="266" t="s">
        <v>735</v>
      </c>
      <c r="E335" s="43"/>
      <c r="F335" s="267" t="s">
        <v>932</v>
      </c>
      <c r="G335" s="43"/>
      <c r="H335" s="43"/>
      <c r="I335" s="268"/>
      <c r="J335" s="43"/>
      <c r="K335" s="43"/>
      <c r="L335" s="47"/>
      <c r="M335" s="269"/>
      <c r="N335" s="270"/>
      <c r="O335" s="87"/>
      <c r="P335" s="87"/>
      <c r="Q335" s="87"/>
      <c r="R335" s="87"/>
      <c r="S335" s="87"/>
      <c r="T335" s="88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T335" s="20" t="s">
        <v>735</v>
      </c>
      <c r="AU335" s="20" t="s">
        <v>80</v>
      </c>
    </row>
    <row r="336" s="12" customFormat="1">
      <c r="A336" s="12"/>
      <c r="B336" s="221"/>
      <c r="C336" s="222"/>
      <c r="D336" s="223" t="s">
        <v>152</v>
      </c>
      <c r="E336" s="224" t="s">
        <v>19</v>
      </c>
      <c r="F336" s="225" t="s">
        <v>933</v>
      </c>
      <c r="G336" s="222"/>
      <c r="H336" s="226">
        <v>2.6400000000000001</v>
      </c>
      <c r="I336" s="227"/>
      <c r="J336" s="222"/>
      <c r="K336" s="222"/>
      <c r="L336" s="228"/>
      <c r="M336" s="229"/>
      <c r="N336" s="230"/>
      <c r="O336" s="230"/>
      <c r="P336" s="230"/>
      <c r="Q336" s="230"/>
      <c r="R336" s="230"/>
      <c r="S336" s="230"/>
      <c r="T336" s="231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T336" s="232" t="s">
        <v>152</v>
      </c>
      <c r="AU336" s="232" t="s">
        <v>80</v>
      </c>
      <c r="AV336" s="12" t="s">
        <v>80</v>
      </c>
      <c r="AW336" s="12" t="s">
        <v>32</v>
      </c>
      <c r="AX336" s="12" t="s">
        <v>70</v>
      </c>
      <c r="AY336" s="232" t="s">
        <v>145</v>
      </c>
    </row>
    <row r="337" s="12" customFormat="1">
      <c r="A337" s="12"/>
      <c r="B337" s="221"/>
      <c r="C337" s="222"/>
      <c r="D337" s="223" t="s">
        <v>152</v>
      </c>
      <c r="E337" s="224" t="s">
        <v>19</v>
      </c>
      <c r="F337" s="225" t="s">
        <v>934</v>
      </c>
      <c r="G337" s="222"/>
      <c r="H337" s="226">
        <v>0.748</v>
      </c>
      <c r="I337" s="227"/>
      <c r="J337" s="222"/>
      <c r="K337" s="222"/>
      <c r="L337" s="228"/>
      <c r="M337" s="229"/>
      <c r="N337" s="230"/>
      <c r="O337" s="230"/>
      <c r="P337" s="230"/>
      <c r="Q337" s="230"/>
      <c r="R337" s="230"/>
      <c r="S337" s="230"/>
      <c r="T337" s="231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T337" s="232" t="s">
        <v>152</v>
      </c>
      <c r="AU337" s="232" t="s">
        <v>80</v>
      </c>
      <c r="AV337" s="12" t="s">
        <v>80</v>
      </c>
      <c r="AW337" s="12" t="s">
        <v>32</v>
      </c>
      <c r="AX337" s="12" t="s">
        <v>70</v>
      </c>
      <c r="AY337" s="232" t="s">
        <v>145</v>
      </c>
    </row>
    <row r="338" s="14" customFormat="1">
      <c r="A338" s="14"/>
      <c r="B338" s="243"/>
      <c r="C338" s="244"/>
      <c r="D338" s="223" t="s">
        <v>152</v>
      </c>
      <c r="E338" s="245" t="s">
        <v>19</v>
      </c>
      <c r="F338" s="246" t="s">
        <v>154</v>
      </c>
      <c r="G338" s="244"/>
      <c r="H338" s="247">
        <v>3.3879999999999999</v>
      </c>
      <c r="I338" s="248"/>
      <c r="J338" s="244"/>
      <c r="K338" s="244"/>
      <c r="L338" s="249"/>
      <c r="M338" s="250"/>
      <c r="N338" s="251"/>
      <c r="O338" s="251"/>
      <c r="P338" s="251"/>
      <c r="Q338" s="251"/>
      <c r="R338" s="251"/>
      <c r="S338" s="251"/>
      <c r="T338" s="252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3" t="s">
        <v>152</v>
      </c>
      <c r="AU338" s="253" t="s">
        <v>80</v>
      </c>
      <c r="AV338" s="14" t="s">
        <v>150</v>
      </c>
      <c r="AW338" s="14" t="s">
        <v>32</v>
      </c>
      <c r="AX338" s="14" t="s">
        <v>78</v>
      </c>
      <c r="AY338" s="253" t="s">
        <v>145</v>
      </c>
    </row>
    <row r="339" s="11" customFormat="1" ht="22.8" customHeight="1">
      <c r="A339" s="11"/>
      <c r="B339" s="194"/>
      <c r="C339" s="195"/>
      <c r="D339" s="196" t="s">
        <v>69</v>
      </c>
      <c r="E339" s="264" t="s">
        <v>195</v>
      </c>
      <c r="F339" s="264" t="s">
        <v>935</v>
      </c>
      <c r="G339" s="195"/>
      <c r="H339" s="195"/>
      <c r="I339" s="198"/>
      <c r="J339" s="265">
        <f>BK339</f>
        <v>0</v>
      </c>
      <c r="K339" s="195"/>
      <c r="L339" s="200"/>
      <c r="M339" s="201"/>
      <c r="N339" s="202"/>
      <c r="O339" s="202"/>
      <c r="P339" s="203">
        <f>SUM(P340:P445)</f>
        <v>0</v>
      </c>
      <c r="Q339" s="202"/>
      <c r="R339" s="203">
        <f>SUM(R340:R445)</f>
        <v>77.58160585200001</v>
      </c>
      <c r="S339" s="202"/>
      <c r="T339" s="204">
        <f>SUM(T340:T445)</f>
        <v>0</v>
      </c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R339" s="205" t="s">
        <v>78</v>
      </c>
      <c r="AT339" s="206" t="s">
        <v>69</v>
      </c>
      <c r="AU339" s="206" t="s">
        <v>78</v>
      </c>
      <c r="AY339" s="205" t="s">
        <v>145</v>
      </c>
      <c r="BK339" s="207">
        <f>SUM(BK340:BK445)</f>
        <v>0</v>
      </c>
    </row>
    <row r="340" s="2" customFormat="1" ht="24.15" customHeight="1">
      <c r="A340" s="41"/>
      <c r="B340" s="42"/>
      <c r="C340" s="208" t="s">
        <v>314</v>
      </c>
      <c r="D340" s="208" t="s">
        <v>146</v>
      </c>
      <c r="E340" s="209" t="s">
        <v>936</v>
      </c>
      <c r="F340" s="210" t="s">
        <v>937</v>
      </c>
      <c r="G340" s="211" t="s">
        <v>176</v>
      </c>
      <c r="H340" s="212">
        <v>78.5</v>
      </c>
      <c r="I340" s="213"/>
      <c r="J340" s="214">
        <f>ROUND(I340*H340,2)</f>
        <v>0</v>
      </c>
      <c r="K340" s="210" t="s">
        <v>733</v>
      </c>
      <c r="L340" s="47"/>
      <c r="M340" s="215" t="s">
        <v>19</v>
      </c>
      <c r="N340" s="216" t="s">
        <v>41</v>
      </c>
      <c r="O340" s="87"/>
      <c r="P340" s="217">
        <f>O340*H340</f>
        <v>0</v>
      </c>
      <c r="Q340" s="217">
        <v>0.00017000000000000001</v>
      </c>
      <c r="R340" s="217">
        <f>Q340*H340</f>
        <v>0.013345000000000001</v>
      </c>
      <c r="S340" s="217">
        <v>0</v>
      </c>
      <c r="T340" s="218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19" t="s">
        <v>150</v>
      </c>
      <c r="AT340" s="219" t="s">
        <v>146</v>
      </c>
      <c r="AU340" s="219" t="s">
        <v>80</v>
      </c>
      <c r="AY340" s="20" t="s">
        <v>145</v>
      </c>
      <c r="BE340" s="220">
        <f>IF(N340="základní",J340,0)</f>
        <v>0</v>
      </c>
      <c r="BF340" s="220">
        <f>IF(N340="snížená",J340,0)</f>
        <v>0</v>
      </c>
      <c r="BG340" s="220">
        <f>IF(N340="zákl. přenesená",J340,0)</f>
        <v>0</v>
      </c>
      <c r="BH340" s="220">
        <f>IF(N340="sníž. přenesená",J340,0)</f>
        <v>0</v>
      </c>
      <c r="BI340" s="220">
        <f>IF(N340="nulová",J340,0)</f>
        <v>0</v>
      </c>
      <c r="BJ340" s="20" t="s">
        <v>78</v>
      </c>
      <c r="BK340" s="220">
        <f>ROUND(I340*H340,2)</f>
        <v>0</v>
      </c>
      <c r="BL340" s="20" t="s">
        <v>150</v>
      </c>
      <c r="BM340" s="219" t="s">
        <v>938</v>
      </c>
    </row>
    <row r="341" s="2" customFormat="1">
      <c r="A341" s="41"/>
      <c r="B341" s="42"/>
      <c r="C341" s="43"/>
      <c r="D341" s="266" t="s">
        <v>735</v>
      </c>
      <c r="E341" s="43"/>
      <c r="F341" s="267" t="s">
        <v>939</v>
      </c>
      <c r="G341" s="43"/>
      <c r="H341" s="43"/>
      <c r="I341" s="268"/>
      <c r="J341" s="43"/>
      <c r="K341" s="43"/>
      <c r="L341" s="47"/>
      <c r="M341" s="269"/>
      <c r="N341" s="270"/>
      <c r="O341" s="87"/>
      <c r="P341" s="87"/>
      <c r="Q341" s="87"/>
      <c r="R341" s="87"/>
      <c r="S341" s="87"/>
      <c r="T341" s="88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T341" s="20" t="s">
        <v>735</v>
      </c>
      <c r="AU341" s="20" t="s">
        <v>80</v>
      </c>
    </row>
    <row r="342" s="12" customFormat="1">
      <c r="A342" s="12"/>
      <c r="B342" s="221"/>
      <c r="C342" s="222"/>
      <c r="D342" s="223" t="s">
        <v>152</v>
      </c>
      <c r="E342" s="224" t="s">
        <v>19</v>
      </c>
      <c r="F342" s="225" t="s">
        <v>940</v>
      </c>
      <c r="G342" s="222"/>
      <c r="H342" s="226">
        <v>78.5</v>
      </c>
      <c r="I342" s="227"/>
      <c r="J342" s="222"/>
      <c r="K342" s="222"/>
      <c r="L342" s="228"/>
      <c r="M342" s="229"/>
      <c r="N342" s="230"/>
      <c r="O342" s="230"/>
      <c r="P342" s="230"/>
      <c r="Q342" s="230"/>
      <c r="R342" s="230"/>
      <c r="S342" s="230"/>
      <c r="T342" s="231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T342" s="232" t="s">
        <v>152</v>
      </c>
      <c r="AU342" s="232" t="s">
        <v>80</v>
      </c>
      <c r="AV342" s="12" t="s">
        <v>80</v>
      </c>
      <c r="AW342" s="12" t="s">
        <v>32</v>
      </c>
      <c r="AX342" s="12" t="s">
        <v>70</v>
      </c>
      <c r="AY342" s="232" t="s">
        <v>145</v>
      </c>
    </row>
    <row r="343" s="14" customFormat="1">
      <c r="A343" s="14"/>
      <c r="B343" s="243"/>
      <c r="C343" s="244"/>
      <c r="D343" s="223" t="s">
        <v>152</v>
      </c>
      <c r="E343" s="245" t="s">
        <v>19</v>
      </c>
      <c r="F343" s="246" t="s">
        <v>154</v>
      </c>
      <c r="G343" s="244"/>
      <c r="H343" s="247">
        <v>78.5</v>
      </c>
      <c r="I343" s="248"/>
      <c r="J343" s="244"/>
      <c r="K343" s="244"/>
      <c r="L343" s="249"/>
      <c r="M343" s="250"/>
      <c r="N343" s="251"/>
      <c r="O343" s="251"/>
      <c r="P343" s="251"/>
      <c r="Q343" s="251"/>
      <c r="R343" s="251"/>
      <c r="S343" s="251"/>
      <c r="T343" s="252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3" t="s">
        <v>152</v>
      </c>
      <c r="AU343" s="253" t="s">
        <v>80</v>
      </c>
      <c r="AV343" s="14" t="s">
        <v>150</v>
      </c>
      <c r="AW343" s="14" t="s">
        <v>32</v>
      </c>
      <c r="AX343" s="14" t="s">
        <v>78</v>
      </c>
      <c r="AY343" s="253" t="s">
        <v>145</v>
      </c>
    </row>
    <row r="344" s="2" customFormat="1" ht="16.5" customHeight="1">
      <c r="A344" s="41"/>
      <c r="B344" s="42"/>
      <c r="C344" s="282" t="s">
        <v>349</v>
      </c>
      <c r="D344" s="282" t="s">
        <v>845</v>
      </c>
      <c r="E344" s="283" t="s">
        <v>941</v>
      </c>
      <c r="F344" s="284" t="s">
        <v>942</v>
      </c>
      <c r="G344" s="285" t="s">
        <v>176</v>
      </c>
      <c r="H344" s="286">
        <v>79.284999999999997</v>
      </c>
      <c r="I344" s="287"/>
      <c r="J344" s="288">
        <f>ROUND(I344*H344,2)</f>
        <v>0</v>
      </c>
      <c r="K344" s="284" t="s">
        <v>733</v>
      </c>
      <c r="L344" s="289"/>
      <c r="M344" s="290" t="s">
        <v>19</v>
      </c>
      <c r="N344" s="291" t="s">
        <v>41</v>
      </c>
      <c r="O344" s="87"/>
      <c r="P344" s="217">
        <f>O344*H344</f>
        <v>0</v>
      </c>
      <c r="Q344" s="217">
        <v>0.21440000000000001</v>
      </c>
      <c r="R344" s="217">
        <f>Q344*H344</f>
        <v>16.998704</v>
      </c>
      <c r="S344" s="217">
        <v>0</v>
      </c>
      <c r="T344" s="218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19" t="s">
        <v>195</v>
      </c>
      <c r="AT344" s="219" t="s">
        <v>845</v>
      </c>
      <c r="AU344" s="219" t="s">
        <v>80</v>
      </c>
      <c r="AY344" s="20" t="s">
        <v>145</v>
      </c>
      <c r="BE344" s="220">
        <f>IF(N344="základní",J344,0)</f>
        <v>0</v>
      </c>
      <c r="BF344" s="220">
        <f>IF(N344="snížená",J344,0)</f>
        <v>0</v>
      </c>
      <c r="BG344" s="220">
        <f>IF(N344="zákl. přenesená",J344,0)</f>
        <v>0</v>
      </c>
      <c r="BH344" s="220">
        <f>IF(N344="sníž. přenesená",J344,0)</f>
        <v>0</v>
      </c>
      <c r="BI344" s="220">
        <f>IF(N344="nulová",J344,0)</f>
        <v>0</v>
      </c>
      <c r="BJ344" s="20" t="s">
        <v>78</v>
      </c>
      <c r="BK344" s="220">
        <f>ROUND(I344*H344,2)</f>
        <v>0</v>
      </c>
      <c r="BL344" s="20" t="s">
        <v>150</v>
      </c>
      <c r="BM344" s="219" t="s">
        <v>943</v>
      </c>
    </row>
    <row r="345" s="12" customFormat="1">
      <c r="A345" s="12"/>
      <c r="B345" s="221"/>
      <c r="C345" s="222"/>
      <c r="D345" s="223" t="s">
        <v>152</v>
      </c>
      <c r="E345" s="222"/>
      <c r="F345" s="225" t="s">
        <v>944</v>
      </c>
      <c r="G345" s="222"/>
      <c r="H345" s="226">
        <v>79.284999999999997</v>
      </c>
      <c r="I345" s="227"/>
      <c r="J345" s="222"/>
      <c r="K345" s="222"/>
      <c r="L345" s="228"/>
      <c r="M345" s="229"/>
      <c r="N345" s="230"/>
      <c r="O345" s="230"/>
      <c r="P345" s="230"/>
      <c r="Q345" s="230"/>
      <c r="R345" s="230"/>
      <c r="S345" s="230"/>
      <c r="T345" s="231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T345" s="232" t="s">
        <v>152</v>
      </c>
      <c r="AU345" s="232" t="s">
        <v>80</v>
      </c>
      <c r="AV345" s="12" t="s">
        <v>80</v>
      </c>
      <c r="AW345" s="12" t="s">
        <v>4</v>
      </c>
      <c r="AX345" s="12" t="s">
        <v>78</v>
      </c>
      <c r="AY345" s="232" t="s">
        <v>145</v>
      </c>
    </row>
    <row r="346" s="2" customFormat="1" ht="24.15" customHeight="1">
      <c r="A346" s="41"/>
      <c r="B346" s="42"/>
      <c r="C346" s="208" t="s">
        <v>344</v>
      </c>
      <c r="D346" s="208" t="s">
        <v>146</v>
      </c>
      <c r="E346" s="209" t="s">
        <v>945</v>
      </c>
      <c r="F346" s="210" t="s">
        <v>946</v>
      </c>
      <c r="G346" s="211" t="s">
        <v>176</v>
      </c>
      <c r="H346" s="212">
        <v>128</v>
      </c>
      <c r="I346" s="213"/>
      <c r="J346" s="214">
        <f>ROUND(I346*H346,2)</f>
        <v>0</v>
      </c>
      <c r="K346" s="210" t="s">
        <v>733</v>
      </c>
      <c r="L346" s="47"/>
      <c r="M346" s="215" t="s">
        <v>19</v>
      </c>
      <c r="N346" s="216" t="s">
        <v>41</v>
      </c>
      <c r="O346" s="87"/>
      <c r="P346" s="217">
        <f>O346*H346</f>
        <v>0</v>
      </c>
      <c r="Q346" s="217">
        <v>0.00018000000000000001</v>
      </c>
      <c r="R346" s="217">
        <f>Q346*H346</f>
        <v>0.023040000000000001</v>
      </c>
      <c r="S346" s="217">
        <v>0</v>
      </c>
      <c r="T346" s="218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19" t="s">
        <v>150</v>
      </c>
      <c r="AT346" s="219" t="s">
        <v>146</v>
      </c>
      <c r="AU346" s="219" t="s">
        <v>80</v>
      </c>
      <c r="AY346" s="20" t="s">
        <v>145</v>
      </c>
      <c r="BE346" s="220">
        <f>IF(N346="základní",J346,0)</f>
        <v>0</v>
      </c>
      <c r="BF346" s="220">
        <f>IF(N346="snížená",J346,0)</f>
        <v>0</v>
      </c>
      <c r="BG346" s="220">
        <f>IF(N346="zákl. přenesená",J346,0)</f>
        <v>0</v>
      </c>
      <c r="BH346" s="220">
        <f>IF(N346="sníž. přenesená",J346,0)</f>
        <v>0</v>
      </c>
      <c r="BI346" s="220">
        <f>IF(N346="nulová",J346,0)</f>
        <v>0</v>
      </c>
      <c r="BJ346" s="20" t="s">
        <v>78</v>
      </c>
      <c r="BK346" s="220">
        <f>ROUND(I346*H346,2)</f>
        <v>0</v>
      </c>
      <c r="BL346" s="20" t="s">
        <v>150</v>
      </c>
      <c r="BM346" s="219" t="s">
        <v>947</v>
      </c>
    </row>
    <row r="347" s="2" customFormat="1">
      <c r="A347" s="41"/>
      <c r="B347" s="42"/>
      <c r="C347" s="43"/>
      <c r="D347" s="266" t="s">
        <v>735</v>
      </c>
      <c r="E347" s="43"/>
      <c r="F347" s="267" t="s">
        <v>948</v>
      </c>
      <c r="G347" s="43"/>
      <c r="H347" s="43"/>
      <c r="I347" s="268"/>
      <c r="J347" s="43"/>
      <c r="K347" s="43"/>
      <c r="L347" s="47"/>
      <c r="M347" s="269"/>
      <c r="N347" s="270"/>
      <c r="O347" s="87"/>
      <c r="P347" s="87"/>
      <c r="Q347" s="87"/>
      <c r="R347" s="87"/>
      <c r="S347" s="87"/>
      <c r="T347" s="88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T347" s="20" t="s">
        <v>735</v>
      </c>
      <c r="AU347" s="20" t="s">
        <v>80</v>
      </c>
    </row>
    <row r="348" s="12" customFormat="1">
      <c r="A348" s="12"/>
      <c r="B348" s="221"/>
      <c r="C348" s="222"/>
      <c r="D348" s="223" t="s">
        <v>152</v>
      </c>
      <c r="E348" s="224" t="s">
        <v>19</v>
      </c>
      <c r="F348" s="225" t="s">
        <v>949</v>
      </c>
      <c r="G348" s="222"/>
      <c r="H348" s="226">
        <v>128</v>
      </c>
      <c r="I348" s="227"/>
      <c r="J348" s="222"/>
      <c r="K348" s="222"/>
      <c r="L348" s="228"/>
      <c r="M348" s="229"/>
      <c r="N348" s="230"/>
      <c r="O348" s="230"/>
      <c r="P348" s="230"/>
      <c r="Q348" s="230"/>
      <c r="R348" s="230"/>
      <c r="S348" s="230"/>
      <c r="T348" s="231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T348" s="232" t="s">
        <v>152</v>
      </c>
      <c r="AU348" s="232" t="s">
        <v>80</v>
      </c>
      <c r="AV348" s="12" t="s">
        <v>80</v>
      </c>
      <c r="AW348" s="12" t="s">
        <v>32</v>
      </c>
      <c r="AX348" s="12" t="s">
        <v>70</v>
      </c>
      <c r="AY348" s="232" t="s">
        <v>145</v>
      </c>
    </row>
    <row r="349" s="14" customFormat="1">
      <c r="A349" s="14"/>
      <c r="B349" s="243"/>
      <c r="C349" s="244"/>
      <c r="D349" s="223" t="s">
        <v>152</v>
      </c>
      <c r="E349" s="245" t="s">
        <v>19</v>
      </c>
      <c r="F349" s="246" t="s">
        <v>154</v>
      </c>
      <c r="G349" s="244"/>
      <c r="H349" s="247">
        <v>128</v>
      </c>
      <c r="I349" s="248"/>
      <c r="J349" s="244"/>
      <c r="K349" s="244"/>
      <c r="L349" s="249"/>
      <c r="M349" s="250"/>
      <c r="N349" s="251"/>
      <c r="O349" s="251"/>
      <c r="P349" s="251"/>
      <c r="Q349" s="251"/>
      <c r="R349" s="251"/>
      <c r="S349" s="251"/>
      <c r="T349" s="252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3" t="s">
        <v>152</v>
      </c>
      <c r="AU349" s="253" t="s">
        <v>80</v>
      </c>
      <c r="AV349" s="14" t="s">
        <v>150</v>
      </c>
      <c r="AW349" s="14" t="s">
        <v>32</v>
      </c>
      <c r="AX349" s="14" t="s">
        <v>78</v>
      </c>
      <c r="AY349" s="253" t="s">
        <v>145</v>
      </c>
    </row>
    <row r="350" s="2" customFormat="1" ht="16.5" customHeight="1">
      <c r="A350" s="41"/>
      <c r="B350" s="42"/>
      <c r="C350" s="282" t="s">
        <v>421</v>
      </c>
      <c r="D350" s="282" t="s">
        <v>845</v>
      </c>
      <c r="E350" s="283" t="s">
        <v>950</v>
      </c>
      <c r="F350" s="284" t="s">
        <v>951</v>
      </c>
      <c r="G350" s="285" t="s">
        <v>176</v>
      </c>
      <c r="H350" s="286">
        <v>129.28</v>
      </c>
      <c r="I350" s="287"/>
      <c r="J350" s="288">
        <f>ROUND(I350*H350,2)</f>
        <v>0</v>
      </c>
      <c r="K350" s="284" t="s">
        <v>733</v>
      </c>
      <c r="L350" s="289"/>
      <c r="M350" s="290" t="s">
        <v>19</v>
      </c>
      <c r="N350" s="291" t="s">
        <v>41</v>
      </c>
      <c r="O350" s="87"/>
      <c r="P350" s="217">
        <f>O350*H350</f>
        <v>0</v>
      </c>
      <c r="Q350" s="217">
        <v>0.29959999999999998</v>
      </c>
      <c r="R350" s="217">
        <f>Q350*H350</f>
        <v>38.732287999999997</v>
      </c>
      <c r="S350" s="217">
        <v>0</v>
      </c>
      <c r="T350" s="218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19" t="s">
        <v>195</v>
      </c>
      <c r="AT350" s="219" t="s">
        <v>845</v>
      </c>
      <c r="AU350" s="219" t="s">
        <v>80</v>
      </c>
      <c r="AY350" s="20" t="s">
        <v>145</v>
      </c>
      <c r="BE350" s="220">
        <f>IF(N350="základní",J350,0)</f>
        <v>0</v>
      </c>
      <c r="BF350" s="220">
        <f>IF(N350="snížená",J350,0)</f>
        <v>0</v>
      </c>
      <c r="BG350" s="220">
        <f>IF(N350="zákl. přenesená",J350,0)</f>
        <v>0</v>
      </c>
      <c r="BH350" s="220">
        <f>IF(N350="sníž. přenesená",J350,0)</f>
        <v>0</v>
      </c>
      <c r="BI350" s="220">
        <f>IF(N350="nulová",J350,0)</f>
        <v>0</v>
      </c>
      <c r="BJ350" s="20" t="s">
        <v>78</v>
      </c>
      <c r="BK350" s="220">
        <f>ROUND(I350*H350,2)</f>
        <v>0</v>
      </c>
      <c r="BL350" s="20" t="s">
        <v>150</v>
      </c>
      <c r="BM350" s="219" t="s">
        <v>952</v>
      </c>
    </row>
    <row r="351" s="12" customFormat="1">
      <c r="A351" s="12"/>
      <c r="B351" s="221"/>
      <c r="C351" s="222"/>
      <c r="D351" s="223" t="s">
        <v>152</v>
      </c>
      <c r="E351" s="222"/>
      <c r="F351" s="225" t="s">
        <v>953</v>
      </c>
      <c r="G351" s="222"/>
      <c r="H351" s="226">
        <v>129.28</v>
      </c>
      <c r="I351" s="227"/>
      <c r="J351" s="222"/>
      <c r="K351" s="222"/>
      <c r="L351" s="228"/>
      <c r="M351" s="229"/>
      <c r="N351" s="230"/>
      <c r="O351" s="230"/>
      <c r="P351" s="230"/>
      <c r="Q351" s="230"/>
      <c r="R351" s="230"/>
      <c r="S351" s="230"/>
      <c r="T351" s="231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T351" s="232" t="s">
        <v>152</v>
      </c>
      <c r="AU351" s="232" t="s">
        <v>80</v>
      </c>
      <c r="AV351" s="12" t="s">
        <v>80</v>
      </c>
      <c r="AW351" s="12" t="s">
        <v>4</v>
      </c>
      <c r="AX351" s="12" t="s">
        <v>78</v>
      </c>
      <c r="AY351" s="232" t="s">
        <v>145</v>
      </c>
    </row>
    <row r="352" s="2" customFormat="1" ht="16.5" customHeight="1">
      <c r="A352" s="41"/>
      <c r="B352" s="42"/>
      <c r="C352" s="208" t="s">
        <v>387</v>
      </c>
      <c r="D352" s="208" t="s">
        <v>146</v>
      </c>
      <c r="E352" s="209" t="s">
        <v>954</v>
      </c>
      <c r="F352" s="210" t="s">
        <v>955</v>
      </c>
      <c r="G352" s="211" t="s">
        <v>176</v>
      </c>
      <c r="H352" s="212">
        <v>78.5</v>
      </c>
      <c r="I352" s="213"/>
      <c r="J352" s="214">
        <f>ROUND(I352*H352,2)</f>
        <v>0</v>
      </c>
      <c r="K352" s="210" t="s">
        <v>733</v>
      </c>
      <c r="L352" s="47"/>
      <c r="M352" s="215" t="s">
        <v>19</v>
      </c>
      <c r="N352" s="216" t="s">
        <v>41</v>
      </c>
      <c r="O352" s="87"/>
      <c r="P352" s="217">
        <f>O352*H352</f>
        <v>0</v>
      </c>
      <c r="Q352" s="217">
        <v>0</v>
      </c>
      <c r="R352" s="217">
        <f>Q352*H352</f>
        <v>0</v>
      </c>
      <c r="S352" s="217">
        <v>0</v>
      </c>
      <c r="T352" s="218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19" t="s">
        <v>150</v>
      </c>
      <c r="AT352" s="219" t="s">
        <v>146</v>
      </c>
      <c r="AU352" s="219" t="s">
        <v>80</v>
      </c>
      <c r="AY352" s="20" t="s">
        <v>145</v>
      </c>
      <c r="BE352" s="220">
        <f>IF(N352="základní",J352,0)</f>
        <v>0</v>
      </c>
      <c r="BF352" s="220">
        <f>IF(N352="snížená",J352,0)</f>
        <v>0</v>
      </c>
      <c r="BG352" s="220">
        <f>IF(N352="zákl. přenesená",J352,0)</f>
        <v>0</v>
      </c>
      <c r="BH352" s="220">
        <f>IF(N352="sníž. přenesená",J352,0)</f>
        <v>0</v>
      </c>
      <c r="BI352" s="220">
        <f>IF(N352="nulová",J352,0)</f>
        <v>0</v>
      </c>
      <c r="BJ352" s="20" t="s">
        <v>78</v>
      </c>
      <c r="BK352" s="220">
        <f>ROUND(I352*H352,2)</f>
        <v>0</v>
      </c>
      <c r="BL352" s="20" t="s">
        <v>150</v>
      </c>
      <c r="BM352" s="219" t="s">
        <v>956</v>
      </c>
    </row>
    <row r="353" s="2" customFormat="1">
      <c r="A353" s="41"/>
      <c r="B353" s="42"/>
      <c r="C353" s="43"/>
      <c r="D353" s="266" t="s">
        <v>735</v>
      </c>
      <c r="E353" s="43"/>
      <c r="F353" s="267" t="s">
        <v>957</v>
      </c>
      <c r="G353" s="43"/>
      <c r="H353" s="43"/>
      <c r="I353" s="268"/>
      <c r="J353" s="43"/>
      <c r="K353" s="43"/>
      <c r="L353" s="47"/>
      <c r="M353" s="269"/>
      <c r="N353" s="270"/>
      <c r="O353" s="87"/>
      <c r="P353" s="87"/>
      <c r="Q353" s="87"/>
      <c r="R353" s="87"/>
      <c r="S353" s="87"/>
      <c r="T353" s="88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T353" s="20" t="s">
        <v>735</v>
      </c>
      <c r="AU353" s="20" t="s">
        <v>80</v>
      </c>
    </row>
    <row r="354" s="12" customFormat="1">
      <c r="A354" s="12"/>
      <c r="B354" s="221"/>
      <c r="C354" s="222"/>
      <c r="D354" s="223" t="s">
        <v>152</v>
      </c>
      <c r="E354" s="224" t="s">
        <v>19</v>
      </c>
      <c r="F354" s="225" t="s">
        <v>940</v>
      </c>
      <c r="G354" s="222"/>
      <c r="H354" s="226">
        <v>78.5</v>
      </c>
      <c r="I354" s="227"/>
      <c r="J354" s="222"/>
      <c r="K354" s="222"/>
      <c r="L354" s="228"/>
      <c r="M354" s="229"/>
      <c r="N354" s="230"/>
      <c r="O354" s="230"/>
      <c r="P354" s="230"/>
      <c r="Q354" s="230"/>
      <c r="R354" s="230"/>
      <c r="S354" s="230"/>
      <c r="T354" s="231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T354" s="232" t="s">
        <v>152</v>
      </c>
      <c r="AU354" s="232" t="s">
        <v>80</v>
      </c>
      <c r="AV354" s="12" t="s">
        <v>80</v>
      </c>
      <c r="AW354" s="12" t="s">
        <v>32</v>
      </c>
      <c r="AX354" s="12" t="s">
        <v>70</v>
      </c>
      <c r="AY354" s="232" t="s">
        <v>145</v>
      </c>
    </row>
    <row r="355" s="14" customFormat="1">
      <c r="A355" s="14"/>
      <c r="B355" s="243"/>
      <c r="C355" s="244"/>
      <c r="D355" s="223" t="s">
        <v>152</v>
      </c>
      <c r="E355" s="245" t="s">
        <v>19</v>
      </c>
      <c r="F355" s="246" t="s">
        <v>154</v>
      </c>
      <c r="G355" s="244"/>
      <c r="H355" s="247">
        <v>78.5</v>
      </c>
      <c r="I355" s="248"/>
      <c r="J355" s="244"/>
      <c r="K355" s="244"/>
      <c r="L355" s="249"/>
      <c r="M355" s="250"/>
      <c r="N355" s="251"/>
      <c r="O355" s="251"/>
      <c r="P355" s="251"/>
      <c r="Q355" s="251"/>
      <c r="R355" s="251"/>
      <c r="S355" s="251"/>
      <c r="T355" s="252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3" t="s">
        <v>152</v>
      </c>
      <c r="AU355" s="253" t="s">
        <v>80</v>
      </c>
      <c r="AV355" s="14" t="s">
        <v>150</v>
      </c>
      <c r="AW355" s="14" t="s">
        <v>32</v>
      </c>
      <c r="AX355" s="14" t="s">
        <v>78</v>
      </c>
      <c r="AY355" s="253" t="s">
        <v>145</v>
      </c>
    </row>
    <row r="356" s="2" customFormat="1" ht="16.5" customHeight="1">
      <c r="A356" s="41"/>
      <c r="B356" s="42"/>
      <c r="C356" s="208" t="s">
        <v>372</v>
      </c>
      <c r="D356" s="208" t="s">
        <v>146</v>
      </c>
      <c r="E356" s="209" t="s">
        <v>958</v>
      </c>
      <c r="F356" s="210" t="s">
        <v>959</v>
      </c>
      <c r="G356" s="211" t="s">
        <v>176</v>
      </c>
      <c r="H356" s="212">
        <v>128</v>
      </c>
      <c r="I356" s="213"/>
      <c r="J356" s="214">
        <f>ROUND(I356*H356,2)</f>
        <v>0</v>
      </c>
      <c r="K356" s="210" t="s">
        <v>733</v>
      </c>
      <c r="L356" s="47"/>
      <c r="M356" s="215" t="s">
        <v>19</v>
      </c>
      <c r="N356" s="216" t="s">
        <v>41</v>
      </c>
      <c r="O356" s="87"/>
      <c r="P356" s="217">
        <f>O356*H356</f>
        <v>0</v>
      </c>
      <c r="Q356" s="217">
        <v>0</v>
      </c>
      <c r="R356" s="217">
        <f>Q356*H356</f>
        <v>0</v>
      </c>
      <c r="S356" s="217">
        <v>0</v>
      </c>
      <c r="T356" s="218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19" t="s">
        <v>150</v>
      </c>
      <c r="AT356" s="219" t="s">
        <v>146</v>
      </c>
      <c r="AU356" s="219" t="s">
        <v>80</v>
      </c>
      <c r="AY356" s="20" t="s">
        <v>145</v>
      </c>
      <c r="BE356" s="220">
        <f>IF(N356="základní",J356,0)</f>
        <v>0</v>
      </c>
      <c r="BF356" s="220">
        <f>IF(N356="snížená",J356,0)</f>
        <v>0</v>
      </c>
      <c r="BG356" s="220">
        <f>IF(N356="zákl. přenesená",J356,0)</f>
        <v>0</v>
      </c>
      <c r="BH356" s="220">
        <f>IF(N356="sníž. přenesená",J356,0)</f>
        <v>0</v>
      </c>
      <c r="BI356" s="220">
        <f>IF(N356="nulová",J356,0)</f>
        <v>0</v>
      </c>
      <c r="BJ356" s="20" t="s">
        <v>78</v>
      </c>
      <c r="BK356" s="220">
        <f>ROUND(I356*H356,2)</f>
        <v>0</v>
      </c>
      <c r="BL356" s="20" t="s">
        <v>150</v>
      </c>
      <c r="BM356" s="219" t="s">
        <v>960</v>
      </c>
    </row>
    <row r="357" s="2" customFormat="1">
      <c r="A357" s="41"/>
      <c r="B357" s="42"/>
      <c r="C357" s="43"/>
      <c r="D357" s="266" t="s">
        <v>735</v>
      </c>
      <c r="E357" s="43"/>
      <c r="F357" s="267" t="s">
        <v>961</v>
      </c>
      <c r="G357" s="43"/>
      <c r="H357" s="43"/>
      <c r="I357" s="268"/>
      <c r="J357" s="43"/>
      <c r="K357" s="43"/>
      <c r="L357" s="47"/>
      <c r="M357" s="269"/>
      <c r="N357" s="270"/>
      <c r="O357" s="87"/>
      <c r="P357" s="87"/>
      <c r="Q357" s="87"/>
      <c r="R357" s="87"/>
      <c r="S357" s="87"/>
      <c r="T357" s="88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T357" s="20" t="s">
        <v>735</v>
      </c>
      <c r="AU357" s="20" t="s">
        <v>80</v>
      </c>
    </row>
    <row r="358" s="12" customFormat="1">
      <c r="A358" s="12"/>
      <c r="B358" s="221"/>
      <c r="C358" s="222"/>
      <c r="D358" s="223" t="s">
        <v>152</v>
      </c>
      <c r="E358" s="224" t="s">
        <v>19</v>
      </c>
      <c r="F358" s="225" t="s">
        <v>949</v>
      </c>
      <c r="G358" s="222"/>
      <c r="H358" s="226">
        <v>128</v>
      </c>
      <c r="I358" s="227"/>
      <c r="J358" s="222"/>
      <c r="K358" s="222"/>
      <c r="L358" s="228"/>
      <c r="M358" s="229"/>
      <c r="N358" s="230"/>
      <c r="O358" s="230"/>
      <c r="P358" s="230"/>
      <c r="Q358" s="230"/>
      <c r="R358" s="230"/>
      <c r="S358" s="230"/>
      <c r="T358" s="231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T358" s="232" t="s">
        <v>152</v>
      </c>
      <c r="AU358" s="232" t="s">
        <v>80</v>
      </c>
      <c r="AV358" s="12" t="s">
        <v>80</v>
      </c>
      <c r="AW358" s="12" t="s">
        <v>32</v>
      </c>
      <c r="AX358" s="12" t="s">
        <v>70</v>
      </c>
      <c r="AY358" s="232" t="s">
        <v>145</v>
      </c>
    </row>
    <row r="359" s="14" customFormat="1">
      <c r="A359" s="14"/>
      <c r="B359" s="243"/>
      <c r="C359" s="244"/>
      <c r="D359" s="223" t="s">
        <v>152</v>
      </c>
      <c r="E359" s="245" t="s">
        <v>19</v>
      </c>
      <c r="F359" s="246" t="s">
        <v>154</v>
      </c>
      <c r="G359" s="244"/>
      <c r="H359" s="247">
        <v>128</v>
      </c>
      <c r="I359" s="248"/>
      <c r="J359" s="244"/>
      <c r="K359" s="244"/>
      <c r="L359" s="249"/>
      <c r="M359" s="250"/>
      <c r="N359" s="251"/>
      <c r="O359" s="251"/>
      <c r="P359" s="251"/>
      <c r="Q359" s="251"/>
      <c r="R359" s="251"/>
      <c r="S359" s="251"/>
      <c r="T359" s="252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3" t="s">
        <v>152</v>
      </c>
      <c r="AU359" s="253" t="s">
        <v>80</v>
      </c>
      <c r="AV359" s="14" t="s">
        <v>150</v>
      </c>
      <c r="AW359" s="14" t="s">
        <v>32</v>
      </c>
      <c r="AX359" s="14" t="s">
        <v>78</v>
      </c>
      <c r="AY359" s="253" t="s">
        <v>145</v>
      </c>
    </row>
    <row r="360" s="2" customFormat="1" ht="16.5" customHeight="1">
      <c r="A360" s="41"/>
      <c r="B360" s="42"/>
      <c r="C360" s="208" t="s">
        <v>309</v>
      </c>
      <c r="D360" s="208" t="s">
        <v>146</v>
      </c>
      <c r="E360" s="209" t="s">
        <v>962</v>
      </c>
      <c r="F360" s="210" t="s">
        <v>963</v>
      </c>
      <c r="G360" s="211" t="s">
        <v>401</v>
      </c>
      <c r="H360" s="212">
        <v>2</v>
      </c>
      <c r="I360" s="213"/>
      <c r="J360" s="214">
        <f>ROUND(I360*H360,2)</f>
        <v>0</v>
      </c>
      <c r="K360" s="210" t="s">
        <v>733</v>
      </c>
      <c r="L360" s="47"/>
      <c r="M360" s="215" t="s">
        <v>19</v>
      </c>
      <c r="N360" s="216" t="s">
        <v>41</v>
      </c>
      <c r="O360" s="87"/>
      <c r="P360" s="217">
        <f>O360*H360</f>
        <v>0</v>
      </c>
      <c r="Q360" s="217">
        <v>0.47093942599999999</v>
      </c>
      <c r="R360" s="217">
        <f>Q360*H360</f>
        <v>0.94187885199999999</v>
      </c>
      <c r="S360" s="217">
        <v>0</v>
      </c>
      <c r="T360" s="218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19" t="s">
        <v>150</v>
      </c>
      <c r="AT360" s="219" t="s">
        <v>146</v>
      </c>
      <c r="AU360" s="219" t="s">
        <v>80</v>
      </c>
      <c r="AY360" s="20" t="s">
        <v>145</v>
      </c>
      <c r="BE360" s="220">
        <f>IF(N360="základní",J360,0)</f>
        <v>0</v>
      </c>
      <c r="BF360" s="220">
        <f>IF(N360="snížená",J360,0)</f>
        <v>0</v>
      </c>
      <c r="BG360" s="220">
        <f>IF(N360="zákl. přenesená",J360,0)</f>
        <v>0</v>
      </c>
      <c r="BH360" s="220">
        <f>IF(N360="sníž. přenesená",J360,0)</f>
        <v>0</v>
      </c>
      <c r="BI360" s="220">
        <f>IF(N360="nulová",J360,0)</f>
        <v>0</v>
      </c>
      <c r="BJ360" s="20" t="s">
        <v>78</v>
      </c>
      <c r="BK360" s="220">
        <f>ROUND(I360*H360,2)</f>
        <v>0</v>
      </c>
      <c r="BL360" s="20" t="s">
        <v>150</v>
      </c>
      <c r="BM360" s="219" t="s">
        <v>964</v>
      </c>
    </row>
    <row r="361" s="2" customFormat="1">
      <c r="A361" s="41"/>
      <c r="B361" s="42"/>
      <c r="C361" s="43"/>
      <c r="D361" s="266" t="s">
        <v>735</v>
      </c>
      <c r="E361" s="43"/>
      <c r="F361" s="267" t="s">
        <v>965</v>
      </c>
      <c r="G361" s="43"/>
      <c r="H361" s="43"/>
      <c r="I361" s="268"/>
      <c r="J361" s="43"/>
      <c r="K361" s="43"/>
      <c r="L361" s="47"/>
      <c r="M361" s="269"/>
      <c r="N361" s="270"/>
      <c r="O361" s="87"/>
      <c r="P361" s="87"/>
      <c r="Q361" s="87"/>
      <c r="R361" s="87"/>
      <c r="S361" s="87"/>
      <c r="T361" s="88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T361" s="20" t="s">
        <v>735</v>
      </c>
      <c r="AU361" s="20" t="s">
        <v>80</v>
      </c>
    </row>
    <row r="362" s="2" customFormat="1" ht="16.5" customHeight="1">
      <c r="A362" s="41"/>
      <c r="B362" s="42"/>
      <c r="C362" s="208" t="s">
        <v>395</v>
      </c>
      <c r="D362" s="208" t="s">
        <v>146</v>
      </c>
      <c r="E362" s="209" t="s">
        <v>966</v>
      </c>
      <c r="F362" s="210" t="s">
        <v>967</v>
      </c>
      <c r="G362" s="211" t="s">
        <v>401</v>
      </c>
      <c r="H362" s="212">
        <v>4</v>
      </c>
      <c r="I362" s="213"/>
      <c r="J362" s="214">
        <f>ROUND(I362*H362,2)</f>
        <v>0</v>
      </c>
      <c r="K362" s="210" t="s">
        <v>733</v>
      </c>
      <c r="L362" s="47"/>
      <c r="M362" s="215" t="s">
        <v>19</v>
      </c>
      <c r="N362" s="216" t="s">
        <v>41</v>
      </c>
      <c r="O362" s="87"/>
      <c r="P362" s="217">
        <f>O362*H362</f>
        <v>0</v>
      </c>
      <c r="Q362" s="217">
        <v>0.41488999999999998</v>
      </c>
      <c r="R362" s="217">
        <f>Q362*H362</f>
        <v>1.6595599999999999</v>
      </c>
      <c r="S362" s="217">
        <v>0</v>
      </c>
      <c r="T362" s="218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19" t="s">
        <v>150</v>
      </c>
      <c r="AT362" s="219" t="s">
        <v>146</v>
      </c>
      <c r="AU362" s="219" t="s">
        <v>80</v>
      </c>
      <c r="AY362" s="20" t="s">
        <v>145</v>
      </c>
      <c r="BE362" s="220">
        <f>IF(N362="základní",J362,0)</f>
        <v>0</v>
      </c>
      <c r="BF362" s="220">
        <f>IF(N362="snížená",J362,0)</f>
        <v>0</v>
      </c>
      <c r="BG362" s="220">
        <f>IF(N362="zákl. přenesená",J362,0)</f>
        <v>0</v>
      </c>
      <c r="BH362" s="220">
        <f>IF(N362="sníž. přenesená",J362,0)</f>
        <v>0</v>
      </c>
      <c r="BI362" s="220">
        <f>IF(N362="nulová",J362,0)</f>
        <v>0</v>
      </c>
      <c r="BJ362" s="20" t="s">
        <v>78</v>
      </c>
      <c r="BK362" s="220">
        <f>ROUND(I362*H362,2)</f>
        <v>0</v>
      </c>
      <c r="BL362" s="20" t="s">
        <v>150</v>
      </c>
      <c r="BM362" s="219" t="s">
        <v>968</v>
      </c>
    </row>
    <row r="363" s="2" customFormat="1">
      <c r="A363" s="41"/>
      <c r="B363" s="42"/>
      <c r="C363" s="43"/>
      <c r="D363" s="266" t="s">
        <v>735</v>
      </c>
      <c r="E363" s="43"/>
      <c r="F363" s="267" t="s">
        <v>969</v>
      </c>
      <c r="G363" s="43"/>
      <c r="H363" s="43"/>
      <c r="I363" s="268"/>
      <c r="J363" s="43"/>
      <c r="K363" s="43"/>
      <c r="L363" s="47"/>
      <c r="M363" s="269"/>
      <c r="N363" s="270"/>
      <c r="O363" s="87"/>
      <c r="P363" s="87"/>
      <c r="Q363" s="87"/>
      <c r="R363" s="87"/>
      <c r="S363" s="87"/>
      <c r="T363" s="88"/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T363" s="20" t="s">
        <v>735</v>
      </c>
      <c r="AU363" s="20" t="s">
        <v>80</v>
      </c>
    </row>
    <row r="364" s="12" customFormat="1">
      <c r="A364" s="12"/>
      <c r="B364" s="221"/>
      <c r="C364" s="222"/>
      <c r="D364" s="223" t="s">
        <v>152</v>
      </c>
      <c r="E364" s="224" t="s">
        <v>19</v>
      </c>
      <c r="F364" s="225" t="s">
        <v>970</v>
      </c>
      <c r="G364" s="222"/>
      <c r="H364" s="226">
        <v>2</v>
      </c>
      <c r="I364" s="227"/>
      <c r="J364" s="222"/>
      <c r="K364" s="222"/>
      <c r="L364" s="228"/>
      <c r="M364" s="229"/>
      <c r="N364" s="230"/>
      <c r="O364" s="230"/>
      <c r="P364" s="230"/>
      <c r="Q364" s="230"/>
      <c r="R364" s="230"/>
      <c r="S364" s="230"/>
      <c r="T364" s="231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T364" s="232" t="s">
        <v>152</v>
      </c>
      <c r="AU364" s="232" t="s">
        <v>80</v>
      </c>
      <c r="AV364" s="12" t="s">
        <v>80</v>
      </c>
      <c r="AW364" s="12" t="s">
        <v>32</v>
      </c>
      <c r="AX364" s="12" t="s">
        <v>70</v>
      </c>
      <c r="AY364" s="232" t="s">
        <v>145</v>
      </c>
    </row>
    <row r="365" s="12" customFormat="1">
      <c r="A365" s="12"/>
      <c r="B365" s="221"/>
      <c r="C365" s="222"/>
      <c r="D365" s="223" t="s">
        <v>152</v>
      </c>
      <c r="E365" s="224" t="s">
        <v>19</v>
      </c>
      <c r="F365" s="225" t="s">
        <v>971</v>
      </c>
      <c r="G365" s="222"/>
      <c r="H365" s="226">
        <v>1</v>
      </c>
      <c r="I365" s="227"/>
      <c r="J365" s="222"/>
      <c r="K365" s="222"/>
      <c r="L365" s="228"/>
      <c r="M365" s="229"/>
      <c r="N365" s="230"/>
      <c r="O365" s="230"/>
      <c r="P365" s="230"/>
      <c r="Q365" s="230"/>
      <c r="R365" s="230"/>
      <c r="S365" s="230"/>
      <c r="T365" s="231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T365" s="232" t="s">
        <v>152</v>
      </c>
      <c r="AU365" s="232" t="s">
        <v>80</v>
      </c>
      <c r="AV365" s="12" t="s">
        <v>80</v>
      </c>
      <c r="AW365" s="12" t="s">
        <v>32</v>
      </c>
      <c r="AX365" s="12" t="s">
        <v>70</v>
      </c>
      <c r="AY365" s="232" t="s">
        <v>145</v>
      </c>
    </row>
    <row r="366" s="12" customFormat="1">
      <c r="A366" s="12"/>
      <c r="B366" s="221"/>
      <c r="C366" s="222"/>
      <c r="D366" s="223" t="s">
        <v>152</v>
      </c>
      <c r="E366" s="224" t="s">
        <v>19</v>
      </c>
      <c r="F366" s="225" t="s">
        <v>972</v>
      </c>
      <c r="G366" s="222"/>
      <c r="H366" s="226">
        <v>1</v>
      </c>
      <c r="I366" s="227"/>
      <c r="J366" s="222"/>
      <c r="K366" s="222"/>
      <c r="L366" s="228"/>
      <c r="M366" s="229"/>
      <c r="N366" s="230"/>
      <c r="O366" s="230"/>
      <c r="P366" s="230"/>
      <c r="Q366" s="230"/>
      <c r="R366" s="230"/>
      <c r="S366" s="230"/>
      <c r="T366" s="231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T366" s="232" t="s">
        <v>152</v>
      </c>
      <c r="AU366" s="232" t="s">
        <v>80</v>
      </c>
      <c r="AV366" s="12" t="s">
        <v>80</v>
      </c>
      <c r="AW366" s="12" t="s">
        <v>32</v>
      </c>
      <c r="AX366" s="12" t="s">
        <v>70</v>
      </c>
      <c r="AY366" s="232" t="s">
        <v>145</v>
      </c>
    </row>
    <row r="367" s="14" customFormat="1">
      <c r="A367" s="14"/>
      <c r="B367" s="243"/>
      <c r="C367" s="244"/>
      <c r="D367" s="223" t="s">
        <v>152</v>
      </c>
      <c r="E367" s="245" t="s">
        <v>19</v>
      </c>
      <c r="F367" s="246" t="s">
        <v>154</v>
      </c>
      <c r="G367" s="244"/>
      <c r="H367" s="247">
        <v>4</v>
      </c>
      <c r="I367" s="248"/>
      <c r="J367" s="244"/>
      <c r="K367" s="244"/>
      <c r="L367" s="249"/>
      <c r="M367" s="250"/>
      <c r="N367" s="251"/>
      <c r="O367" s="251"/>
      <c r="P367" s="251"/>
      <c r="Q367" s="251"/>
      <c r="R367" s="251"/>
      <c r="S367" s="251"/>
      <c r="T367" s="252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3" t="s">
        <v>152</v>
      </c>
      <c r="AU367" s="253" t="s">
        <v>80</v>
      </c>
      <c r="AV367" s="14" t="s">
        <v>150</v>
      </c>
      <c r="AW367" s="14" t="s">
        <v>32</v>
      </c>
      <c r="AX367" s="14" t="s">
        <v>78</v>
      </c>
      <c r="AY367" s="253" t="s">
        <v>145</v>
      </c>
    </row>
    <row r="368" s="2" customFormat="1" ht="16.5" customHeight="1">
      <c r="A368" s="41"/>
      <c r="B368" s="42"/>
      <c r="C368" s="282" t="s">
        <v>383</v>
      </c>
      <c r="D368" s="282" t="s">
        <v>845</v>
      </c>
      <c r="E368" s="283" t="s">
        <v>973</v>
      </c>
      <c r="F368" s="284" t="s">
        <v>974</v>
      </c>
      <c r="G368" s="285" t="s">
        <v>401</v>
      </c>
      <c r="H368" s="286">
        <v>2</v>
      </c>
      <c r="I368" s="287"/>
      <c r="J368" s="288">
        <f>ROUND(I368*H368,2)</f>
        <v>0</v>
      </c>
      <c r="K368" s="284" t="s">
        <v>733</v>
      </c>
      <c r="L368" s="289"/>
      <c r="M368" s="290" t="s">
        <v>19</v>
      </c>
      <c r="N368" s="291" t="s">
        <v>41</v>
      </c>
      <c r="O368" s="87"/>
      <c r="P368" s="217">
        <f>O368*H368</f>
        <v>0</v>
      </c>
      <c r="Q368" s="217">
        <v>1.6000000000000001</v>
      </c>
      <c r="R368" s="217">
        <f>Q368*H368</f>
        <v>3.2000000000000002</v>
      </c>
      <c r="S368" s="217">
        <v>0</v>
      </c>
      <c r="T368" s="218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19" t="s">
        <v>195</v>
      </c>
      <c r="AT368" s="219" t="s">
        <v>845</v>
      </c>
      <c r="AU368" s="219" t="s">
        <v>80</v>
      </c>
      <c r="AY368" s="20" t="s">
        <v>145</v>
      </c>
      <c r="BE368" s="220">
        <f>IF(N368="základní",J368,0)</f>
        <v>0</v>
      </c>
      <c r="BF368" s="220">
        <f>IF(N368="snížená",J368,0)</f>
        <v>0</v>
      </c>
      <c r="BG368" s="220">
        <f>IF(N368="zákl. přenesená",J368,0)</f>
        <v>0</v>
      </c>
      <c r="BH368" s="220">
        <f>IF(N368="sníž. přenesená",J368,0)</f>
        <v>0</v>
      </c>
      <c r="BI368" s="220">
        <f>IF(N368="nulová",J368,0)</f>
        <v>0</v>
      </c>
      <c r="BJ368" s="20" t="s">
        <v>78</v>
      </c>
      <c r="BK368" s="220">
        <f>ROUND(I368*H368,2)</f>
        <v>0</v>
      </c>
      <c r="BL368" s="20" t="s">
        <v>150</v>
      </c>
      <c r="BM368" s="219" t="s">
        <v>975</v>
      </c>
    </row>
    <row r="369" s="12" customFormat="1">
      <c r="A369" s="12"/>
      <c r="B369" s="221"/>
      <c r="C369" s="222"/>
      <c r="D369" s="223" t="s">
        <v>152</v>
      </c>
      <c r="E369" s="224" t="s">
        <v>19</v>
      </c>
      <c r="F369" s="225" t="s">
        <v>976</v>
      </c>
      <c r="G369" s="222"/>
      <c r="H369" s="226">
        <v>2</v>
      </c>
      <c r="I369" s="227"/>
      <c r="J369" s="222"/>
      <c r="K369" s="222"/>
      <c r="L369" s="228"/>
      <c r="M369" s="229"/>
      <c r="N369" s="230"/>
      <c r="O369" s="230"/>
      <c r="P369" s="230"/>
      <c r="Q369" s="230"/>
      <c r="R369" s="230"/>
      <c r="S369" s="230"/>
      <c r="T369" s="231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T369" s="232" t="s">
        <v>152</v>
      </c>
      <c r="AU369" s="232" t="s">
        <v>80</v>
      </c>
      <c r="AV369" s="12" t="s">
        <v>80</v>
      </c>
      <c r="AW369" s="12" t="s">
        <v>32</v>
      </c>
      <c r="AX369" s="12" t="s">
        <v>70</v>
      </c>
      <c r="AY369" s="232" t="s">
        <v>145</v>
      </c>
    </row>
    <row r="370" s="14" customFormat="1">
      <c r="A370" s="14"/>
      <c r="B370" s="243"/>
      <c r="C370" s="244"/>
      <c r="D370" s="223" t="s">
        <v>152</v>
      </c>
      <c r="E370" s="245" t="s">
        <v>19</v>
      </c>
      <c r="F370" s="246" t="s">
        <v>154</v>
      </c>
      <c r="G370" s="244"/>
      <c r="H370" s="247">
        <v>2</v>
      </c>
      <c r="I370" s="248"/>
      <c r="J370" s="244"/>
      <c r="K370" s="244"/>
      <c r="L370" s="249"/>
      <c r="M370" s="250"/>
      <c r="N370" s="251"/>
      <c r="O370" s="251"/>
      <c r="P370" s="251"/>
      <c r="Q370" s="251"/>
      <c r="R370" s="251"/>
      <c r="S370" s="251"/>
      <c r="T370" s="252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3" t="s">
        <v>152</v>
      </c>
      <c r="AU370" s="253" t="s">
        <v>80</v>
      </c>
      <c r="AV370" s="14" t="s">
        <v>150</v>
      </c>
      <c r="AW370" s="14" t="s">
        <v>32</v>
      </c>
      <c r="AX370" s="14" t="s">
        <v>78</v>
      </c>
      <c r="AY370" s="253" t="s">
        <v>145</v>
      </c>
    </row>
    <row r="371" s="2" customFormat="1" ht="16.5" customHeight="1">
      <c r="A371" s="41"/>
      <c r="B371" s="42"/>
      <c r="C371" s="282" t="s">
        <v>360</v>
      </c>
      <c r="D371" s="282" t="s">
        <v>845</v>
      </c>
      <c r="E371" s="283" t="s">
        <v>977</v>
      </c>
      <c r="F371" s="284" t="s">
        <v>978</v>
      </c>
      <c r="G371" s="285" t="s">
        <v>401</v>
      </c>
      <c r="H371" s="286">
        <v>1</v>
      </c>
      <c r="I371" s="287"/>
      <c r="J371" s="288">
        <f>ROUND(I371*H371,2)</f>
        <v>0</v>
      </c>
      <c r="K371" s="284" t="s">
        <v>733</v>
      </c>
      <c r="L371" s="289"/>
      <c r="M371" s="290" t="s">
        <v>19</v>
      </c>
      <c r="N371" s="291" t="s">
        <v>41</v>
      </c>
      <c r="O371" s="87"/>
      <c r="P371" s="217">
        <f>O371*H371</f>
        <v>0</v>
      </c>
      <c r="Q371" s="217">
        <v>1.8700000000000001</v>
      </c>
      <c r="R371" s="217">
        <f>Q371*H371</f>
        <v>1.8700000000000001</v>
      </c>
      <c r="S371" s="217">
        <v>0</v>
      </c>
      <c r="T371" s="218">
        <f>S371*H371</f>
        <v>0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19" t="s">
        <v>195</v>
      </c>
      <c r="AT371" s="219" t="s">
        <v>845</v>
      </c>
      <c r="AU371" s="219" t="s">
        <v>80</v>
      </c>
      <c r="AY371" s="20" t="s">
        <v>145</v>
      </c>
      <c r="BE371" s="220">
        <f>IF(N371="základní",J371,0)</f>
        <v>0</v>
      </c>
      <c r="BF371" s="220">
        <f>IF(N371="snížená",J371,0)</f>
        <v>0</v>
      </c>
      <c r="BG371" s="220">
        <f>IF(N371="zákl. přenesená",J371,0)</f>
        <v>0</v>
      </c>
      <c r="BH371" s="220">
        <f>IF(N371="sníž. přenesená",J371,0)</f>
        <v>0</v>
      </c>
      <c r="BI371" s="220">
        <f>IF(N371="nulová",J371,0)</f>
        <v>0</v>
      </c>
      <c r="BJ371" s="20" t="s">
        <v>78</v>
      </c>
      <c r="BK371" s="220">
        <f>ROUND(I371*H371,2)</f>
        <v>0</v>
      </c>
      <c r="BL371" s="20" t="s">
        <v>150</v>
      </c>
      <c r="BM371" s="219" t="s">
        <v>979</v>
      </c>
    </row>
    <row r="372" s="12" customFormat="1">
      <c r="A372" s="12"/>
      <c r="B372" s="221"/>
      <c r="C372" s="222"/>
      <c r="D372" s="223" t="s">
        <v>152</v>
      </c>
      <c r="E372" s="224" t="s">
        <v>19</v>
      </c>
      <c r="F372" s="225" t="s">
        <v>980</v>
      </c>
      <c r="G372" s="222"/>
      <c r="H372" s="226">
        <v>1</v>
      </c>
      <c r="I372" s="227"/>
      <c r="J372" s="222"/>
      <c r="K372" s="222"/>
      <c r="L372" s="228"/>
      <c r="M372" s="229"/>
      <c r="N372" s="230"/>
      <c r="O372" s="230"/>
      <c r="P372" s="230"/>
      <c r="Q372" s="230"/>
      <c r="R372" s="230"/>
      <c r="S372" s="230"/>
      <c r="T372" s="231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T372" s="232" t="s">
        <v>152</v>
      </c>
      <c r="AU372" s="232" t="s">
        <v>80</v>
      </c>
      <c r="AV372" s="12" t="s">
        <v>80</v>
      </c>
      <c r="AW372" s="12" t="s">
        <v>32</v>
      </c>
      <c r="AX372" s="12" t="s">
        <v>70</v>
      </c>
      <c r="AY372" s="232" t="s">
        <v>145</v>
      </c>
    </row>
    <row r="373" s="14" customFormat="1">
      <c r="A373" s="14"/>
      <c r="B373" s="243"/>
      <c r="C373" s="244"/>
      <c r="D373" s="223" t="s">
        <v>152</v>
      </c>
      <c r="E373" s="245" t="s">
        <v>19</v>
      </c>
      <c r="F373" s="246" t="s">
        <v>154</v>
      </c>
      <c r="G373" s="244"/>
      <c r="H373" s="247">
        <v>1</v>
      </c>
      <c r="I373" s="248"/>
      <c r="J373" s="244"/>
      <c r="K373" s="244"/>
      <c r="L373" s="249"/>
      <c r="M373" s="250"/>
      <c r="N373" s="251"/>
      <c r="O373" s="251"/>
      <c r="P373" s="251"/>
      <c r="Q373" s="251"/>
      <c r="R373" s="251"/>
      <c r="S373" s="251"/>
      <c r="T373" s="252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3" t="s">
        <v>152</v>
      </c>
      <c r="AU373" s="253" t="s">
        <v>80</v>
      </c>
      <c r="AV373" s="14" t="s">
        <v>150</v>
      </c>
      <c r="AW373" s="14" t="s">
        <v>32</v>
      </c>
      <c r="AX373" s="14" t="s">
        <v>78</v>
      </c>
      <c r="AY373" s="253" t="s">
        <v>145</v>
      </c>
    </row>
    <row r="374" s="2" customFormat="1" ht="16.5" customHeight="1">
      <c r="A374" s="41"/>
      <c r="B374" s="42"/>
      <c r="C374" s="282" t="s">
        <v>376</v>
      </c>
      <c r="D374" s="282" t="s">
        <v>845</v>
      </c>
      <c r="E374" s="283" t="s">
        <v>981</v>
      </c>
      <c r="F374" s="284" t="s">
        <v>982</v>
      </c>
      <c r="G374" s="285" t="s">
        <v>401</v>
      </c>
      <c r="H374" s="286">
        <v>1</v>
      </c>
      <c r="I374" s="287"/>
      <c r="J374" s="288">
        <f>ROUND(I374*H374,2)</f>
        <v>0</v>
      </c>
      <c r="K374" s="284" t="s">
        <v>733</v>
      </c>
      <c r="L374" s="289"/>
      <c r="M374" s="290" t="s">
        <v>19</v>
      </c>
      <c r="N374" s="291" t="s">
        <v>41</v>
      </c>
      <c r="O374" s="87"/>
      <c r="P374" s="217">
        <f>O374*H374</f>
        <v>0</v>
      </c>
      <c r="Q374" s="217">
        <v>2.1000000000000001</v>
      </c>
      <c r="R374" s="217">
        <f>Q374*H374</f>
        <v>2.1000000000000001</v>
      </c>
      <c r="S374" s="217">
        <v>0</v>
      </c>
      <c r="T374" s="218">
        <f>S374*H374</f>
        <v>0</v>
      </c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R374" s="219" t="s">
        <v>195</v>
      </c>
      <c r="AT374" s="219" t="s">
        <v>845</v>
      </c>
      <c r="AU374" s="219" t="s">
        <v>80</v>
      </c>
      <c r="AY374" s="20" t="s">
        <v>145</v>
      </c>
      <c r="BE374" s="220">
        <f>IF(N374="základní",J374,0)</f>
        <v>0</v>
      </c>
      <c r="BF374" s="220">
        <f>IF(N374="snížená",J374,0)</f>
        <v>0</v>
      </c>
      <c r="BG374" s="220">
        <f>IF(N374="zákl. přenesená",J374,0)</f>
        <v>0</v>
      </c>
      <c r="BH374" s="220">
        <f>IF(N374="sníž. přenesená",J374,0)</f>
        <v>0</v>
      </c>
      <c r="BI374" s="220">
        <f>IF(N374="nulová",J374,0)</f>
        <v>0</v>
      </c>
      <c r="BJ374" s="20" t="s">
        <v>78</v>
      </c>
      <c r="BK374" s="220">
        <f>ROUND(I374*H374,2)</f>
        <v>0</v>
      </c>
      <c r="BL374" s="20" t="s">
        <v>150</v>
      </c>
      <c r="BM374" s="219" t="s">
        <v>983</v>
      </c>
    </row>
    <row r="375" s="12" customFormat="1">
      <c r="A375" s="12"/>
      <c r="B375" s="221"/>
      <c r="C375" s="222"/>
      <c r="D375" s="223" t="s">
        <v>152</v>
      </c>
      <c r="E375" s="224" t="s">
        <v>19</v>
      </c>
      <c r="F375" s="225" t="s">
        <v>984</v>
      </c>
      <c r="G375" s="222"/>
      <c r="H375" s="226">
        <v>1</v>
      </c>
      <c r="I375" s="227"/>
      <c r="J375" s="222"/>
      <c r="K375" s="222"/>
      <c r="L375" s="228"/>
      <c r="M375" s="229"/>
      <c r="N375" s="230"/>
      <c r="O375" s="230"/>
      <c r="P375" s="230"/>
      <c r="Q375" s="230"/>
      <c r="R375" s="230"/>
      <c r="S375" s="230"/>
      <c r="T375" s="231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T375" s="232" t="s">
        <v>152</v>
      </c>
      <c r="AU375" s="232" t="s">
        <v>80</v>
      </c>
      <c r="AV375" s="12" t="s">
        <v>80</v>
      </c>
      <c r="AW375" s="12" t="s">
        <v>32</v>
      </c>
      <c r="AX375" s="12" t="s">
        <v>70</v>
      </c>
      <c r="AY375" s="232" t="s">
        <v>145</v>
      </c>
    </row>
    <row r="376" s="14" customFormat="1">
      <c r="A376" s="14"/>
      <c r="B376" s="243"/>
      <c r="C376" s="244"/>
      <c r="D376" s="223" t="s">
        <v>152</v>
      </c>
      <c r="E376" s="245" t="s">
        <v>19</v>
      </c>
      <c r="F376" s="246" t="s">
        <v>154</v>
      </c>
      <c r="G376" s="244"/>
      <c r="H376" s="247">
        <v>1</v>
      </c>
      <c r="I376" s="248"/>
      <c r="J376" s="244"/>
      <c r="K376" s="244"/>
      <c r="L376" s="249"/>
      <c r="M376" s="250"/>
      <c r="N376" s="251"/>
      <c r="O376" s="251"/>
      <c r="P376" s="251"/>
      <c r="Q376" s="251"/>
      <c r="R376" s="251"/>
      <c r="S376" s="251"/>
      <c r="T376" s="252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3" t="s">
        <v>152</v>
      </c>
      <c r="AU376" s="253" t="s">
        <v>80</v>
      </c>
      <c r="AV376" s="14" t="s">
        <v>150</v>
      </c>
      <c r="AW376" s="14" t="s">
        <v>32</v>
      </c>
      <c r="AX376" s="14" t="s">
        <v>78</v>
      </c>
      <c r="AY376" s="253" t="s">
        <v>145</v>
      </c>
    </row>
    <row r="377" s="2" customFormat="1" ht="16.5" customHeight="1">
      <c r="A377" s="41"/>
      <c r="B377" s="42"/>
      <c r="C377" s="282" t="s">
        <v>368</v>
      </c>
      <c r="D377" s="282" t="s">
        <v>845</v>
      </c>
      <c r="E377" s="283" t="s">
        <v>985</v>
      </c>
      <c r="F377" s="284" t="s">
        <v>986</v>
      </c>
      <c r="G377" s="285" t="s">
        <v>401</v>
      </c>
      <c r="H377" s="286">
        <v>11</v>
      </c>
      <c r="I377" s="287"/>
      <c r="J377" s="288">
        <f>ROUND(I377*H377,2)</f>
        <v>0</v>
      </c>
      <c r="K377" s="284" t="s">
        <v>733</v>
      </c>
      <c r="L377" s="289"/>
      <c r="M377" s="290" t="s">
        <v>19</v>
      </c>
      <c r="N377" s="291" t="s">
        <v>41</v>
      </c>
      <c r="O377" s="87"/>
      <c r="P377" s="217">
        <f>O377*H377</f>
        <v>0</v>
      </c>
      <c r="Q377" s="217">
        <v>0.002</v>
      </c>
      <c r="R377" s="217">
        <f>Q377*H377</f>
        <v>0.021999999999999999</v>
      </c>
      <c r="S377" s="217">
        <v>0</v>
      </c>
      <c r="T377" s="218">
        <f>S377*H377</f>
        <v>0</v>
      </c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R377" s="219" t="s">
        <v>195</v>
      </c>
      <c r="AT377" s="219" t="s">
        <v>845</v>
      </c>
      <c r="AU377" s="219" t="s">
        <v>80</v>
      </c>
      <c r="AY377" s="20" t="s">
        <v>145</v>
      </c>
      <c r="BE377" s="220">
        <f>IF(N377="základní",J377,0)</f>
        <v>0</v>
      </c>
      <c r="BF377" s="220">
        <f>IF(N377="snížená",J377,0)</f>
        <v>0</v>
      </c>
      <c r="BG377" s="220">
        <f>IF(N377="zákl. přenesená",J377,0)</f>
        <v>0</v>
      </c>
      <c r="BH377" s="220">
        <f>IF(N377="sníž. přenesená",J377,0)</f>
        <v>0</v>
      </c>
      <c r="BI377" s="220">
        <f>IF(N377="nulová",J377,0)</f>
        <v>0</v>
      </c>
      <c r="BJ377" s="20" t="s">
        <v>78</v>
      </c>
      <c r="BK377" s="220">
        <f>ROUND(I377*H377,2)</f>
        <v>0</v>
      </c>
      <c r="BL377" s="20" t="s">
        <v>150</v>
      </c>
      <c r="BM377" s="219" t="s">
        <v>987</v>
      </c>
    </row>
    <row r="378" s="12" customFormat="1">
      <c r="A378" s="12"/>
      <c r="B378" s="221"/>
      <c r="C378" s="222"/>
      <c r="D378" s="223" t="s">
        <v>152</v>
      </c>
      <c r="E378" s="224" t="s">
        <v>19</v>
      </c>
      <c r="F378" s="225" t="s">
        <v>988</v>
      </c>
      <c r="G378" s="222"/>
      <c r="H378" s="226">
        <v>9</v>
      </c>
      <c r="I378" s="227"/>
      <c r="J378" s="222"/>
      <c r="K378" s="222"/>
      <c r="L378" s="228"/>
      <c r="M378" s="229"/>
      <c r="N378" s="230"/>
      <c r="O378" s="230"/>
      <c r="P378" s="230"/>
      <c r="Q378" s="230"/>
      <c r="R378" s="230"/>
      <c r="S378" s="230"/>
      <c r="T378" s="231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T378" s="232" t="s">
        <v>152</v>
      </c>
      <c r="AU378" s="232" t="s">
        <v>80</v>
      </c>
      <c r="AV378" s="12" t="s">
        <v>80</v>
      </c>
      <c r="AW378" s="12" t="s">
        <v>32</v>
      </c>
      <c r="AX378" s="12" t="s">
        <v>70</v>
      </c>
      <c r="AY378" s="232" t="s">
        <v>145</v>
      </c>
    </row>
    <row r="379" s="12" customFormat="1">
      <c r="A379" s="12"/>
      <c r="B379" s="221"/>
      <c r="C379" s="222"/>
      <c r="D379" s="223" t="s">
        <v>152</v>
      </c>
      <c r="E379" s="224" t="s">
        <v>19</v>
      </c>
      <c r="F379" s="225" t="s">
        <v>989</v>
      </c>
      <c r="G379" s="222"/>
      <c r="H379" s="226">
        <v>2</v>
      </c>
      <c r="I379" s="227"/>
      <c r="J379" s="222"/>
      <c r="K379" s="222"/>
      <c r="L379" s="228"/>
      <c r="M379" s="229"/>
      <c r="N379" s="230"/>
      <c r="O379" s="230"/>
      <c r="P379" s="230"/>
      <c r="Q379" s="230"/>
      <c r="R379" s="230"/>
      <c r="S379" s="230"/>
      <c r="T379" s="231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T379" s="232" t="s">
        <v>152</v>
      </c>
      <c r="AU379" s="232" t="s">
        <v>80</v>
      </c>
      <c r="AV379" s="12" t="s">
        <v>80</v>
      </c>
      <c r="AW379" s="12" t="s">
        <v>32</v>
      </c>
      <c r="AX379" s="12" t="s">
        <v>70</v>
      </c>
      <c r="AY379" s="232" t="s">
        <v>145</v>
      </c>
    </row>
    <row r="380" s="14" customFormat="1">
      <c r="A380" s="14"/>
      <c r="B380" s="243"/>
      <c r="C380" s="244"/>
      <c r="D380" s="223" t="s">
        <v>152</v>
      </c>
      <c r="E380" s="245" t="s">
        <v>19</v>
      </c>
      <c r="F380" s="246" t="s">
        <v>154</v>
      </c>
      <c r="G380" s="244"/>
      <c r="H380" s="247">
        <v>11</v>
      </c>
      <c r="I380" s="248"/>
      <c r="J380" s="244"/>
      <c r="K380" s="244"/>
      <c r="L380" s="249"/>
      <c r="M380" s="250"/>
      <c r="N380" s="251"/>
      <c r="O380" s="251"/>
      <c r="P380" s="251"/>
      <c r="Q380" s="251"/>
      <c r="R380" s="251"/>
      <c r="S380" s="251"/>
      <c r="T380" s="252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3" t="s">
        <v>152</v>
      </c>
      <c r="AU380" s="253" t="s">
        <v>80</v>
      </c>
      <c r="AV380" s="14" t="s">
        <v>150</v>
      </c>
      <c r="AW380" s="14" t="s">
        <v>32</v>
      </c>
      <c r="AX380" s="14" t="s">
        <v>78</v>
      </c>
      <c r="AY380" s="253" t="s">
        <v>145</v>
      </c>
    </row>
    <row r="381" s="2" customFormat="1" ht="16.5" customHeight="1">
      <c r="A381" s="41"/>
      <c r="B381" s="42"/>
      <c r="C381" s="208" t="s">
        <v>427</v>
      </c>
      <c r="D381" s="208" t="s">
        <v>146</v>
      </c>
      <c r="E381" s="209" t="s">
        <v>990</v>
      </c>
      <c r="F381" s="210" t="s">
        <v>991</v>
      </c>
      <c r="G381" s="211" t="s">
        <v>401</v>
      </c>
      <c r="H381" s="212">
        <v>1</v>
      </c>
      <c r="I381" s="213"/>
      <c r="J381" s="214">
        <f>ROUND(I381*H381,2)</f>
        <v>0</v>
      </c>
      <c r="K381" s="210" t="s">
        <v>733</v>
      </c>
      <c r="L381" s="47"/>
      <c r="M381" s="215" t="s">
        <v>19</v>
      </c>
      <c r="N381" s="216" t="s">
        <v>41</v>
      </c>
      <c r="O381" s="87"/>
      <c r="P381" s="217">
        <f>O381*H381</f>
        <v>0</v>
      </c>
      <c r="Q381" s="217">
        <v>0.54568000000000005</v>
      </c>
      <c r="R381" s="217">
        <f>Q381*H381</f>
        <v>0.54568000000000005</v>
      </c>
      <c r="S381" s="217">
        <v>0</v>
      </c>
      <c r="T381" s="218">
        <f>S381*H381</f>
        <v>0</v>
      </c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R381" s="219" t="s">
        <v>150</v>
      </c>
      <c r="AT381" s="219" t="s">
        <v>146</v>
      </c>
      <c r="AU381" s="219" t="s">
        <v>80</v>
      </c>
      <c r="AY381" s="20" t="s">
        <v>145</v>
      </c>
      <c r="BE381" s="220">
        <f>IF(N381="základní",J381,0)</f>
        <v>0</v>
      </c>
      <c r="BF381" s="220">
        <f>IF(N381="snížená",J381,0)</f>
        <v>0</v>
      </c>
      <c r="BG381" s="220">
        <f>IF(N381="zákl. přenesená",J381,0)</f>
        <v>0</v>
      </c>
      <c r="BH381" s="220">
        <f>IF(N381="sníž. přenesená",J381,0)</f>
        <v>0</v>
      </c>
      <c r="BI381" s="220">
        <f>IF(N381="nulová",J381,0)</f>
        <v>0</v>
      </c>
      <c r="BJ381" s="20" t="s">
        <v>78</v>
      </c>
      <c r="BK381" s="220">
        <f>ROUND(I381*H381,2)</f>
        <v>0</v>
      </c>
      <c r="BL381" s="20" t="s">
        <v>150</v>
      </c>
      <c r="BM381" s="219" t="s">
        <v>992</v>
      </c>
    </row>
    <row r="382" s="2" customFormat="1">
      <c r="A382" s="41"/>
      <c r="B382" s="42"/>
      <c r="C382" s="43"/>
      <c r="D382" s="266" t="s">
        <v>735</v>
      </c>
      <c r="E382" s="43"/>
      <c r="F382" s="267" t="s">
        <v>993</v>
      </c>
      <c r="G382" s="43"/>
      <c r="H382" s="43"/>
      <c r="I382" s="268"/>
      <c r="J382" s="43"/>
      <c r="K382" s="43"/>
      <c r="L382" s="47"/>
      <c r="M382" s="269"/>
      <c r="N382" s="270"/>
      <c r="O382" s="87"/>
      <c r="P382" s="87"/>
      <c r="Q382" s="87"/>
      <c r="R382" s="87"/>
      <c r="S382" s="87"/>
      <c r="T382" s="88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T382" s="20" t="s">
        <v>735</v>
      </c>
      <c r="AU382" s="20" t="s">
        <v>80</v>
      </c>
    </row>
    <row r="383" s="12" customFormat="1">
      <c r="A383" s="12"/>
      <c r="B383" s="221"/>
      <c r="C383" s="222"/>
      <c r="D383" s="223" t="s">
        <v>152</v>
      </c>
      <c r="E383" s="224" t="s">
        <v>19</v>
      </c>
      <c r="F383" s="225" t="s">
        <v>994</v>
      </c>
      <c r="G383" s="222"/>
      <c r="H383" s="226">
        <v>1</v>
      </c>
      <c r="I383" s="227"/>
      <c r="J383" s="222"/>
      <c r="K383" s="222"/>
      <c r="L383" s="228"/>
      <c r="M383" s="229"/>
      <c r="N383" s="230"/>
      <c r="O383" s="230"/>
      <c r="P383" s="230"/>
      <c r="Q383" s="230"/>
      <c r="R383" s="230"/>
      <c r="S383" s="230"/>
      <c r="T383" s="231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T383" s="232" t="s">
        <v>152</v>
      </c>
      <c r="AU383" s="232" t="s">
        <v>80</v>
      </c>
      <c r="AV383" s="12" t="s">
        <v>80</v>
      </c>
      <c r="AW383" s="12" t="s">
        <v>32</v>
      </c>
      <c r="AX383" s="12" t="s">
        <v>70</v>
      </c>
      <c r="AY383" s="232" t="s">
        <v>145</v>
      </c>
    </row>
    <row r="384" s="14" customFormat="1">
      <c r="A384" s="14"/>
      <c r="B384" s="243"/>
      <c r="C384" s="244"/>
      <c r="D384" s="223" t="s">
        <v>152</v>
      </c>
      <c r="E384" s="245" t="s">
        <v>19</v>
      </c>
      <c r="F384" s="246" t="s">
        <v>154</v>
      </c>
      <c r="G384" s="244"/>
      <c r="H384" s="247">
        <v>1</v>
      </c>
      <c r="I384" s="248"/>
      <c r="J384" s="244"/>
      <c r="K384" s="244"/>
      <c r="L384" s="249"/>
      <c r="M384" s="250"/>
      <c r="N384" s="251"/>
      <c r="O384" s="251"/>
      <c r="P384" s="251"/>
      <c r="Q384" s="251"/>
      <c r="R384" s="251"/>
      <c r="S384" s="251"/>
      <c r="T384" s="252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3" t="s">
        <v>152</v>
      </c>
      <c r="AU384" s="253" t="s">
        <v>80</v>
      </c>
      <c r="AV384" s="14" t="s">
        <v>150</v>
      </c>
      <c r="AW384" s="14" t="s">
        <v>32</v>
      </c>
      <c r="AX384" s="14" t="s">
        <v>78</v>
      </c>
      <c r="AY384" s="253" t="s">
        <v>145</v>
      </c>
    </row>
    <row r="385" s="2" customFormat="1" ht="21.75" customHeight="1">
      <c r="A385" s="41"/>
      <c r="B385" s="42"/>
      <c r="C385" s="282" t="s">
        <v>433</v>
      </c>
      <c r="D385" s="282" t="s">
        <v>845</v>
      </c>
      <c r="E385" s="283" t="s">
        <v>995</v>
      </c>
      <c r="F385" s="284" t="s">
        <v>996</v>
      </c>
      <c r="G385" s="285" t="s">
        <v>401</v>
      </c>
      <c r="H385" s="286">
        <v>1</v>
      </c>
      <c r="I385" s="287"/>
      <c r="J385" s="288">
        <f>ROUND(I385*H385,2)</f>
        <v>0</v>
      </c>
      <c r="K385" s="284" t="s">
        <v>733</v>
      </c>
      <c r="L385" s="289"/>
      <c r="M385" s="290" t="s">
        <v>19</v>
      </c>
      <c r="N385" s="291" t="s">
        <v>41</v>
      </c>
      <c r="O385" s="87"/>
      <c r="P385" s="217">
        <f>O385*H385</f>
        <v>0</v>
      </c>
      <c r="Q385" s="217">
        <v>3.2999999999999998</v>
      </c>
      <c r="R385" s="217">
        <f>Q385*H385</f>
        <v>3.2999999999999998</v>
      </c>
      <c r="S385" s="217">
        <v>0</v>
      </c>
      <c r="T385" s="218">
        <f>S385*H385</f>
        <v>0</v>
      </c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R385" s="219" t="s">
        <v>195</v>
      </c>
      <c r="AT385" s="219" t="s">
        <v>845</v>
      </c>
      <c r="AU385" s="219" t="s">
        <v>80</v>
      </c>
      <c r="AY385" s="20" t="s">
        <v>145</v>
      </c>
      <c r="BE385" s="220">
        <f>IF(N385="základní",J385,0)</f>
        <v>0</v>
      </c>
      <c r="BF385" s="220">
        <f>IF(N385="snížená",J385,0)</f>
        <v>0</v>
      </c>
      <c r="BG385" s="220">
        <f>IF(N385="zákl. přenesená",J385,0)</f>
        <v>0</v>
      </c>
      <c r="BH385" s="220">
        <f>IF(N385="sníž. přenesená",J385,0)</f>
        <v>0</v>
      </c>
      <c r="BI385" s="220">
        <f>IF(N385="nulová",J385,0)</f>
        <v>0</v>
      </c>
      <c r="BJ385" s="20" t="s">
        <v>78</v>
      </c>
      <c r="BK385" s="220">
        <f>ROUND(I385*H385,2)</f>
        <v>0</v>
      </c>
      <c r="BL385" s="20" t="s">
        <v>150</v>
      </c>
      <c r="BM385" s="219" t="s">
        <v>997</v>
      </c>
    </row>
    <row r="386" s="12" customFormat="1">
      <c r="A386" s="12"/>
      <c r="B386" s="221"/>
      <c r="C386" s="222"/>
      <c r="D386" s="223" t="s">
        <v>152</v>
      </c>
      <c r="E386" s="224" t="s">
        <v>19</v>
      </c>
      <c r="F386" s="225" t="s">
        <v>994</v>
      </c>
      <c r="G386" s="222"/>
      <c r="H386" s="226">
        <v>1</v>
      </c>
      <c r="I386" s="227"/>
      <c r="J386" s="222"/>
      <c r="K386" s="222"/>
      <c r="L386" s="228"/>
      <c r="M386" s="229"/>
      <c r="N386" s="230"/>
      <c r="O386" s="230"/>
      <c r="P386" s="230"/>
      <c r="Q386" s="230"/>
      <c r="R386" s="230"/>
      <c r="S386" s="230"/>
      <c r="T386" s="231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T386" s="232" t="s">
        <v>152</v>
      </c>
      <c r="AU386" s="232" t="s">
        <v>80</v>
      </c>
      <c r="AV386" s="12" t="s">
        <v>80</v>
      </c>
      <c r="AW386" s="12" t="s">
        <v>32</v>
      </c>
      <c r="AX386" s="12" t="s">
        <v>70</v>
      </c>
      <c r="AY386" s="232" t="s">
        <v>145</v>
      </c>
    </row>
    <row r="387" s="14" customFormat="1">
      <c r="A387" s="14"/>
      <c r="B387" s="243"/>
      <c r="C387" s="244"/>
      <c r="D387" s="223" t="s">
        <v>152</v>
      </c>
      <c r="E387" s="245" t="s">
        <v>19</v>
      </c>
      <c r="F387" s="246" t="s">
        <v>154</v>
      </c>
      <c r="G387" s="244"/>
      <c r="H387" s="247">
        <v>1</v>
      </c>
      <c r="I387" s="248"/>
      <c r="J387" s="244"/>
      <c r="K387" s="244"/>
      <c r="L387" s="249"/>
      <c r="M387" s="250"/>
      <c r="N387" s="251"/>
      <c r="O387" s="251"/>
      <c r="P387" s="251"/>
      <c r="Q387" s="251"/>
      <c r="R387" s="251"/>
      <c r="S387" s="251"/>
      <c r="T387" s="252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3" t="s">
        <v>152</v>
      </c>
      <c r="AU387" s="253" t="s">
        <v>80</v>
      </c>
      <c r="AV387" s="14" t="s">
        <v>150</v>
      </c>
      <c r="AW387" s="14" t="s">
        <v>32</v>
      </c>
      <c r="AX387" s="14" t="s">
        <v>78</v>
      </c>
      <c r="AY387" s="253" t="s">
        <v>145</v>
      </c>
    </row>
    <row r="388" s="2" customFormat="1" ht="16.5" customHeight="1">
      <c r="A388" s="41"/>
      <c r="B388" s="42"/>
      <c r="C388" s="282" t="s">
        <v>441</v>
      </c>
      <c r="D388" s="282" t="s">
        <v>845</v>
      </c>
      <c r="E388" s="283" t="s">
        <v>998</v>
      </c>
      <c r="F388" s="284" t="s">
        <v>999</v>
      </c>
      <c r="G388" s="285" t="s">
        <v>401</v>
      </c>
      <c r="H388" s="286">
        <v>1</v>
      </c>
      <c r="I388" s="287"/>
      <c r="J388" s="288">
        <f>ROUND(I388*H388,2)</f>
        <v>0</v>
      </c>
      <c r="K388" s="284" t="s">
        <v>733</v>
      </c>
      <c r="L388" s="289"/>
      <c r="M388" s="290" t="s">
        <v>19</v>
      </c>
      <c r="N388" s="291" t="s">
        <v>41</v>
      </c>
      <c r="O388" s="87"/>
      <c r="P388" s="217">
        <f>O388*H388</f>
        <v>0</v>
      </c>
      <c r="Q388" s="217">
        <v>0.0030000000000000001</v>
      </c>
      <c r="R388" s="217">
        <f>Q388*H388</f>
        <v>0.0030000000000000001</v>
      </c>
      <c r="S388" s="217">
        <v>0</v>
      </c>
      <c r="T388" s="218">
        <f>S388*H388</f>
        <v>0</v>
      </c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R388" s="219" t="s">
        <v>195</v>
      </c>
      <c r="AT388" s="219" t="s">
        <v>845</v>
      </c>
      <c r="AU388" s="219" t="s">
        <v>80</v>
      </c>
      <c r="AY388" s="20" t="s">
        <v>145</v>
      </c>
      <c r="BE388" s="220">
        <f>IF(N388="základní",J388,0)</f>
        <v>0</v>
      </c>
      <c r="BF388" s="220">
        <f>IF(N388="snížená",J388,0)</f>
        <v>0</v>
      </c>
      <c r="BG388" s="220">
        <f>IF(N388="zákl. přenesená",J388,0)</f>
        <v>0</v>
      </c>
      <c r="BH388" s="220">
        <f>IF(N388="sníž. přenesená",J388,0)</f>
        <v>0</v>
      </c>
      <c r="BI388" s="220">
        <f>IF(N388="nulová",J388,0)</f>
        <v>0</v>
      </c>
      <c r="BJ388" s="20" t="s">
        <v>78</v>
      </c>
      <c r="BK388" s="220">
        <f>ROUND(I388*H388,2)</f>
        <v>0</v>
      </c>
      <c r="BL388" s="20" t="s">
        <v>150</v>
      </c>
      <c r="BM388" s="219" t="s">
        <v>1000</v>
      </c>
    </row>
    <row r="389" s="12" customFormat="1">
      <c r="A389" s="12"/>
      <c r="B389" s="221"/>
      <c r="C389" s="222"/>
      <c r="D389" s="223" t="s">
        <v>152</v>
      </c>
      <c r="E389" s="224" t="s">
        <v>19</v>
      </c>
      <c r="F389" s="225" t="s">
        <v>1001</v>
      </c>
      <c r="G389" s="222"/>
      <c r="H389" s="226">
        <v>1</v>
      </c>
      <c r="I389" s="227"/>
      <c r="J389" s="222"/>
      <c r="K389" s="222"/>
      <c r="L389" s="228"/>
      <c r="M389" s="229"/>
      <c r="N389" s="230"/>
      <c r="O389" s="230"/>
      <c r="P389" s="230"/>
      <c r="Q389" s="230"/>
      <c r="R389" s="230"/>
      <c r="S389" s="230"/>
      <c r="T389" s="231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T389" s="232" t="s">
        <v>152</v>
      </c>
      <c r="AU389" s="232" t="s">
        <v>80</v>
      </c>
      <c r="AV389" s="12" t="s">
        <v>80</v>
      </c>
      <c r="AW389" s="12" t="s">
        <v>32</v>
      </c>
      <c r="AX389" s="12" t="s">
        <v>70</v>
      </c>
      <c r="AY389" s="232" t="s">
        <v>145</v>
      </c>
    </row>
    <row r="390" s="14" customFormat="1">
      <c r="A390" s="14"/>
      <c r="B390" s="243"/>
      <c r="C390" s="244"/>
      <c r="D390" s="223" t="s">
        <v>152</v>
      </c>
      <c r="E390" s="245" t="s">
        <v>19</v>
      </c>
      <c r="F390" s="246" t="s">
        <v>154</v>
      </c>
      <c r="G390" s="244"/>
      <c r="H390" s="247">
        <v>1</v>
      </c>
      <c r="I390" s="248"/>
      <c r="J390" s="244"/>
      <c r="K390" s="244"/>
      <c r="L390" s="249"/>
      <c r="M390" s="250"/>
      <c r="N390" s="251"/>
      <c r="O390" s="251"/>
      <c r="P390" s="251"/>
      <c r="Q390" s="251"/>
      <c r="R390" s="251"/>
      <c r="S390" s="251"/>
      <c r="T390" s="252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3" t="s">
        <v>152</v>
      </c>
      <c r="AU390" s="253" t="s">
        <v>80</v>
      </c>
      <c r="AV390" s="14" t="s">
        <v>150</v>
      </c>
      <c r="AW390" s="14" t="s">
        <v>32</v>
      </c>
      <c r="AX390" s="14" t="s">
        <v>78</v>
      </c>
      <c r="AY390" s="253" t="s">
        <v>145</v>
      </c>
    </row>
    <row r="391" s="2" customFormat="1" ht="16.5" customHeight="1">
      <c r="A391" s="41"/>
      <c r="B391" s="42"/>
      <c r="C391" s="208" t="s">
        <v>406</v>
      </c>
      <c r="D391" s="208" t="s">
        <v>146</v>
      </c>
      <c r="E391" s="209" t="s">
        <v>1002</v>
      </c>
      <c r="F391" s="210" t="s">
        <v>1003</v>
      </c>
      <c r="G391" s="211" t="s">
        <v>401</v>
      </c>
      <c r="H391" s="212">
        <v>2</v>
      </c>
      <c r="I391" s="213"/>
      <c r="J391" s="214">
        <f>ROUND(I391*H391,2)</f>
        <v>0</v>
      </c>
      <c r="K391" s="210" t="s">
        <v>733</v>
      </c>
      <c r="L391" s="47"/>
      <c r="M391" s="215" t="s">
        <v>19</v>
      </c>
      <c r="N391" s="216" t="s">
        <v>41</v>
      </c>
      <c r="O391" s="87"/>
      <c r="P391" s="217">
        <f>O391*H391</f>
        <v>0</v>
      </c>
      <c r="Q391" s="217">
        <v>0.0098899999999999995</v>
      </c>
      <c r="R391" s="217">
        <f>Q391*H391</f>
        <v>0.019779999999999999</v>
      </c>
      <c r="S391" s="217">
        <v>0</v>
      </c>
      <c r="T391" s="218">
        <f>S391*H391</f>
        <v>0</v>
      </c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R391" s="219" t="s">
        <v>150</v>
      </c>
      <c r="AT391" s="219" t="s">
        <v>146</v>
      </c>
      <c r="AU391" s="219" t="s">
        <v>80</v>
      </c>
      <c r="AY391" s="20" t="s">
        <v>145</v>
      </c>
      <c r="BE391" s="220">
        <f>IF(N391="základní",J391,0)</f>
        <v>0</v>
      </c>
      <c r="BF391" s="220">
        <f>IF(N391="snížená",J391,0)</f>
        <v>0</v>
      </c>
      <c r="BG391" s="220">
        <f>IF(N391="zákl. přenesená",J391,0)</f>
        <v>0</v>
      </c>
      <c r="BH391" s="220">
        <f>IF(N391="sníž. přenesená",J391,0)</f>
        <v>0</v>
      </c>
      <c r="BI391" s="220">
        <f>IF(N391="nulová",J391,0)</f>
        <v>0</v>
      </c>
      <c r="BJ391" s="20" t="s">
        <v>78</v>
      </c>
      <c r="BK391" s="220">
        <f>ROUND(I391*H391,2)</f>
        <v>0</v>
      </c>
      <c r="BL391" s="20" t="s">
        <v>150</v>
      </c>
      <c r="BM391" s="219" t="s">
        <v>1004</v>
      </c>
    </row>
    <row r="392" s="2" customFormat="1">
      <c r="A392" s="41"/>
      <c r="B392" s="42"/>
      <c r="C392" s="43"/>
      <c r="D392" s="266" t="s">
        <v>735</v>
      </c>
      <c r="E392" s="43"/>
      <c r="F392" s="267" t="s">
        <v>1005</v>
      </c>
      <c r="G392" s="43"/>
      <c r="H392" s="43"/>
      <c r="I392" s="268"/>
      <c r="J392" s="43"/>
      <c r="K392" s="43"/>
      <c r="L392" s="47"/>
      <c r="M392" s="269"/>
      <c r="N392" s="270"/>
      <c r="O392" s="87"/>
      <c r="P392" s="87"/>
      <c r="Q392" s="87"/>
      <c r="R392" s="87"/>
      <c r="S392" s="87"/>
      <c r="T392" s="88"/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T392" s="20" t="s">
        <v>735</v>
      </c>
      <c r="AU392" s="20" t="s">
        <v>80</v>
      </c>
    </row>
    <row r="393" s="12" customFormat="1">
      <c r="A393" s="12"/>
      <c r="B393" s="221"/>
      <c r="C393" s="222"/>
      <c r="D393" s="223" t="s">
        <v>152</v>
      </c>
      <c r="E393" s="224" t="s">
        <v>19</v>
      </c>
      <c r="F393" s="225" t="s">
        <v>1006</v>
      </c>
      <c r="G393" s="222"/>
      <c r="H393" s="226">
        <v>2</v>
      </c>
      <c r="I393" s="227"/>
      <c r="J393" s="222"/>
      <c r="K393" s="222"/>
      <c r="L393" s="228"/>
      <c r="M393" s="229"/>
      <c r="N393" s="230"/>
      <c r="O393" s="230"/>
      <c r="P393" s="230"/>
      <c r="Q393" s="230"/>
      <c r="R393" s="230"/>
      <c r="S393" s="230"/>
      <c r="T393" s="231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T393" s="232" t="s">
        <v>152</v>
      </c>
      <c r="AU393" s="232" t="s">
        <v>80</v>
      </c>
      <c r="AV393" s="12" t="s">
        <v>80</v>
      </c>
      <c r="AW393" s="12" t="s">
        <v>32</v>
      </c>
      <c r="AX393" s="12" t="s">
        <v>70</v>
      </c>
      <c r="AY393" s="232" t="s">
        <v>145</v>
      </c>
    </row>
    <row r="394" s="14" customFormat="1">
      <c r="A394" s="14"/>
      <c r="B394" s="243"/>
      <c r="C394" s="244"/>
      <c r="D394" s="223" t="s">
        <v>152</v>
      </c>
      <c r="E394" s="245" t="s">
        <v>19</v>
      </c>
      <c r="F394" s="246" t="s">
        <v>154</v>
      </c>
      <c r="G394" s="244"/>
      <c r="H394" s="247">
        <v>2</v>
      </c>
      <c r="I394" s="248"/>
      <c r="J394" s="244"/>
      <c r="K394" s="244"/>
      <c r="L394" s="249"/>
      <c r="M394" s="250"/>
      <c r="N394" s="251"/>
      <c r="O394" s="251"/>
      <c r="P394" s="251"/>
      <c r="Q394" s="251"/>
      <c r="R394" s="251"/>
      <c r="S394" s="251"/>
      <c r="T394" s="252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3" t="s">
        <v>152</v>
      </c>
      <c r="AU394" s="253" t="s">
        <v>80</v>
      </c>
      <c r="AV394" s="14" t="s">
        <v>150</v>
      </c>
      <c r="AW394" s="14" t="s">
        <v>32</v>
      </c>
      <c r="AX394" s="14" t="s">
        <v>78</v>
      </c>
      <c r="AY394" s="253" t="s">
        <v>145</v>
      </c>
    </row>
    <row r="395" s="2" customFormat="1" ht="16.5" customHeight="1">
      <c r="A395" s="41"/>
      <c r="B395" s="42"/>
      <c r="C395" s="282" t="s">
        <v>391</v>
      </c>
      <c r="D395" s="282" t="s">
        <v>845</v>
      </c>
      <c r="E395" s="283" t="s">
        <v>1007</v>
      </c>
      <c r="F395" s="284" t="s">
        <v>1008</v>
      </c>
      <c r="G395" s="285" t="s">
        <v>401</v>
      </c>
      <c r="H395" s="286">
        <v>2</v>
      </c>
      <c r="I395" s="287"/>
      <c r="J395" s="288">
        <f>ROUND(I395*H395,2)</f>
        <v>0</v>
      </c>
      <c r="K395" s="284" t="s">
        <v>733</v>
      </c>
      <c r="L395" s="289"/>
      <c r="M395" s="290" t="s">
        <v>19</v>
      </c>
      <c r="N395" s="291" t="s">
        <v>41</v>
      </c>
      <c r="O395" s="87"/>
      <c r="P395" s="217">
        <f>O395*H395</f>
        <v>0</v>
      </c>
      <c r="Q395" s="217">
        <v>0.26200000000000001</v>
      </c>
      <c r="R395" s="217">
        <f>Q395*H395</f>
        <v>0.52400000000000002</v>
      </c>
      <c r="S395" s="217">
        <v>0</v>
      </c>
      <c r="T395" s="218">
        <f>S395*H395</f>
        <v>0</v>
      </c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R395" s="219" t="s">
        <v>195</v>
      </c>
      <c r="AT395" s="219" t="s">
        <v>845</v>
      </c>
      <c r="AU395" s="219" t="s">
        <v>80</v>
      </c>
      <c r="AY395" s="20" t="s">
        <v>145</v>
      </c>
      <c r="BE395" s="220">
        <f>IF(N395="základní",J395,0)</f>
        <v>0</v>
      </c>
      <c r="BF395" s="220">
        <f>IF(N395="snížená",J395,0)</f>
        <v>0</v>
      </c>
      <c r="BG395" s="220">
        <f>IF(N395="zákl. přenesená",J395,0)</f>
        <v>0</v>
      </c>
      <c r="BH395" s="220">
        <f>IF(N395="sníž. přenesená",J395,0)</f>
        <v>0</v>
      </c>
      <c r="BI395" s="220">
        <f>IF(N395="nulová",J395,0)</f>
        <v>0</v>
      </c>
      <c r="BJ395" s="20" t="s">
        <v>78</v>
      </c>
      <c r="BK395" s="220">
        <f>ROUND(I395*H395,2)</f>
        <v>0</v>
      </c>
      <c r="BL395" s="20" t="s">
        <v>150</v>
      </c>
      <c r="BM395" s="219" t="s">
        <v>1009</v>
      </c>
    </row>
    <row r="396" s="12" customFormat="1">
      <c r="A396" s="12"/>
      <c r="B396" s="221"/>
      <c r="C396" s="222"/>
      <c r="D396" s="223" t="s">
        <v>152</v>
      </c>
      <c r="E396" s="224" t="s">
        <v>19</v>
      </c>
      <c r="F396" s="225" t="s">
        <v>1006</v>
      </c>
      <c r="G396" s="222"/>
      <c r="H396" s="226">
        <v>2</v>
      </c>
      <c r="I396" s="227"/>
      <c r="J396" s="222"/>
      <c r="K396" s="222"/>
      <c r="L396" s="228"/>
      <c r="M396" s="229"/>
      <c r="N396" s="230"/>
      <c r="O396" s="230"/>
      <c r="P396" s="230"/>
      <c r="Q396" s="230"/>
      <c r="R396" s="230"/>
      <c r="S396" s="230"/>
      <c r="T396" s="231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T396" s="232" t="s">
        <v>152</v>
      </c>
      <c r="AU396" s="232" t="s">
        <v>80</v>
      </c>
      <c r="AV396" s="12" t="s">
        <v>80</v>
      </c>
      <c r="AW396" s="12" t="s">
        <v>32</v>
      </c>
      <c r="AX396" s="12" t="s">
        <v>70</v>
      </c>
      <c r="AY396" s="232" t="s">
        <v>145</v>
      </c>
    </row>
    <row r="397" s="14" customFormat="1">
      <c r="A397" s="14"/>
      <c r="B397" s="243"/>
      <c r="C397" s="244"/>
      <c r="D397" s="223" t="s">
        <v>152</v>
      </c>
      <c r="E397" s="245" t="s">
        <v>19</v>
      </c>
      <c r="F397" s="246" t="s">
        <v>154</v>
      </c>
      <c r="G397" s="244"/>
      <c r="H397" s="247">
        <v>2</v>
      </c>
      <c r="I397" s="248"/>
      <c r="J397" s="244"/>
      <c r="K397" s="244"/>
      <c r="L397" s="249"/>
      <c r="M397" s="250"/>
      <c r="N397" s="251"/>
      <c r="O397" s="251"/>
      <c r="P397" s="251"/>
      <c r="Q397" s="251"/>
      <c r="R397" s="251"/>
      <c r="S397" s="251"/>
      <c r="T397" s="252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3" t="s">
        <v>152</v>
      </c>
      <c r="AU397" s="253" t="s">
        <v>80</v>
      </c>
      <c r="AV397" s="14" t="s">
        <v>150</v>
      </c>
      <c r="AW397" s="14" t="s">
        <v>32</v>
      </c>
      <c r="AX397" s="14" t="s">
        <v>78</v>
      </c>
      <c r="AY397" s="253" t="s">
        <v>145</v>
      </c>
    </row>
    <row r="398" s="2" customFormat="1" ht="16.5" customHeight="1">
      <c r="A398" s="41"/>
      <c r="B398" s="42"/>
      <c r="C398" s="208" t="s">
        <v>304</v>
      </c>
      <c r="D398" s="208" t="s">
        <v>146</v>
      </c>
      <c r="E398" s="209" t="s">
        <v>1010</v>
      </c>
      <c r="F398" s="210" t="s">
        <v>1011</v>
      </c>
      <c r="G398" s="211" t="s">
        <v>401</v>
      </c>
      <c r="H398" s="212">
        <v>3</v>
      </c>
      <c r="I398" s="213"/>
      <c r="J398" s="214">
        <f>ROUND(I398*H398,2)</f>
        <v>0</v>
      </c>
      <c r="K398" s="210" t="s">
        <v>733</v>
      </c>
      <c r="L398" s="47"/>
      <c r="M398" s="215" t="s">
        <v>19</v>
      </c>
      <c r="N398" s="216" t="s">
        <v>41</v>
      </c>
      <c r="O398" s="87"/>
      <c r="P398" s="217">
        <f>O398*H398</f>
        <v>0</v>
      </c>
      <c r="Q398" s="217">
        <v>0.0098899999999999995</v>
      </c>
      <c r="R398" s="217">
        <f>Q398*H398</f>
        <v>0.029669999999999998</v>
      </c>
      <c r="S398" s="217">
        <v>0</v>
      </c>
      <c r="T398" s="218">
        <f>S398*H398</f>
        <v>0</v>
      </c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R398" s="219" t="s">
        <v>150</v>
      </c>
      <c r="AT398" s="219" t="s">
        <v>146</v>
      </c>
      <c r="AU398" s="219" t="s">
        <v>80</v>
      </c>
      <c r="AY398" s="20" t="s">
        <v>145</v>
      </c>
      <c r="BE398" s="220">
        <f>IF(N398="základní",J398,0)</f>
        <v>0</v>
      </c>
      <c r="BF398" s="220">
        <f>IF(N398="snížená",J398,0)</f>
        <v>0</v>
      </c>
      <c r="BG398" s="220">
        <f>IF(N398="zákl. přenesená",J398,0)</f>
        <v>0</v>
      </c>
      <c r="BH398" s="220">
        <f>IF(N398="sníž. přenesená",J398,0)</f>
        <v>0</v>
      </c>
      <c r="BI398" s="220">
        <f>IF(N398="nulová",J398,0)</f>
        <v>0</v>
      </c>
      <c r="BJ398" s="20" t="s">
        <v>78</v>
      </c>
      <c r="BK398" s="220">
        <f>ROUND(I398*H398,2)</f>
        <v>0</v>
      </c>
      <c r="BL398" s="20" t="s">
        <v>150</v>
      </c>
      <c r="BM398" s="219" t="s">
        <v>1012</v>
      </c>
    </row>
    <row r="399" s="2" customFormat="1">
      <c r="A399" s="41"/>
      <c r="B399" s="42"/>
      <c r="C399" s="43"/>
      <c r="D399" s="266" t="s">
        <v>735</v>
      </c>
      <c r="E399" s="43"/>
      <c r="F399" s="267" t="s">
        <v>1013</v>
      </c>
      <c r="G399" s="43"/>
      <c r="H399" s="43"/>
      <c r="I399" s="268"/>
      <c r="J399" s="43"/>
      <c r="K399" s="43"/>
      <c r="L399" s="47"/>
      <c r="M399" s="269"/>
      <c r="N399" s="270"/>
      <c r="O399" s="87"/>
      <c r="P399" s="87"/>
      <c r="Q399" s="87"/>
      <c r="R399" s="87"/>
      <c r="S399" s="87"/>
      <c r="T399" s="88"/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T399" s="20" t="s">
        <v>735</v>
      </c>
      <c r="AU399" s="20" t="s">
        <v>80</v>
      </c>
    </row>
    <row r="400" s="12" customFormat="1">
      <c r="A400" s="12"/>
      <c r="B400" s="221"/>
      <c r="C400" s="222"/>
      <c r="D400" s="223" t="s">
        <v>152</v>
      </c>
      <c r="E400" s="224" t="s">
        <v>19</v>
      </c>
      <c r="F400" s="225" t="s">
        <v>1014</v>
      </c>
      <c r="G400" s="222"/>
      <c r="H400" s="226">
        <v>2</v>
      </c>
      <c r="I400" s="227"/>
      <c r="J400" s="222"/>
      <c r="K400" s="222"/>
      <c r="L400" s="228"/>
      <c r="M400" s="229"/>
      <c r="N400" s="230"/>
      <c r="O400" s="230"/>
      <c r="P400" s="230"/>
      <c r="Q400" s="230"/>
      <c r="R400" s="230"/>
      <c r="S400" s="230"/>
      <c r="T400" s="231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T400" s="232" t="s">
        <v>152</v>
      </c>
      <c r="AU400" s="232" t="s">
        <v>80</v>
      </c>
      <c r="AV400" s="12" t="s">
        <v>80</v>
      </c>
      <c r="AW400" s="12" t="s">
        <v>32</v>
      </c>
      <c r="AX400" s="12" t="s">
        <v>70</v>
      </c>
      <c r="AY400" s="232" t="s">
        <v>145</v>
      </c>
    </row>
    <row r="401" s="12" customFormat="1">
      <c r="A401" s="12"/>
      <c r="B401" s="221"/>
      <c r="C401" s="222"/>
      <c r="D401" s="223" t="s">
        <v>152</v>
      </c>
      <c r="E401" s="224" t="s">
        <v>19</v>
      </c>
      <c r="F401" s="225" t="s">
        <v>1015</v>
      </c>
      <c r="G401" s="222"/>
      <c r="H401" s="226">
        <v>1</v>
      </c>
      <c r="I401" s="227"/>
      <c r="J401" s="222"/>
      <c r="K401" s="222"/>
      <c r="L401" s="228"/>
      <c r="M401" s="229"/>
      <c r="N401" s="230"/>
      <c r="O401" s="230"/>
      <c r="P401" s="230"/>
      <c r="Q401" s="230"/>
      <c r="R401" s="230"/>
      <c r="S401" s="230"/>
      <c r="T401" s="231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T401" s="232" t="s">
        <v>152</v>
      </c>
      <c r="AU401" s="232" t="s">
        <v>80</v>
      </c>
      <c r="AV401" s="12" t="s">
        <v>80</v>
      </c>
      <c r="AW401" s="12" t="s">
        <v>32</v>
      </c>
      <c r="AX401" s="12" t="s">
        <v>70</v>
      </c>
      <c r="AY401" s="232" t="s">
        <v>145</v>
      </c>
    </row>
    <row r="402" s="14" customFormat="1">
      <c r="A402" s="14"/>
      <c r="B402" s="243"/>
      <c r="C402" s="244"/>
      <c r="D402" s="223" t="s">
        <v>152</v>
      </c>
      <c r="E402" s="245" t="s">
        <v>19</v>
      </c>
      <c r="F402" s="246" t="s">
        <v>154</v>
      </c>
      <c r="G402" s="244"/>
      <c r="H402" s="247">
        <v>3</v>
      </c>
      <c r="I402" s="248"/>
      <c r="J402" s="244"/>
      <c r="K402" s="244"/>
      <c r="L402" s="249"/>
      <c r="M402" s="250"/>
      <c r="N402" s="251"/>
      <c r="O402" s="251"/>
      <c r="P402" s="251"/>
      <c r="Q402" s="251"/>
      <c r="R402" s="251"/>
      <c r="S402" s="251"/>
      <c r="T402" s="252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3" t="s">
        <v>152</v>
      </c>
      <c r="AU402" s="253" t="s">
        <v>80</v>
      </c>
      <c r="AV402" s="14" t="s">
        <v>150</v>
      </c>
      <c r="AW402" s="14" t="s">
        <v>32</v>
      </c>
      <c r="AX402" s="14" t="s">
        <v>78</v>
      </c>
      <c r="AY402" s="253" t="s">
        <v>145</v>
      </c>
    </row>
    <row r="403" s="2" customFormat="1" ht="16.5" customHeight="1">
      <c r="A403" s="41"/>
      <c r="B403" s="42"/>
      <c r="C403" s="282" t="s">
        <v>364</v>
      </c>
      <c r="D403" s="282" t="s">
        <v>845</v>
      </c>
      <c r="E403" s="283" t="s">
        <v>1016</v>
      </c>
      <c r="F403" s="284" t="s">
        <v>1017</v>
      </c>
      <c r="G403" s="285" t="s">
        <v>401</v>
      </c>
      <c r="H403" s="286">
        <v>3</v>
      </c>
      <c r="I403" s="287"/>
      <c r="J403" s="288">
        <f>ROUND(I403*H403,2)</f>
        <v>0</v>
      </c>
      <c r="K403" s="284" t="s">
        <v>733</v>
      </c>
      <c r="L403" s="289"/>
      <c r="M403" s="290" t="s">
        <v>19</v>
      </c>
      <c r="N403" s="291" t="s">
        <v>41</v>
      </c>
      <c r="O403" s="87"/>
      <c r="P403" s="217">
        <f>O403*H403</f>
        <v>0</v>
      </c>
      <c r="Q403" s="217">
        <v>0.52600000000000002</v>
      </c>
      <c r="R403" s="217">
        <f>Q403*H403</f>
        <v>1.5780000000000001</v>
      </c>
      <c r="S403" s="217">
        <v>0</v>
      </c>
      <c r="T403" s="218">
        <f>S403*H403</f>
        <v>0</v>
      </c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R403" s="219" t="s">
        <v>195</v>
      </c>
      <c r="AT403" s="219" t="s">
        <v>845</v>
      </c>
      <c r="AU403" s="219" t="s">
        <v>80</v>
      </c>
      <c r="AY403" s="20" t="s">
        <v>145</v>
      </c>
      <c r="BE403" s="220">
        <f>IF(N403="základní",J403,0)</f>
        <v>0</v>
      </c>
      <c r="BF403" s="220">
        <f>IF(N403="snížená",J403,0)</f>
        <v>0</v>
      </c>
      <c r="BG403" s="220">
        <f>IF(N403="zákl. přenesená",J403,0)</f>
        <v>0</v>
      </c>
      <c r="BH403" s="220">
        <f>IF(N403="sníž. přenesená",J403,0)</f>
        <v>0</v>
      </c>
      <c r="BI403" s="220">
        <f>IF(N403="nulová",J403,0)</f>
        <v>0</v>
      </c>
      <c r="BJ403" s="20" t="s">
        <v>78</v>
      </c>
      <c r="BK403" s="220">
        <f>ROUND(I403*H403,2)</f>
        <v>0</v>
      </c>
      <c r="BL403" s="20" t="s">
        <v>150</v>
      </c>
      <c r="BM403" s="219" t="s">
        <v>1018</v>
      </c>
    </row>
    <row r="404" s="12" customFormat="1">
      <c r="A404" s="12"/>
      <c r="B404" s="221"/>
      <c r="C404" s="222"/>
      <c r="D404" s="223" t="s">
        <v>152</v>
      </c>
      <c r="E404" s="224" t="s">
        <v>19</v>
      </c>
      <c r="F404" s="225" t="s">
        <v>1014</v>
      </c>
      <c r="G404" s="222"/>
      <c r="H404" s="226">
        <v>2</v>
      </c>
      <c r="I404" s="227"/>
      <c r="J404" s="222"/>
      <c r="K404" s="222"/>
      <c r="L404" s="228"/>
      <c r="M404" s="229"/>
      <c r="N404" s="230"/>
      <c r="O404" s="230"/>
      <c r="P404" s="230"/>
      <c r="Q404" s="230"/>
      <c r="R404" s="230"/>
      <c r="S404" s="230"/>
      <c r="T404" s="231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T404" s="232" t="s">
        <v>152</v>
      </c>
      <c r="AU404" s="232" t="s">
        <v>80</v>
      </c>
      <c r="AV404" s="12" t="s">
        <v>80</v>
      </c>
      <c r="AW404" s="12" t="s">
        <v>32</v>
      </c>
      <c r="AX404" s="12" t="s">
        <v>70</v>
      </c>
      <c r="AY404" s="232" t="s">
        <v>145</v>
      </c>
    </row>
    <row r="405" s="12" customFormat="1">
      <c r="A405" s="12"/>
      <c r="B405" s="221"/>
      <c r="C405" s="222"/>
      <c r="D405" s="223" t="s">
        <v>152</v>
      </c>
      <c r="E405" s="224" t="s">
        <v>19</v>
      </c>
      <c r="F405" s="225" t="s">
        <v>1015</v>
      </c>
      <c r="G405" s="222"/>
      <c r="H405" s="226">
        <v>1</v>
      </c>
      <c r="I405" s="227"/>
      <c r="J405" s="222"/>
      <c r="K405" s="222"/>
      <c r="L405" s="228"/>
      <c r="M405" s="229"/>
      <c r="N405" s="230"/>
      <c r="O405" s="230"/>
      <c r="P405" s="230"/>
      <c r="Q405" s="230"/>
      <c r="R405" s="230"/>
      <c r="S405" s="230"/>
      <c r="T405" s="231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T405" s="232" t="s">
        <v>152</v>
      </c>
      <c r="AU405" s="232" t="s">
        <v>80</v>
      </c>
      <c r="AV405" s="12" t="s">
        <v>80</v>
      </c>
      <c r="AW405" s="12" t="s">
        <v>32</v>
      </c>
      <c r="AX405" s="12" t="s">
        <v>70</v>
      </c>
      <c r="AY405" s="232" t="s">
        <v>145</v>
      </c>
    </row>
    <row r="406" s="14" customFormat="1">
      <c r="A406" s="14"/>
      <c r="B406" s="243"/>
      <c r="C406" s="244"/>
      <c r="D406" s="223" t="s">
        <v>152</v>
      </c>
      <c r="E406" s="245" t="s">
        <v>19</v>
      </c>
      <c r="F406" s="246" t="s">
        <v>154</v>
      </c>
      <c r="G406" s="244"/>
      <c r="H406" s="247">
        <v>3</v>
      </c>
      <c r="I406" s="248"/>
      <c r="J406" s="244"/>
      <c r="K406" s="244"/>
      <c r="L406" s="249"/>
      <c r="M406" s="250"/>
      <c r="N406" s="251"/>
      <c r="O406" s="251"/>
      <c r="P406" s="251"/>
      <c r="Q406" s="251"/>
      <c r="R406" s="251"/>
      <c r="S406" s="251"/>
      <c r="T406" s="252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3" t="s">
        <v>152</v>
      </c>
      <c r="AU406" s="253" t="s">
        <v>80</v>
      </c>
      <c r="AV406" s="14" t="s">
        <v>150</v>
      </c>
      <c r="AW406" s="14" t="s">
        <v>32</v>
      </c>
      <c r="AX406" s="14" t="s">
        <v>78</v>
      </c>
      <c r="AY406" s="253" t="s">
        <v>145</v>
      </c>
    </row>
    <row r="407" s="2" customFormat="1" ht="16.5" customHeight="1">
      <c r="A407" s="41"/>
      <c r="B407" s="42"/>
      <c r="C407" s="208" t="s">
        <v>411</v>
      </c>
      <c r="D407" s="208" t="s">
        <v>146</v>
      </c>
      <c r="E407" s="209" t="s">
        <v>1019</v>
      </c>
      <c r="F407" s="210" t="s">
        <v>1020</v>
      </c>
      <c r="G407" s="211" t="s">
        <v>401</v>
      </c>
      <c r="H407" s="212">
        <v>1</v>
      </c>
      <c r="I407" s="213"/>
      <c r="J407" s="214">
        <f>ROUND(I407*H407,2)</f>
        <v>0</v>
      </c>
      <c r="K407" s="210" t="s">
        <v>733</v>
      </c>
      <c r="L407" s="47"/>
      <c r="M407" s="215" t="s">
        <v>19</v>
      </c>
      <c r="N407" s="216" t="s">
        <v>41</v>
      </c>
      <c r="O407" s="87"/>
      <c r="P407" s="217">
        <f>O407*H407</f>
        <v>0</v>
      </c>
      <c r="Q407" s="217">
        <v>0.0098899999999999995</v>
      </c>
      <c r="R407" s="217">
        <f>Q407*H407</f>
        <v>0.0098899999999999995</v>
      </c>
      <c r="S407" s="217">
        <v>0</v>
      </c>
      <c r="T407" s="218">
        <f>S407*H407</f>
        <v>0</v>
      </c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R407" s="219" t="s">
        <v>150</v>
      </c>
      <c r="AT407" s="219" t="s">
        <v>146</v>
      </c>
      <c r="AU407" s="219" t="s">
        <v>80</v>
      </c>
      <c r="AY407" s="20" t="s">
        <v>145</v>
      </c>
      <c r="BE407" s="220">
        <f>IF(N407="základní",J407,0)</f>
        <v>0</v>
      </c>
      <c r="BF407" s="220">
        <f>IF(N407="snížená",J407,0)</f>
        <v>0</v>
      </c>
      <c r="BG407" s="220">
        <f>IF(N407="zákl. přenesená",J407,0)</f>
        <v>0</v>
      </c>
      <c r="BH407" s="220">
        <f>IF(N407="sníž. přenesená",J407,0)</f>
        <v>0</v>
      </c>
      <c r="BI407" s="220">
        <f>IF(N407="nulová",J407,0)</f>
        <v>0</v>
      </c>
      <c r="BJ407" s="20" t="s">
        <v>78</v>
      </c>
      <c r="BK407" s="220">
        <f>ROUND(I407*H407,2)</f>
        <v>0</v>
      </c>
      <c r="BL407" s="20" t="s">
        <v>150</v>
      </c>
      <c r="BM407" s="219" t="s">
        <v>1021</v>
      </c>
    </row>
    <row r="408" s="2" customFormat="1">
      <c r="A408" s="41"/>
      <c r="B408" s="42"/>
      <c r="C408" s="43"/>
      <c r="D408" s="266" t="s">
        <v>735</v>
      </c>
      <c r="E408" s="43"/>
      <c r="F408" s="267" t="s">
        <v>1022</v>
      </c>
      <c r="G408" s="43"/>
      <c r="H408" s="43"/>
      <c r="I408" s="268"/>
      <c r="J408" s="43"/>
      <c r="K408" s="43"/>
      <c r="L408" s="47"/>
      <c r="M408" s="269"/>
      <c r="N408" s="270"/>
      <c r="O408" s="87"/>
      <c r="P408" s="87"/>
      <c r="Q408" s="87"/>
      <c r="R408" s="87"/>
      <c r="S408" s="87"/>
      <c r="T408" s="88"/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T408" s="20" t="s">
        <v>735</v>
      </c>
      <c r="AU408" s="20" t="s">
        <v>80</v>
      </c>
    </row>
    <row r="409" s="12" customFormat="1">
      <c r="A409" s="12"/>
      <c r="B409" s="221"/>
      <c r="C409" s="222"/>
      <c r="D409" s="223" t="s">
        <v>152</v>
      </c>
      <c r="E409" s="224" t="s">
        <v>19</v>
      </c>
      <c r="F409" s="225" t="s">
        <v>1023</v>
      </c>
      <c r="G409" s="222"/>
      <c r="H409" s="226">
        <v>1</v>
      </c>
      <c r="I409" s="227"/>
      <c r="J409" s="222"/>
      <c r="K409" s="222"/>
      <c r="L409" s="228"/>
      <c r="M409" s="229"/>
      <c r="N409" s="230"/>
      <c r="O409" s="230"/>
      <c r="P409" s="230"/>
      <c r="Q409" s="230"/>
      <c r="R409" s="230"/>
      <c r="S409" s="230"/>
      <c r="T409" s="231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T409" s="232" t="s">
        <v>152</v>
      </c>
      <c r="AU409" s="232" t="s">
        <v>80</v>
      </c>
      <c r="AV409" s="12" t="s">
        <v>80</v>
      </c>
      <c r="AW409" s="12" t="s">
        <v>32</v>
      </c>
      <c r="AX409" s="12" t="s">
        <v>70</v>
      </c>
      <c r="AY409" s="232" t="s">
        <v>145</v>
      </c>
    </row>
    <row r="410" s="14" customFormat="1">
      <c r="A410" s="14"/>
      <c r="B410" s="243"/>
      <c r="C410" s="244"/>
      <c r="D410" s="223" t="s">
        <v>152</v>
      </c>
      <c r="E410" s="245" t="s">
        <v>19</v>
      </c>
      <c r="F410" s="246" t="s">
        <v>154</v>
      </c>
      <c r="G410" s="244"/>
      <c r="H410" s="247">
        <v>1</v>
      </c>
      <c r="I410" s="248"/>
      <c r="J410" s="244"/>
      <c r="K410" s="244"/>
      <c r="L410" s="249"/>
      <c r="M410" s="250"/>
      <c r="N410" s="251"/>
      <c r="O410" s="251"/>
      <c r="P410" s="251"/>
      <c r="Q410" s="251"/>
      <c r="R410" s="251"/>
      <c r="S410" s="251"/>
      <c r="T410" s="252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3" t="s">
        <v>152</v>
      </c>
      <c r="AU410" s="253" t="s">
        <v>80</v>
      </c>
      <c r="AV410" s="14" t="s">
        <v>150</v>
      </c>
      <c r="AW410" s="14" t="s">
        <v>32</v>
      </c>
      <c r="AX410" s="14" t="s">
        <v>78</v>
      </c>
      <c r="AY410" s="253" t="s">
        <v>145</v>
      </c>
    </row>
    <row r="411" s="2" customFormat="1" ht="16.5" customHeight="1">
      <c r="A411" s="41"/>
      <c r="B411" s="42"/>
      <c r="C411" s="282" t="s">
        <v>417</v>
      </c>
      <c r="D411" s="282" t="s">
        <v>845</v>
      </c>
      <c r="E411" s="283" t="s">
        <v>1024</v>
      </c>
      <c r="F411" s="284" t="s">
        <v>1025</v>
      </c>
      <c r="G411" s="285" t="s">
        <v>401</v>
      </c>
      <c r="H411" s="286">
        <v>1</v>
      </c>
      <c r="I411" s="287"/>
      <c r="J411" s="288">
        <f>ROUND(I411*H411,2)</f>
        <v>0</v>
      </c>
      <c r="K411" s="284" t="s">
        <v>733</v>
      </c>
      <c r="L411" s="289"/>
      <c r="M411" s="290" t="s">
        <v>19</v>
      </c>
      <c r="N411" s="291" t="s">
        <v>41</v>
      </c>
      <c r="O411" s="87"/>
      <c r="P411" s="217">
        <f>O411*H411</f>
        <v>0</v>
      </c>
      <c r="Q411" s="217">
        <v>1.0540000000000001</v>
      </c>
      <c r="R411" s="217">
        <f>Q411*H411</f>
        <v>1.0540000000000001</v>
      </c>
      <c r="S411" s="217">
        <v>0</v>
      </c>
      <c r="T411" s="218">
        <f>S411*H411</f>
        <v>0</v>
      </c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R411" s="219" t="s">
        <v>195</v>
      </c>
      <c r="AT411" s="219" t="s">
        <v>845</v>
      </c>
      <c r="AU411" s="219" t="s">
        <v>80</v>
      </c>
      <c r="AY411" s="20" t="s">
        <v>145</v>
      </c>
      <c r="BE411" s="220">
        <f>IF(N411="základní",J411,0)</f>
        <v>0</v>
      </c>
      <c r="BF411" s="220">
        <f>IF(N411="snížená",J411,0)</f>
        <v>0</v>
      </c>
      <c r="BG411" s="220">
        <f>IF(N411="zákl. přenesená",J411,0)</f>
        <v>0</v>
      </c>
      <c r="BH411" s="220">
        <f>IF(N411="sníž. přenesená",J411,0)</f>
        <v>0</v>
      </c>
      <c r="BI411" s="220">
        <f>IF(N411="nulová",J411,0)</f>
        <v>0</v>
      </c>
      <c r="BJ411" s="20" t="s">
        <v>78</v>
      </c>
      <c r="BK411" s="220">
        <f>ROUND(I411*H411,2)</f>
        <v>0</v>
      </c>
      <c r="BL411" s="20" t="s">
        <v>150</v>
      </c>
      <c r="BM411" s="219" t="s">
        <v>1026</v>
      </c>
    </row>
    <row r="412" s="12" customFormat="1">
      <c r="A412" s="12"/>
      <c r="B412" s="221"/>
      <c r="C412" s="222"/>
      <c r="D412" s="223" t="s">
        <v>152</v>
      </c>
      <c r="E412" s="224" t="s">
        <v>19</v>
      </c>
      <c r="F412" s="225" t="s">
        <v>1023</v>
      </c>
      <c r="G412" s="222"/>
      <c r="H412" s="226">
        <v>1</v>
      </c>
      <c r="I412" s="227"/>
      <c r="J412" s="222"/>
      <c r="K412" s="222"/>
      <c r="L412" s="228"/>
      <c r="M412" s="229"/>
      <c r="N412" s="230"/>
      <c r="O412" s="230"/>
      <c r="P412" s="230"/>
      <c r="Q412" s="230"/>
      <c r="R412" s="230"/>
      <c r="S412" s="230"/>
      <c r="T412" s="231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T412" s="232" t="s">
        <v>152</v>
      </c>
      <c r="AU412" s="232" t="s">
        <v>80</v>
      </c>
      <c r="AV412" s="12" t="s">
        <v>80</v>
      </c>
      <c r="AW412" s="12" t="s">
        <v>32</v>
      </c>
      <c r="AX412" s="12" t="s">
        <v>70</v>
      </c>
      <c r="AY412" s="232" t="s">
        <v>145</v>
      </c>
    </row>
    <row r="413" s="14" customFormat="1">
      <c r="A413" s="14"/>
      <c r="B413" s="243"/>
      <c r="C413" s="244"/>
      <c r="D413" s="223" t="s">
        <v>152</v>
      </c>
      <c r="E413" s="245" t="s">
        <v>19</v>
      </c>
      <c r="F413" s="246" t="s">
        <v>154</v>
      </c>
      <c r="G413" s="244"/>
      <c r="H413" s="247">
        <v>1</v>
      </c>
      <c r="I413" s="248"/>
      <c r="J413" s="244"/>
      <c r="K413" s="244"/>
      <c r="L413" s="249"/>
      <c r="M413" s="250"/>
      <c r="N413" s="251"/>
      <c r="O413" s="251"/>
      <c r="P413" s="251"/>
      <c r="Q413" s="251"/>
      <c r="R413" s="251"/>
      <c r="S413" s="251"/>
      <c r="T413" s="252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3" t="s">
        <v>152</v>
      </c>
      <c r="AU413" s="253" t="s">
        <v>80</v>
      </c>
      <c r="AV413" s="14" t="s">
        <v>150</v>
      </c>
      <c r="AW413" s="14" t="s">
        <v>32</v>
      </c>
      <c r="AX413" s="14" t="s">
        <v>78</v>
      </c>
      <c r="AY413" s="253" t="s">
        <v>145</v>
      </c>
    </row>
    <row r="414" s="2" customFormat="1" ht="16.5" customHeight="1">
      <c r="A414" s="41"/>
      <c r="B414" s="42"/>
      <c r="C414" s="208" t="s">
        <v>319</v>
      </c>
      <c r="D414" s="208" t="s">
        <v>146</v>
      </c>
      <c r="E414" s="209" t="s">
        <v>1027</v>
      </c>
      <c r="F414" s="210" t="s">
        <v>1028</v>
      </c>
      <c r="G414" s="211" t="s">
        <v>401</v>
      </c>
      <c r="H414" s="212">
        <v>4</v>
      </c>
      <c r="I414" s="213"/>
      <c r="J414" s="214">
        <f>ROUND(I414*H414,2)</f>
        <v>0</v>
      </c>
      <c r="K414" s="210" t="s">
        <v>733</v>
      </c>
      <c r="L414" s="47"/>
      <c r="M414" s="215" t="s">
        <v>19</v>
      </c>
      <c r="N414" s="216" t="s">
        <v>41</v>
      </c>
      <c r="O414" s="87"/>
      <c r="P414" s="217">
        <f>O414*H414</f>
        <v>0</v>
      </c>
      <c r="Q414" s="217">
        <v>0.01218</v>
      </c>
      <c r="R414" s="217">
        <f>Q414*H414</f>
        <v>0.048719999999999999</v>
      </c>
      <c r="S414" s="217">
        <v>0</v>
      </c>
      <c r="T414" s="218">
        <f>S414*H414</f>
        <v>0</v>
      </c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R414" s="219" t="s">
        <v>150</v>
      </c>
      <c r="AT414" s="219" t="s">
        <v>146</v>
      </c>
      <c r="AU414" s="219" t="s">
        <v>80</v>
      </c>
      <c r="AY414" s="20" t="s">
        <v>145</v>
      </c>
      <c r="BE414" s="220">
        <f>IF(N414="základní",J414,0)</f>
        <v>0</v>
      </c>
      <c r="BF414" s="220">
        <f>IF(N414="snížená",J414,0)</f>
        <v>0</v>
      </c>
      <c r="BG414" s="220">
        <f>IF(N414="zákl. přenesená",J414,0)</f>
        <v>0</v>
      </c>
      <c r="BH414" s="220">
        <f>IF(N414="sníž. přenesená",J414,0)</f>
        <v>0</v>
      </c>
      <c r="BI414" s="220">
        <f>IF(N414="nulová",J414,0)</f>
        <v>0</v>
      </c>
      <c r="BJ414" s="20" t="s">
        <v>78</v>
      </c>
      <c r="BK414" s="220">
        <f>ROUND(I414*H414,2)</f>
        <v>0</v>
      </c>
      <c r="BL414" s="20" t="s">
        <v>150</v>
      </c>
      <c r="BM414" s="219" t="s">
        <v>1029</v>
      </c>
    </row>
    <row r="415" s="2" customFormat="1">
      <c r="A415" s="41"/>
      <c r="B415" s="42"/>
      <c r="C415" s="43"/>
      <c r="D415" s="266" t="s">
        <v>735</v>
      </c>
      <c r="E415" s="43"/>
      <c r="F415" s="267" t="s">
        <v>1030</v>
      </c>
      <c r="G415" s="43"/>
      <c r="H415" s="43"/>
      <c r="I415" s="268"/>
      <c r="J415" s="43"/>
      <c r="K415" s="43"/>
      <c r="L415" s="47"/>
      <c r="M415" s="269"/>
      <c r="N415" s="270"/>
      <c r="O415" s="87"/>
      <c r="P415" s="87"/>
      <c r="Q415" s="87"/>
      <c r="R415" s="87"/>
      <c r="S415" s="87"/>
      <c r="T415" s="88"/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T415" s="20" t="s">
        <v>735</v>
      </c>
      <c r="AU415" s="20" t="s">
        <v>80</v>
      </c>
    </row>
    <row r="416" s="12" customFormat="1">
      <c r="A416" s="12"/>
      <c r="B416" s="221"/>
      <c r="C416" s="222"/>
      <c r="D416" s="223" t="s">
        <v>152</v>
      </c>
      <c r="E416" s="224" t="s">
        <v>19</v>
      </c>
      <c r="F416" s="225" t="s">
        <v>1031</v>
      </c>
      <c r="G416" s="222"/>
      <c r="H416" s="226">
        <v>3</v>
      </c>
      <c r="I416" s="227"/>
      <c r="J416" s="222"/>
      <c r="K416" s="222"/>
      <c r="L416" s="228"/>
      <c r="M416" s="229"/>
      <c r="N416" s="230"/>
      <c r="O416" s="230"/>
      <c r="P416" s="230"/>
      <c r="Q416" s="230"/>
      <c r="R416" s="230"/>
      <c r="S416" s="230"/>
      <c r="T416" s="231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T416" s="232" t="s">
        <v>152</v>
      </c>
      <c r="AU416" s="232" t="s">
        <v>80</v>
      </c>
      <c r="AV416" s="12" t="s">
        <v>80</v>
      </c>
      <c r="AW416" s="12" t="s">
        <v>32</v>
      </c>
      <c r="AX416" s="12" t="s">
        <v>70</v>
      </c>
      <c r="AY416" s="232" t="s">
        <v>145</v>
      </c>
    </row>
    <row r="417" s="12" customFormat="1">
      <c r="A417" s="12"/>
      <c r="B417" s="221"/>
      <c r="C417" s="222"/>
      <c r="D417" s="223" t="s">
        <v>152</v>
      </c>
      <c r="E417" s="224" t="s">
        <v>19</v>
      </c>
      <c r="F417" s="225" t="s">
        <v>1032</v>
      </c>
      <c r="G417" s="222"/>
      <c r="H417" s="226">
        <v>1</v>
      </c>
      <c r="I417" s="227"/>
      <c r="J417" s="222"/>
      <c r="K417" s="222"/>
      <c r="L417" s="228"/>
      <c r="M417" s="229"/>
      <c r="N417" s="230"/>
      <c r="O417" s="230"/>
      <c r="P417" s="230"/>
      <c r="Q417" s="230"/>
      <c r="R417" s="230"/>
      <c r="S417" s="230"/>
      <c r="T417" s="231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T417" s="232" t="s">
        <v>152</v>
      </c>
      <c r="AU417" s="232" t="s">
        <v>80</v>
      </c>
      <c r="AV417" s="12" t="s">
        <v>80</v>
      </c>
      <c r="AW417" s="12" t="s">
        <v>32</v>
      </c>
      <c r="AX417" s="12" t="s">
        <v>70</v>
      </c>
      <c r="AY417" s="232" t="s">
        <v>145</v>
      </c>
    </row>
    <row r="418" s="14" customFormat="1">
      <c r="A418" s="14"/>
      <c r="B418" s="243"/>
      <c r="C418" s="244"/>
      <c r="D418" s="223" t="s">
        <v>152</v>
      </c>
      <c r="E418" s="245" t="s">
        <v>19</v>
      </c>
      <c r="F418" s="246" t="s">
        <v>154</v>
      </c>
      <c r="G418" s="244"/>
      <c r="H418" s="247">
        <v>4</v>
      </c>
      <c r="I418" s="248"/>
      <c r="J418" s="244"/>
      <c r="K418" s="244"/>
      <c r="L418" s="249"/>
      <c r="M418" s="250"/>
      <c r="N418" s="251"/>
      <c r="O418" s="251"/>
      <c r="P418" s="251"/>
      <c r="Q418" s="251"/>
      <c r="R418" s="251"/>
      <c r="S418" s="251"/>
      <c r="T418" s="252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3" t="s">
        <v>152</v>
      </c>
      <c r="AU418" s="253" t="s">
        <v>80</v>
      </c>
      <c r="AV418" s="14" t="s">
        <v>150</v>
      </c>
      <c r="AW418" s="14" t="s">
        <v>32</v>
      </c>
      <c r="AX418" s="14" t="s">
        <v>78</v>
      </c>
      <c r="AY418" s="253" t="s">
        <v>145</v>
      </c>
    </row>
    <row r="419" s="2" customFormat="1" ht="16.5" customHeight="1">
      <c r="A419" s="41"/>
      <c r="B419" s="42"/>
      <c r="C419" s="282" t="s">
        <v>286</v>
      </c>
      <c r="D419" s="282" t="s">
        <v>845</v>
      </c>
      <c r="E419" s="283" t="s">
        <v>1033</v>
      </c>
      <c r="F419" s="284" t="s">
        <v>1034</v>
      </c>
      <c r="G419" s="285" t="s">
        <v>401</v>
      </c>
      <c r="H419" s="286">
        <v>4</v>
      </c>
      <c r="I419" s="287"/>
      <c r="J419" s="288">
        <f>ROUND(I419*H419,2)</f>
        <v>0</v>
      </c>
      <c r="K419" s="284" t="s">
        <v>733</v>
      </c>
      <c r="L419" s="289"/>
      <c r="M419" s="290" t="s">
        <v>19</v>
      </c>
      <c r="N419" s="291" t="s">
        <v>41</v>
      </c>
      <c r="O419" s="87"/>
      <c r="P419" s="217">
        <f>O419*H419</f>
        <v>0</v>
      </c>
      <c r="Q419" s="217">
        <v>0.58499999999999996</v>
      </c>
      <c r="R419" s="217">
        <f>Q419*H419</f>
        <v>2.3399999999999999</v>
      </c>
      <c r="S419" s="217">
        <v>0</v>
      </c>
      <c r="T419" s="218">
        <f>S419*H419</f>
        <v>0</v>
      </c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R419" s="219" t="s">
        <v>195</v>
      </c>
      <c r="AT419" s="219" t="s">
        <v>845</v>
      </c>
      <c r="AU419" s="219" t="s">
        <v>80</v>
      </c>
      <c r="AY419" s="20" t="s">
        <v>145</v>
      </c>
      <c r="BE419" s="220">
        <f>IF(N419="základní",J419,0)</f>
        <v>0</v>
      </c>
      <c r="BF419" s="220">
        <f>IF(N419="snížená",J419,0)</f>
        <v>0</v>
      </c>
      <c r="BG419" s="220">
        <f>IF(N419="zákl. přenesená",J419,0)</f>
        <v>0</v>
      </c>
      <c r="BH419" s="220">
        <f>IF(N419="sníž. přenesená",J419,0)</f>
        <v>0</v>
      </c>
      <c r="BI419" s="220">
        <f>IF(N419="nulová",J419,0)</f>
        <v>0</v>
      </c>
      <c r="BJ419" s="20" t="s">
        <v>78</v>
      </c>
      <c r="BK419" s="220">
        <f>ROUND(I419*H419,2)</f>
        <v>0</v>
      </c>
      <c r="BL419" s="20" t="s">
        <v>150</v>
      </c>
      <c r="BM419" s="219" t="s">
        <v>1035</v>
      </c>
    </row>
    <row r="420" s="12" customFormat="1">
      <c r="A420" s="12"/>
      <c r="B420" s="221"/>
      <c r="C420" s="222"/>
      <c r="D420" s="223" t="s">
        <v>152</v>
      </c>
      <c r="E420" s="224" t="s">
        <v>19</v>
      </c>
      <c r="F420" s="225" t="s">
        <v>1031</v>
      </c>
      <c r="G420" s="222"/>
      <c r="H420" s="226">
        <v>3</v>
      </c>
      <c r="I420" s="227"/>
      <c r="J420" s="222"/>
      <c r="K420" s="222"/>
      <c r="L420" s="228"/>
      <c r="M420" s="229"/>
      <c r="N420" s="230"/>
      <c r="O420" s="230"/>
      <c r="P420" s="230"/>
      <c r="Q420" s="230"/>
      <c r="R420" s="230"/>
      <c r="S420" s="230"/>
      <c r="T420" s="231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T420" s="232" t="s">
        <v>152</v>
      </c>
      <c r="AU420" s="232" t="s">
        <v>80</v>
      </c>
      <c r="AV420" s="12" t="s">
        <v>80</v>
      </c>
      <c r="AW420" s="12" t="s">
        <v>32</v>
      </c>
      <c r="AX420" s="12" t="s">
        <v>70</v>
      </c>
      <c r="AY420" s="232" t="s">
        <v>145</v>
      </c>
    </row>
    <row r="421" s="12" customFormat="1">
      <c r="A421" s="12"/>
      <c r="B421" s="221"/>
      <c r="C421" s="222"/>
      <c r="D421" s="223" t="s">
        <v>152</v>
      </c>
      <c r="E421" s="224" t="s">
        <v>19</v>
      </c>
      <c r="F421" s="225" t="s">
        <v>1032</v>
      </c>
      <c r="G421" s="222"/>
      <c r="H421" s="226">
        <v>1</v>
      </c>
      <c r="I421" s="227"/>
      <c r="J421" s="222"/>
      <c r="K421" s="222"/>
      <c r="L421" s="228"/>
      <c r="M421" s="229"/>
      <c r="N421" s="230"/>
      <c r="O421" s="230"/>
      <c r="P421" s="230"/>
      <c r="Q421" s="230"/>
      <c r="R421" s="230"/>
      <c r="S421" s="230"/>
      <c r="T421" s="231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T421" s="232" t="s">
        <v>152</v>
      </c>
      <c r="AU421" s="232" t="s">
        <v>80</v>
      </c>
      <c r="AV421" s="12" t="s">
        <v>80</v>
      </c>
      <c r="AW421" s="12" t="s">
        <v>32</v>
      </c>
      <c r="AX421" s="12" t="s">
        <v>70</v>
      </c>
      <c r="AY421" s="232" t="s">
        <v>145</v>
      </c>
    </row>
    <row r="422" s="14" customFormat="1">
      <c r="A422" s="14"/>
      <c r="B422" s="243"/>
      <c r="C422" s="244"/>
      <c r="D422" s="223" t="s">
        <v>152</v>
      </c>
      <c r="E422" s="245" t="s">
        <v>19</v>
      </c>
      <c r="F422" s="246" t="s">
        <v>154</v>
      </c>
      <c r="G422" s="244"/>
      <c r="H422" s="247">
        <v>4</v>
      </c>
      <c r="I422" s="248"/>
      <c r="J422" s="244"/>
      <c r="K422" s="244"/>
      <c r="L422" s="249"/>
      <c r="M422" s="250"/>
      <c r="N422" s="251"/>
      <c r="O422" s="251"/>
      <c r="P422" s="251"/>
      <c r="Q422" s="251"/>
      <c r="R422" s="251"/>
      <c r="S422" s="251"/>
      <c r="T422" s="252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3" t="s">
        <v>152</v>
      </c>
      <c r="AU422" s="253" t="s">
        <v>80</v>
      </c>
      <c r="AV422" s="14" t="s">
        <v>150</v>
      </c>
      <c r="AW422" s="14" t="s">
        <v>32</v>
      </c>
      <c r="AX422" s="14" t="s">
        <v>78</v>
      </c>
      <c r="AY422" s="253" t="s">
        <v>145</v>
      </c>
    </row>
    <row r="423" s="2" customFormat="1" ht="16.5" customHeight="1">
      <c r="A423" s="41"/>
      <c r="B423" s="42"/>
      <c r="C423" s="208" t="s">
        <v>342</v>
      </c>
      <c r="D423" s="208" t="s">
        <v>146</v>
      </c>
      <c r="E423" s="209" t="s">
        <v>1036</v>
      </c>
      <c r="F423" s="210" t="s">
        <v>1037</v>
      </c>
      <c r="G423" s="211" t="s">
        <v>401</v>
      </c>
      <c r="H423" s="212">
        <v>1</v>
      </c>
      <c r="I423" s="213"/>
      <c r="J423" s="214">
        <f>ROUND(I423*H423,2)</f>
        <v>0</v>
      </c>
      <c r="K423" s="210" t="s">
        <v>733</v>
      </c>
      <c r="L423" s="47"/>
      <c r="M423" s="215" t="s">
        <v>19</v>
      </c>
      <c r="N423" s="216" t="s">
        <v>41</v>
      </c>
      <c r="O423" s="87"/>
      <c r="P423" s="217">
        <f>O423*H423</f>
        <v>0</v>
      </c>
      <c r="Q423" s="217">
        <v>0.0098899999999999995</v>
      </c>
      <c r="R423" s="217">
        <f>Q423*H423</f>
        <v>0.0098899999999999995</v>
      </c>
      <c r="S423" s="217">
        <v>0</v>
      </c>
      <c r="T423" s="218">
        <f>S423*H423</f>
        <v>0</v>
      </c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R423" s="219" t="s">
        <v>150</v>
      </c>
      <c r="AT423" s="219" t="s">
        <v>146</v>
      </c>
      <c r="AU423" s="219" t="s">
        <v>80</v>
      </c>
      <c r="AY423" s="20" t="s">
        <v>145</v>
      </c>
      <c r="BE423" s="220">
        <f>IF(N423="základní",J423,0)</f>
        <v>0</v>
      </c>
      <c r="BF423" s="220">
        <f>IF(N423="snížená",J423,0)</f>
        <v>0</v>
      </c>
      <c r="BG423" s="220">
        <f>IF(N423="zákl. přenesená",J423,0)</f>
        <v>0</v>
      </c>
      <c r="BH423" s="220">
        <f>IF(N423="sníž. přenesená",J423,0)</f>
        <v>0</v>
      </c>
      <c r="BI423" s="220">
        <f>IF(N423="nulová",J423,0)</f>
        <v>0</v>
      </c>
      <c r="BJ423" s="20" t="s">
        <v>78</v>
      </c>
      <c r="BK423" s="220">
        <f>ROUND(I423*H423,2)</f>
        <v>0</v>
      </c>
      <c r="BL423" s="20" t="s">
        <v>150</v>
      </c>
      <c r="BM423" s="219" t="s">
        <v>1038</v>
      </c>
    </row>
    <row r="424" s="2" customFormat="1">
      <c r="A424" s="41"/>
      <c r="B424" s="42"/>
      <c r="C424" s="43"/>
      <c r="D424" s="266" t="s">
        <v>735</v>
      </c>
      <c r="E424" s="43"/>
      <c r="F424" s="267" t="s">
        <v>1039</v>
      </c>
      <c r="G424" s="43"/>
      <c r="H424" s="43"/>
      <c r="I424" s="268"/>
      <c r="J424" s="43"/>
      <c r="K424" s="43"/>
      <c r="L424" s="47"/>
      <c r="M424" s="269"/>
      <c r="N424" s="270"/>
      <c r="O424" s="87"/>
      <c r="P424" s="87"/>
      <c r="Q424" s="87"/>
      <c r="R424" s="87"/>
      <c r="S424" s="87"/>
      <c r="T424" s="88"/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T424" s="20" t="s">
        <v>735</v>
      </c>
      <c r="AU424" s="20" t="s">
        <v>80</v>
      </c>
    </row>
    <row r="425" s="12" customFormat="1">
      <c r="A425" s="12"/>
      <c r="B425" s="221"/>
      <c r="C425" s="222"/>
      <c r="D425" s="223" t="s">
        <v>152</v>
      </c>
      <c r="E425" s="224" t="s">
        <v>19</v>
      </c>
      <c r="F425" s="225" t="s">
        <v>1040</v>
      </c>
      <c r="G425" s="222"/>
      <c r="H425" s="226">
        <v>1</v>
      </c>
      <c r="I425" s="227"/>
      <c r="J425" s="222"/>
      <c r="K425" s="222"/>
      <c r="L425" s="228"/>
      <c r="M425" s="229"/>
      <c r="N425" s="230"/>
      <c r="O425" s="230"/>
      <c r="P425" s="230"/>
      <c r="Q425" s="230"/>
      <c r="R425" s="230"/>
      <c r="S425" s="230"/>
      <c r="T425" s="231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T425" s="232" t="s">
        <v>152</v>
      </c>
      <c r="AU425" s="232" t="s">
        <v>80</v>
      </c>
      <c r="AV425" s="12" t="s">
        <v>80</v>
      </c>
      <c r="AW425" s="12" t="s">
        <v>32</v>
      </c>
      <c r="AX425" s="12" t="s">
        <v>70</v>
      </c>
      <c r="AY425" s="232" t="s">
        <v>145</v>
      </c>
    </row>
    <row r="426" s="14" customFormat="1">
      <c r="A426" s="14"/>
      <c r="B426" s="243"/>
      <c r="C426" s="244"/>
      <c r="D426" s="223" t="s">
        <v>152</v>
      </c>
      <c r="E426" s="245" t="s">
        <v>19</v>
      </c>
      <c r="F426" s="246" t="s">
        <v>154</v>
      </c>
      <c r="G426" s="244"/>
      <c r="H426" s="247">
        <v>1</v>
      </c>
      <c r="I426" s="248"/>
      <c r="J426" s="244"/>
      <c r="K426" s="244"/>
      <c r="L426" s="249"/>
      <c r="M426" s="250"/>
      <c r="N426" s="251"/>
      <c r="O426" s="251"/>
      <c r="P426" s="251"/>
      <c r="Q426" s="251"/>
      <c r="R426" s="251"/>
      <c r="S426" s="251"/>
      <c r="T426" s="252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3" t="s">
        <v>152</v>
      </c>
      <c r="AU426" s="253" t="s">
        <v>80</v>
      </c>
      <c r="AV426" s="14" t="s">
        <v>150</v>
      </c>
      <c r="AW426" s="14" t="s">
        <v>32</v>
      </c>
      <c r="AX426" s="14" t="s">
        <v>78</v>
      </c>
      <c r="AY426" s="253" t="s">
        <v>145</v>
      </c>
    </row>
    <row r="427" s="2" customFormat="1" ht="16.5" customHeight="1">
      <c r="A427" s="41"/>
      <c r="B427" s="42"/>
      <c r="C427" s="282" t="s">
        <v>450</v>
      </c>
      <c r="D427" s="282" t="s">
        <v>845</v>
      </c>
      <c r="E427" s="283" t="s">
        <v>1041</v>
      </c>
      <c r="F427" s="284" t="s">
        <v>1042</v>
      </c>
      <c r="G427" s="285" t="s">
        <v>401</v>
      </c>
      <c r="H427" s="286">
        <v>1</v>
      </c>
      <c r="I427" s="287"/>
      <c r="J427" s="288">
        <f>ROUND(I427*H427,2)</f>
        <v>0</v>
      </c>
      <c r="K427" s="284" t="s">
        <v>733</v>
      </c>
      <c r="L427" s="289"/>
      <c r="M427" s="290" t="s">
        <v>19</v>
      </c>
      <c r="N427" s="291" t="s">
        <v>41</v>
      </c>
      <c r="O427" s="87"/>
      <c r="P427" s="217">
        <f>O427*H427</f>
        <v>0</v>
      </c>
      <c r="Q427" s="217">
        <v>0.44900000000000001</v>
      </c>
      <c r="R427" s="217">
        <f>Q427*H427</f>
        <v>0.44900000000000001</v>
      </c>
      <c r="S427" s="217">
        <v>0</v>
      </c>
      <c r="T427" s="218">
        <f>S427*H427</f>
        <v>0</v>
      </c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R427" s="219" t="s">
        <v>195</v>
      </c>
      <c r="AT427" s="219" t="s">
        <v>845</v>
      </c>
      <c r="AU427" s="219" t="s">
        <v>80</v>
      </c>
      <c r="AY427" s="20" t="s">
        <v>145</v>
      </c>
      <c r="BE427" s="220">
        <f>IF(N427="základní",J427,0)</f>
        <v>0</v>
      </c>
      <c r="BF427" s="220">
        <f>IF(N427="snížená",J427,0)</f>
        <v>0</v>
      </c>
      <c r="BG427" s="220">
        <f>IF(N427="zákl. přenesená",J427,0)</f>
        <v>0</v>
      </c>
      <c r="BH427" s="220">
        <f>IF(N427="sníž. přenesená",J427,0)</f>
        <v>0</v>
      </c>
      <c r="BI427" s="220">
        <f>IF(N427="nulová",J427,0)</f>
        <v>0</v>
      </c>
      <c r="BJ427" s="20" t="s">
        <v>78</v>
      </c>
      <c r="BK427" s="220">
        <f>ROUND(I427*H427,2)</f>
        <v>0</v>
      </c>
      <c r="BL427" s="20" t="s">
        <v>150</v>
      </c>
      <c r="BM427" s="219" t="s">
        <v>1043</v>
      </c>
    </row>
    <row r="428" s="12" customFormat="1">
      <c r="A428" s="12"/>
      <c r="B428" s="221"/>
      <c r="C428" s="222"/>
      <c r="D428" s="223" t="s">
        <v>152</v>
      </c>
      <c r="E428" s="224" t="s">
        <v>19</v>
      </c>
      <c r="F428" s="225" t="s">
        <v>1040</v>
      </c>
      <c r="G428" s="222"/>
      <c r="H428" s="226">
        <v>1</v>
      </c>
      <c r="I428" s="227"/>
      <c r="J428" s="222"/>
      <c r="K428" s="222"/>
      <c r="L428" s="228"/>
      <c r="M428" s="229"/>
      <c r="N428" s="230"/>
      <c r="O428" s="230"/>
      <c r="P428" s="230"/>
      <c r="Q428" s="230"/>
      <c r="R428" s="230"/>
      <c r="S428" s="230"/>
      <c r="T428" s="231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T428" s="232" t="s">
        <v>152</v>
      </c>
      <c r="AU428" s="232" t="s">
        <v>80</v>
      </c>
      <c r="AV428" s="12" t="s">
        <v>80</v>
      </c>
      <c r="AW428" s="12" t="s">
        <v>32</v>
      </c>
      <c r="AX428" s="12" t="s">
        <v>70</v>
      </c>
      <c r="AY428" s="232" t="s">
        <v>145</v>
      </c>
    </row>
    <row r="429" s="14" customFormat="1">
      <c r="A429" s="14"/>
      <c r="B429" s="243"/>
      <c r="C429" s="244"/>
      <c r="D429" s="223" t="s">
        <v>152</v>
      </c>
      <c r="E429" s="245" t="s">
        <v>19</v>
      </c>
      <c r="F429" s="246" t="s">
        <v>154</v>
      </c>
      <c r="G429" s="244"/>
      <c r="H429" s="247">
        <v>1</v>
      </c>
      <c r="I429" s="248"/>
      <c r="J429" s="244"/>
      <c r="K429" s="244"/>
      <c r="L429" s="249"/>
      <c r="M429" s="250"/>
      <c r="N429" s="251"/>
      <c r="O429" s="251"/>
      <c r="P429" s="251"/>
      <c r="Q429" s="251"/>
      <c r="R429" s="251"/>
      <c r="S429" s="251"/>
      <c r="T429" s="252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3" t="s">
        <v>152</v>
      </c>
      <c r="AU429" s="253" t="s">
        <v>80</v>
      </c>
      <c r="AV429" s="14" t="s">
        <v>150</v>
      </c>
      <c r="AW429" s="14" t="s">
        <v>32</v>
      </c>
      <c r="AX429" s="14" t="s">
        <v>78</v>
      </c>
      <c r="AY429" s="253" t="s">
        <v>145</v>
      </c>
    </row>
    <row r="430" s="2" customFormat="1" ht="16.5" customHeight="1">
      <c r="A430" s="41"/>
      <c r="B430" s="42"/>
      <c r="C430" s="208" t="s">
        <v>353</v>
      </c>
      <c r="D430" s="208" t="s">
        <v>146</v>
      </c>
      <c r="E430" s="209" t="s">
        <v>1044</v>
      </c>
      <c r="F430" s="210" t="s">
        <v>1045</v>
      </c>
      <c r="G430" s="211" t="s">
        <v>401</v>
      </c>
      <c r="H430" s="212">
        <v>1</v>
      </c>
      <c r="I430" s="213"/>
      <c r="J430" s="214">
        <f>ROUND(I430*H430,2)</f>
        <v>0</v>
      </c>
      <c r="K430" s="210" t="s">
        <v>733</v>
      </c>
      <c r="L430" s="47"/>
      <c r="M430" s="215" t="s">
        <v>19</v>
      </c>
      <c r="N430" s="216" t="s">
        <v>41</v>
      </c>
      <c r="O430" s="87"/>
      <c r="P430" s="217">
        <f>O430*H430</f>
        <v>0</v>
      </c>
      <c r="Q430" s="217">
        <v>0.01247</v>
      </c>
      <c r="R430" s="217">
        <f>Q430*H430</f>
        <v>0.01247</v>
      </c>
      <c r="S430" s="217">
        <v>0</v>
      </c>
      <c r="T430" s="218">
        <f>S430*H430</f>
        <v>0</v>
      </c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R430" s="219" t="s">
        <v>150</v>
      </c>
      <c r="AT430" s="219" t="s">
        <v>146</v>
      </c>
      <c r="AU430" s="219" t="s">
        <v>80</v>
      </c>
      <c r="AY430" s="20" t="s">
        <v>145</v>
      </c>
      <c r="BE430" s="220">
        <f>IF(N430="základní",J430,0)</f>
        <v>0</v>
      </c>
      <c r="BF430" s="220">
        <f>IF(N430="snížená",J430,0)</f>
        <v>0</v>
      </c>
      <c r="BG430" s="220">
        <f>IF(N430="zákl. přenesená",J430,0)</f>
        <v>0</v>
      </c>
      <c r="BH430" s="220">
        <f>IF(N430="sníž. přenesená",J430,0)</f>
        <v>0</v>
      </c>
      <c r="BI430" s="220">
        <f>IF(N430="nulová",J430,0)</f>
        <v>0</v>
      </c>
      <c r="BJ430" s="20" t="s">
        <v>78</v>
      </c>
      <c r="BK430" s="220">
        <f>ROUND(I430*H430,2)</f>
        <v>0</v>
      </c>
      <c r="BL430" s="20" t="s">
        <v>150</v>
      </c>
      <c r="BM430" s="219" t="s">
        <v>1046</v>
      </c>
    </row>
    <row r="431" s="2" customFormat="1">
      <c r="A431" s="41"/>
      <c r="B431" s="42"/>
      <c r="C431" s="43"/>
      <c r="D431" s="266" t="s">
        <v>735</v>
      </c>
      <c r="E431" s="43"/>
      <c r="F431" s="267" t="s">
        <v>1047</v>
      </c>
      <c r="G431" s="43"/>
      <c r="H431" s="43"/>
      <c r="I431" s="268"/>
      <c r="J431" s="43"/>
      <c r="K431" s="43"/>
      <c r="L431" s="47"/>
      <c r="M431" s="269"/>
      <c r="N431" s="270"/>
      <c r="O431" s="87"/>
      <c r="P431" s="87"/>
      <c r="Q431" s="87"/>
      <c r="R431" s="87"/>
      <c r="S431" s="87"/>
      <c r="T431" s="88"/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T431" s="20" t="s">
        <v>735</v>
      </c>
      <c r="AU431" s="20" t="s">
        <v>80</v>
      </c>
    </row>
    <row r="432" s="12" customFormat="1">
      <c r="A432" s="12"/>
      <c r="B432" s="221"/>
      <c r="C432" s="222"/>
      <c r="D432" s="223" t="s">
        <v>152</v>
      </c>
      <c r="E432" s="224" t="s">
        <v>19</v>
      </c>
      <c r="F432" s="225" t="s">
        <v>1048</v>
      </c>
      <c r="G432" s="222"/>
      <c r="H432" s="226">
        <v>1</v>
      </c>
      <c r="I432" s="227"/>
      <c r="J432" s="222"/>
      <c r="K432" s="222"/>
      <c r="L432" s="228"/>
      <c r="M432" s="229"/>
      <c r="N432" s="230"/>
      <c r="O432" s="230"/>
      <c r="P432" s="230"/>
      <c r="Q432" s="230"/>
      <c r="R432" s="230"/>
      <c r="S432" s="230"/>
      <c r="T432" s="231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T432" s="232" t="s">
        <v>152</v>
      </c>
      <c r="AU432" s="232" t="s">
        <v>80</v>
      </c>
      <c r="AV432" s="12" t="s">
        <v>80</v>
      </c>
      <c r="AW432" s="12" t="s">
        <v>32</v>
      </c>
      <c r="AX432" s="12" t="s">
        <v>70</v>
      </c>
      <c r="AY432" s="232" t="s">
        <v>145</v>
      </c>
    </row>
    <row r="433" s="14" customFormat="1">
      <c r="A433" s="14"/>
      <c r="B433" s="243"/>
      <c r="C433" s="244"/>
      <c r="D433" s="223" t="s">
        <v>152</v>
      </c>
      <c r="E433" s="245" t="s">
        <v>19</v>
      </c>
      <c r="F433" s="246" t="s">
        <v>154</v>
      </c>
      <c r="G433" s="244"/>
      <c r="H433" s="247">
        <v>1</v>
      </c>
      <c r="I433" s="248"/>
      <c r="J433" s="244"/>
      <c r="K433" s="244"/>
      <c r="L433" s="249"/>
      <c r="M433" s="250"/>
      <c r="N433" s="251"/>
      <c r="O433" s="251"/>
      <c r="P433" s="251"/>
      <c r="Q433" s="251"/>
      <c r="R433" s="251"/>
      <c r="S433" s="251"/>
      <c r="T433" s="252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3" t="s">
        <v>152</v>
      </c>
      <c r="AU433" s="253" t="s">
        <v>80</v>
      </c>
      <c r="AV433" s="14" t="s">
        <v>150</v>
      </c>
      <c r="AW433" s="14" t="s">
        <v>32</v>
      </c>
      <c r="AX433" s="14" t="s">
        <v>78</v>
      </c>
      <c r="AY433" s="253" t="s">
        <v>145</v>
      </c>
    </row>
    <row r="434" s="2" customFormat="1" ht="16.5" customHeight="1">
      <c r="A434" s="41"/>
      <c r="B434" s="42"/>
      <c r="C434" s="282" t="s">
        <v>466</v>
      </c>
      <c r="D434" s="282" t="s">
        <v>845</v>
      </c>
      <c r="E434" s="283" t="s">
        <v>1049</v>
      </c>
      <c r="F434" s="284" t="s">
        <v>1050</v>
      </c>
      <c r="G434" s="285" t="s">
        <v>401</v>
      </c>
      <c r="H434" s="286">
        <v>1</v>
      </c>
      <c r="I434" s="287"/>
      <c r="J434" s="288">
        <f>ROUND(I434*H434,2)</f>
        <v>0</v>
      </c>
      <c r="K434" s="284" t="s">
        <v>733</v>
      </c>
      <c r="L434" s="289"/>
      <c r="M434" s="290" t="s">
        <v>19</v>
      </c>
      <c r="N434" s="291" t="s">
        <v>41</v>
      </c>
      <c r="O434" s="87"/>
      <c r="P434" s="217">
        <f>O434*H434</f>
        <v>0</v>
      </c>
      <c r="Q434" s="217">
        <v>0.5</v>
      </c>
      <c r="R434" s="217">
        <f>Q434*H434</f>
        <v>0.5</v>
      </c>
      <c r="S434" s="217">
        <v>0</v>
      </c>
      <c r="T434" s="218">
        <f>S434*H434</f>
        <v>0</v>
      </c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R434" s="219" t="s">
        <v>195</v>
      </c>
      <c r="AT434" s="219" t="s">
        <v>845</v>
      </c>
      <c r="AU434" s="219" t="s">
        <v>80</v>
      </c>
      <c r="AY434" s="20" t="s">
        <v>145</v>
      </c>
      <c r="BE434" s="220">
        <f>IF(N434="základní",J434,0)</f>
        <v>0</v>
      </c>
      <c r="BF434" s="220">
        <f>IF(N434="snížená",J434,0)</f>
        <v>0</v>
      </c>
      <c r="BG434" s="220">
        <f>IF(N434="zákl. přenesená",J434,0)</f>
        <v>0</v>
      </c>
      <c r="BH434" s="220">
        <f>IF(N434="sníž. přenesená",J434,0)</f>
        <v>0</v>
      </c>
      <c r="BI434" s="220">
        <f>IF(N434="nulová",J434,0)</f>
        <v>0</v>
      </c>
      <c r="BJ434" s="20" t="s">
        <v>78</v>
      </c>
      <c r="BK434" s="220">
        <f>ROUND(I434*H434,2)</f>
        <v>0</v>
      </c>
      <c r="BL434" s="20" t="s">
        <v>150</v>
      </c>
      <c r="BM434" s="219" t="s">
        <v>1051</v>
      </c>
    </row>
    <row r="435" s="12" customFormat="1">
      <c r="A435" s="12"/>
      <c r="B435" s="221"/>
      <c r="C435" s="222"/>
      <c r="D435" s="223" t="s">
        <v>152</v>
      </c>
      <c r="E435" s="224" t="s">
        <v>19</v>
      </c>
      <c r="F435" s="225" t="s">
        <v>1048</v>
      </c>
      <c r="G435" s="222"/>
      <c r="H435" s="226">
        <v>1</v>
      </c>
      <c r="I435" s="227"/>
      <c r="J435" s="222"/>
      <c r="K435" s="222"/>
      <c r="L435" s="228"/>
      <c r="M435" s="229"/>
      <c r="N435" s="230"/>
      <c r="O435" s="230"/>
      <c r="P435" s="230"/>
      <c r="Q435" s="230"/>
      <c r="R435" s="230"/>
      <c r="S435" s="230"/>
      <c r="T435" s="231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T435" s="232" t="s">
        <v>152</v>
      </c>
      <c r="AU435" s="232" t="s">
        <v>80</v>
      </c>
      <c r="AV435" s="12" t="s">
        <v>80</v>
      </c>
      <c r="AW435" s="12" t="s">
        <v>32</v>
      </c>
      <c r="AX435" s="12" t="s">
        <v>70</v>
      </c>
      <c r="AY435" s="232" t="s">
        <v>145</v>
      </c>
    </row>
    <row r="436" s="14" customFormat="1">
      <c r="A436" s="14"/>
      <c r="B436" s="243"/>
      <c r="C436" s="244"/>
      <c r="D436" s="223" t="s">
        <v>152</v>
      </c>
      <c r="E436" s="245" t="s">
        <v>19</v>
      </c>
      <c r="F436" s="246" t="s">
        <v>154</v>
      </c>
      <c r="G436" s="244"/>
      <c r="H436" s="247">
        <v>1</v>
      </c>
      <c r="I436" s="248"/>
      <c r="J436" s="244"/>
      <c r="K436" s="244"/>
      <c r="L436" s="249"/>
      <c r="M436" s="250"/>
      <c r="N436" s="251"/>
      <c r="O436" s="251"/>
      <c r="P436" s="251"/>
      <c r="Q436" s="251"/>
      <c r="R436" s="251"/>
      <c r="S436" s="251"/>
      <c r="T436" s="252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3" t="s">
        <v>152</v>
      </c>
      <c r="AU436" s="253" t="s">
        <v>80</v>
      </c>
      <c r="AV436" s="14" t="s">
        <v>150</v>
      </c>
      <c r="AW436" s="14" t="s">
        <v>32</v>
      </c>
      <c r="AX436" s="14" t="s">
        <v>78</v>
      </c>
      <c r="AY436" s="253" t="s">
        <v>145</v>
      </c>
    </row>
    <row r="437" s="2" customFormat="1" ht="16.5" customHeight="1">
      <c r="A437" s="41"/>
      <c r="B437" s="42"/>
      <c r="C437" s="208" t="s">
        <v>457</v>
      </c>
      <c r="D437" s="208" t="s">
        <v>146</v>
      </c>
      <c r="E437" s="209" t="s">
        <v>1052</v>
      </c>
      <c r="F437" s="210" t="s">
        <v>1053</v>
      </c>
      <c r="G437" s="211" t="s">
        <v>401</v>
      </c>
      <c r="H437" s="212">
        <v>5</v>
      </c>
      <c r="I437" s="213"/>
      <c r="J437" s="214">
        <f>ROUND(I437*H437,2)</f>
        <v>0</v>
      </c>
      <c r="K437" s="210" t="s">
        <v>733</v>
      </c>
      <c r="L437" s="47"/>
      <c r="M437" s="215" t="s">
        <v>19</v>
      </c>
      <c r="N437" s="216" t="s">
        <v>41</v>
      </c>
      <c r="O437" s="87"/>
      <c r="P437" s="217">
        <f>O437*H437</f>
        <v>0</v>
      </c>
      <c r="Q437" s="217">
        <v>0.217338</v>
      </c>
      <c r="R437" s="217">
        <f>Q437*H437</f>
        <v>1.0866899999999999</v>
      </c>
      <c r="S437" s="217">
        <v>0</v>
      </c>
      <c r="T437" s="218">
        <f>S437*H437</f>
        <v>0</v>
      </c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R437" s="219" t="s">
        <v>150</v>
      </c>
      <c r="AT437" s="219" t="s">
        <v>146</v>
      </c>
      <c r="AU437" s="219" t="s">
        <v>80</v>
      </c>
      <c r="AY437" s="20" t="s">
        <v>145</v>
      </c>
      <c r="BE437" s="220">
        <f>IF(N437="základní",J437,0)</f>
        <v>0</v>
      </c>
      <c r="BF437" s="220">
        <f>IF(N437="snížená",J437,0)</f>
        <v>0</v>
      </c>
      <c r="BG437" s="220">
        <f>IF(N437="zákl. přenesená",J437,0)</f>
        <v>0</v>
      </c>
      <c r="BH437" s="220">
        <f>IF(N437="sníž. přenesená",J437,0)</f>
        <v>0</v>
      </c>
      <c r="BI437" s="220">
        <f>IF(N437="nulová",J437,0)</f>
        <v>0</v>
      </c>
      <c r="BJ437" s="20" t="s">
        <v>78</v>
      </c>
      <c r="BK437" s="220">
        <f>ROUND(I437*H437,2)</f>
        <v>0</v>
      </c>
      <c r="BL437" s="20" t="s">
        <v>150</v>
      </c>
      <c r="BM437" s="219" t="s">
        <v>1054</v>
      </c>
    </row>
    <row r="438" s="2" customFormat="1">
      <c r="A438" s="41"/>
      <c r="B438" s="42"/>
      <c r="C438" s="43"/>
      <c r="D438" s="266" t="s">
        <v>735</v>
      </c>
      <c r="E438" s="43"/>
      <c r="F438" s="267" t="s">
        <v>1055</v>
      </c>
      <c r="G438" s="43"/>
      <c r="H438" s="43"/>
      <c r="I438" s="268"/>
      <c r="J438" s="43"/>
      <c r="K438" s="43"/>
      <c r="L438" s="47"/>
      <c r="M438" s="269"/>
      <c r="N438" s="270"/>
      <c r="O438" s="87"/>
      <c r="P438" s="87"/>
      <c r="Q438" s="87"/>
      <c r="R438" s="87"/>
      <c r="S438" s="87"/>
      <c r="T438" s="88"/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T438" s="20" t="s">
        <v>735</v>
      </c>
      <c r="AU438" s="20" t="s">
        <v>80</v>
      </c>
    </row>
    <row r="439" s="12" customFormat="1">
      <c r="A439" s="12"/>
      <c r="B439" s="221"/>
      <c r="C439" s="222"/>
      <c r="D439" s="223" t="s">
        <v>152</v>
      </c>
      <c r="E439" s="224" t="s">
        <v>19</v>
      </c>
      <c r="F439" s="225" t="s">
        <v>1056</v>
      </c>
      <c r="G439" s="222"/>
      <c r="H439" s="226">
        <v>4</v>
      </c>
      <c r="I439" s="227"/>
      <c r="J439" s="222"/>
      <c r="K439" s="222"/>
      <c r="L439" s="228"/>
      <c r="M439" s="229"/>
      <c r="N439" s="230"/>
      <c r="O439" s="230"/>
      <c r="P439" s="230"/>
      <c r="Q439" s="230"/>
      <c r="R439" s="230"/>
      <c r="S439" s="230"/>
      <c r="T439" s="231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T439" s="232" t="s">
        <v>152</v>
      </c>
      <c r="AU439" s="232" t="s">
        <v>80</v>
      </c>
      <c r="AV439" s="12" t="s">
        <v>80</v>
      </c>
      <c r="AW439" s="12" t="s">
        <v>32</v>
      </c>
      <c r="AX439" s="12" t="s">
        <v>70</v>
      </c>
      <c r="AY439" s="232" t="s">
        <v>145</v>
      </c>
    </row>
    <row r="440" s="12" customFormat="1">
      <c r="A440" s="12"/>
      <c r="B440" s="221"/>
      <c r="C440" s="222"/>
      <c r="D440" s="223" t="s">
        <v>152</v>
      </c>
      <c r="E440" s="224" t="s">
        <v>19</v>
      </c>
      <c r="F440" s="225" t="s">
        <v>1057</v>
      </c>
      <c r="G440" s="222"/>
      <c r="H440" s="226">
        <v>1</v>
      </c>
      <c r="I440" s="227"/>
      <c r="J440" s="222"/>
      <c r="K440" s="222"/>
      <c r="L440" s="228"/>
      <c r="M440" s="229"/>
      <c r="N440" s="230"/>
      <c r="O440" s="230"/>
      <c r="P440" s="230"/>
      <c r="Q440" s="230"/>
      <c r="R440" s="230"/>
      <c r="S440" s="230"/>
      <c r="T440" s="231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T440" s="232" t="s">
        <v>152</v>
      </c>
      <c r="AU440" s="232" t="s">
        <v>80</v>
      </c>
      <c r="AV440" s="12" t="s">
        <v>80</v>
      </c>
      <c r="AW440" s="12" t="s">
        <v>32</v>
      </c>
      <c r="AX440" s="12" t="s">
        <v>70</v>
      </c>
      <c r="AY440" s="232" t="s">
        <v>145</v>
      </c>
    </row>
    <row r="441" s="14" customFormat="1">
      <c r="A441" s="14"/>
      <c r="B441" s="243"/>
      <c r="C441" s="244"/>
      <c r="D441" s="223" t="s">
        <v>152</v>
      </c>
      <c r="E441" s="245" t="s">
        <v>19</v>
      </c>
      <c r="F441" s="246" t="s">
        <v>154</v>
      </c>
      <c r="G441" s="244"/>
      <c r="H441" s="247">
        <v>5</v>
      </c>
      <c r="I441" s="248"/>
      <c r="J441" s="244"/>
      <c r="K441" s="244"/>
      <c r="L441" s="249"/>
      <c r="M441" s="250"/>
      <c r="N441" s="251"/>
      <c r="O441" s="251"/>
      <c r="P441" s="251"/>
      <c r="Q441" s="251"/>
      <c r="R441" s="251"/>
      <c r="S441" s="251"/>
      <c r="T441" s="252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3" t="s">
        <v>152</v>
      </c>
      <c r="AU441" s="253" t="s">
        <v>80</v>
      </c>
      <c r="AV441" s="14" t="s">
        <v>150</v>
      </c>
      <c r="AW441" s="14" t="s">
        <v>32</v>
      </c>
      <c r="AX441" s="14" t="s">
        <v>78</v>
      </c>
      <c r="AY441" s="253" t="s">
        <v>145</v>
      </c>
    </row>
    <row r="442" s="2" customFormat="1" ht="16.5" customHeight="1">
      <c r="A442" s="41"/>
      <c r="B442" s="42"/>
      <c r="C442" s="282" t="s">
        <v>472</v>
      </c>
      <c r="D442" s="282" t="s">
        <v>845</v>
      </c>
      <c r="E442" s="283" t="s">
        <v>1058</v>
      </c>
      <c r="F442" s="284" t="s">
        <v>1059</v>
      </c>
      <c r="G442" s="285" t="s">
        <v>401</v>
      </c>
      <c r="H442" s="286">
        <v>5</v>
      </c>
      <c r="I442" s="287"/>
      <c r="J442" s="288">
        <f>ROUND(I442*H442,2)</f>
        <v>0</v>
      </c>
      <c r="K442" s="284" t="s">
        <v>733</v>
      </c>
      <c r="L442" s="289"/>
      <c r="M442" s="290" t="s">
        <v>19</v>
      </c>
      <c r="N442" s="291" t="s">
        <v>41</v>
      </c>
      <c r="O442" s="87"/>
      <c r="P442" s="217">
        <f>O442*H442</f>
        <v>0</v>
      </c>
      <c r="Q442" s="217">
        <v>0.10199999999999999</v>
      </c>
      <c r="R442" s="217">
        <f>Q442*H442</f>
        <v>0.51000000000000001</v>
      </c>
      <c r="S442" s="217">
        <v>0</v>
      </c>
      <c r="T442" s="218">
        <f>S442*H442</f>
        <v>0</v>
      </c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R442" s="219" t="s">
        <v>195</v>
      </c>
      <c r="AT442" s="219" t="s">
        <v>845</v>
      </c>
      <c r="AU442" s="219" t="s">
        <v>80</v>
      </c>
      <c r="AY442" s="20" t="s">
        <v>145</v>
      </c>
      <c r="BE442" s="220">
        <f>IF(N442="základní",J442,0)</f>
        <v>0</v>
      </c>
      <c r="BF442" s="220">
        <f>IF(N442="snížená",J442,0)</f>
        <v>0</v>
      </c>
      <c r="BG442" s="220">
        <f>IF(N442="zákl. přenesená",J442,0)</f>
        <v>0</v>
      </c>
      <c r="BH442" s="220">
        <f>IF(N442="sníž. přenesená",J442,0)</f>
        <v>0</v>
      </c>
      <c r="BI442" s="220">
        <f>IF(N442="nulová",J442,0)</f>
        <v>0</v>
      </c>
      <c r="BJ442" s="20" t="s">
        <v>78</v>
      </c>
      <c r="BK442" s="220">
        <f>ROUND(I442*H442,2)</f>
        <v>0</v>
      </c>
      <c r="BL442" s="20" t="s">
        <v>150</v>
      </c>
      <c r="BM442" s="219" t="s">
        <v>1060</v>
      </c>
    </row>
    <row r="443" s="12" customFormat="1">
      <c r="A443" s="12"/>
      <c r="B443" s="221"/>
      <c r="C443" s="222"/>
      <c r="D443" s="223" t="s">
        <v>152</v>
      </c>
      <c r="E443" s="224" t="s">
        <v>19</v>
      </c>
      <c r="F443" s="225" t="s">
        <v>1056</v>
      </c>
      <c r="G443" s="222"/>
      <c r="H443" s="226">
        <v>4</v>
      </c>
      <c r="I443" s="227"/>
      <c r="J443" s="222"/>
      <c r="K443" s="222"/>
      <c r="L443" s="228"/>
      <c r="M443" s="229"/>
      <c r="N443" s="230"/>
      <c r="O443" s="230"/>
      <c r="P443" s="230"/>
      <c r="Q443" s="230"/>
      <c r="R443" s="230"/>
      <c r="S443" s="230"/>
      <c r="T443" s="231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T443" s="232" t="s">
        <v>152</v>
      </c>
      <c r="AU443" s="232" t="s">
        <v>80</v>
      </c>
      <c r="AV443" s="12" t="s">
        <v>80</v>
      </c>
      <c r="AW443" s="12" t="s">
        <v>32</v>
      </c>
      <c r="AX443" s="12" t="s">
        <v>70</v>
      </c>
      <c r="AY443" s="232" t="s">
        <v>145</v>
      </c>
    </row>
    <row r="444" s="12" customFormat="1">
      <c r="A444" s="12"/>
      <c r="B444" s="221"/>
      <c r="C444" s="222"/>
      <c r="D444" s="223" t="s">
        <v>152</v>
      </c>
      <c r="E444" s="224" t="s">
        <v>19</v>
      </c>
      <c r="F444" s="225" t="s">
        <v>1057</v>
      </c>
      <c r="G444" s="222"/>
      <c r="H444" s="226">
        <v>1</v>
      </c>
      <c r="I444" s="227"/>
      <c r="J444" s="222"/>
      <c r="K444" s="222"/>
      <c r="L444" s="228"/>
      <c r="M444" s="229"/>
      <c r="N444" s="230"/>
      <c r="O444" s="230"/>
      <c r="P444" s="230"/>
      <c r="Q444" s="230"/>
      <c r="R444" s="230"/>
      <c r="S444" s="230"/>
      <c r="T444" s="231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T444" s="232" t="s">
        <v>152</v>
      </c>
      <c r="AU444" s="232" t="s">
        <v>80</v>
      </c>
      <c r="AV444" s="12" t="s">
        <v>80</v>
      </c>
      <c r="AW444" s="12" t="s">
        <v>32</v>
      </c>
      <c r="AX444" s="12" t="s">
        <v>70</v>
      </c>
      <c r="AY444" s="232" t="s">
        <v>145</v>
      </c>
    </row>
    <row r="445" s="14" customFormat="1">
      <c r="A445" s="14"/>
      <c r="B445" s="243"/>
      <c r="C445" s="244"/>
      <c r="D445" s="223" t="s">
        <v>152</v>
      </c>
      <c r="E445" s="245" t="s">
        <v>19</v>
      </c>
      <c r="F445" s="246" t="s">
        <v>154</v>
      </c>
      <c r="G445" s="244"/>
      <c r="H445" s="247">
        <v>5</v>
      </c>
      <c r="I445" s="248"/>
      <c r="J445" s="244"/>
      <c r="K445" s="244"/>
      <c r="L445" s="249"/>
      <c r="M445" s="250"/>
      <c r="N445" s="251"/>
      <c r="O445" s="251"/>
      <c r="P445" s="251"/>
      <c r="Q445" s="251"/>
      <c r="R445" s="251"/>
      <c r="S445" s="251"/>
      <c r="T445" s="252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3" t="s">
        <v>152</v>
      </c>
      <c r="AU445" s="253" t="s">
        <v>80</v>
      </c>
      <c r="AV445" s="14" t="s">
        <v>150</v>
      </c>
      <c r="AW445" s="14" t="s">
        <v>32</v>
      </c>
      <c r="AX445" s="14" t="s">
        <v>78</v>
      </c>
      <c r="AY445" s="253" t="s">
        <v>145</v>
      </c>
    </row>
    <row r="446" s="11" customFormat="1" ht="22.8" customHeight="1">
      <c r="A446" s="11"/>
      <c r="B446" s="194"/>
      <c r="C446" s="195"/>
      <c r="D446" s="196" t="s">
        <v>69</v>
      </c>
      <c r="E446" s="264" t="s">
        <v>1061</v>
      </c>
      <c r="F446" s="264" t="s">
        <v>1062</v>
      </c>
      <c r="G446" s="195"/>
      <c r="H446" s="195"/>
      <c r="I446" s="198"/>
      <c r="J446" s="265">
        <f>BK446</f>
        <v>0</v>
      </c>
      <c r="K446" s="195"/>
      <c r="L446" s="200"/>
      <c r="M446" s="201"/>
      <c r="N446" s="202"/>
      <c r="O446" s="202"/>
      <c r="P446" s="203">
        <f>SUM(P447:P448)</f>
        <v>0</v>
      </c>
      <c r="Q446" s="202"/>
      <c r="R446" s="203">
        <f>SUM(R447:R448)</f>
        <v>0</v>
      </c>
      <c r="S446" s="202"/>
      <c r="T446" s="204">
        <f>SUM(T447:T448)</f>
        <v>0</v>
      </c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R446" s="205" t="s">
        <v>78</v>
      </c>
      <c r="AT446" s="206" t="s">
        <v>69</v>
      </c>
      <c r="AU446" s="206" t="s">
        <v>78</v>
      </c>
      <c r="AY446" s="205" t="s">
        <v>145</v>
      </c>
      <c r="BK446" s="207">
        <f>SUM(BK447:BK448)</f>
        <v>0</v>
      </c>
    </row>
    <row r="447" s="2" customFormat="1" ht="24.15" customHeight="1">
      <c r="A447" s="41"/>
      <c r="B447" s="42"/>
      <c r="C447" s="208" t="s">
        <v>461</v>
      </c>
      <c r="D447" s="208" t="s">
        <v>146</v>
      </c>
      <c r="E447" s="209" t="s">
        <v>1063</v>
      </c>
      <c r="F447" s="210" t="s">
        <v>1064</v>
      </c>
      <c r="G447" s="211" t="s">
        <v>260</v>
      </c>
      <c r="H447" s="212">
        <v>85.822000000000003</v>
      </c>
      <c r="I447" s="213"/>
      <c r="J447" s="214">
        <f>ROUND(I447*H447,2)</f>
        <v>0</v>
      </c>
      <c r="K447" s="210" t="s">
        <v>733</v>
      </c>
      <c r="L447" s="47"/>
      <c r="M447" s="215" t="s">
        <v>19</v>
      </c>
      <c r="N447" s="216" t="s">
        <v>41</v>
      </c>
      <c r="O447" s="87"/>
      <c r="P447" s="217">
        <f>O447*H447</f>
        <v>0</v>
      </c>
      <c r="Q447" s="217">
        <v>0</v>
      </c>
      <c r="R447" s="217">
        <f>Q447*H447</f>
        <v>0</v>
      </c>
      <c r="S447" s="217">
        <v>0</v>
      </c>
      <c r="T447" s="218">
        <f>S447*H447</f>
        <v>0</v>
      </c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R447" s="219" t="s">
        <v>150</v>
      </c>
      <c r="AT447" s="219" t="s">
        <v>146</v>
      </c>
      <c r="AU447" s="219" t="s">
        <v>80</v>
      </c>
      <c r="AY447" s="20" t="s">
        <v>145</v>
      </c>
      <c r="BE447" s="220">
        <f>IF(N447="základní",J447,0)</f>
        <v>0</v>
      </c>
      <c r="BF447" s="220">
        <f>IF(N447="snížená",J447,0)</f>
        <v>0</v>
      </c>
      <c r="BG447" s="220">
        <f>IF(N447="zákl. přenesená",J447,0)</f>
        <v>0</v>
      </c>
      <c r="BH447" s="220">
        <f>IF(N447="sníž. přenesená",J447,0)</f>
        <v>0</v>
      </c>
      <c r="BI447" s="220">
        <f>IF(N447="nulová",J447,0)</f>
        <v>0</v>
      </c>
      <c r="BJ447" s="20" t="s">
        <v>78</v>
      </c>
      <c r="BK447" s="220">
        <f>ROUND(I447*H447,2)</f>
        <v>0</v>
      </c>
      <c r="BL447" s="20" t="s">
        <v>150</v>
      </c>
      <c r="BM447" s="219" t="s">
        <v>1065</v>
      </c>
    </row>
    <row r="448" s="2" customFormat="1">
      <c r="A448" s="41"/>
      <c r="B448" s="42"/>
      <c r="C448" s="43"/>
      <c r="D448" s="266" t="s">
        <v>735</v>
      </c>
      <c r="E448" s="43"/>
      <c r="F448" s="267" t="s">
        <v>1066</v>
      </c>
      <c r="G448" s="43"/>
      <c r="H448" s="43"/>
      <c r="I448" s="268"/>
      <c r="J448" s="43"/>
      <c r="K448" s="43"/>
      <c r="L448" s="47"/>
      <c r="M448" s="292"/>
      <c r="N448" s="293"/>
      <c r="O448" s="256"/>
      <c r="P448" s="256"/>
      <c r="Q448" s="256"/>
      <c r="R448" s="256"/>
      <c r="S448" s="256"/>
      <c r="T448" s="294"/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T448" s="20" t="s">
        <v>735</v>
      </c>
      <c r="AU448" s="20" t="s">
        <v>80</v>
      </c>
    </row>
    <row r="449" s="2" customFormat="1" ht="6.96" customHeight="1">
      <c r="A449" s="41"/>
      <c r="B449" s="62"/>
      <c r="C449" s="63"/>
      <c r="D449" s="63"/>
      <c r="E449" s="63"/>
      <c r="F449" s="63"/>
      <c r="G449" s="63"/>
      <c r="H449" s="63"/>
      <c r="I449" s="63"/>
      <c r="J449" s="63"/>
      <c r="K449" s="63"/>
      <c r="L449" s="47"/>
      <c r="M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</row>
  </sheetData>
  <sheetProtection sheet="1" autoFilter="0" formatColumns="0" formatRows="0" objects="1" scenarios="1" spinCount="100000" saltValue="53g8lJTJrf//Cvnv/RERa829JYhZStv2wXHEcmoNgriHkJOKgLIItwo/k5jDVB2jDATIm04warAK7Meljjg+uA==" hashValue="brTiFiWP3u9l3e/yrY70voLiJTdZmtPsF4hJY047wlimPcKAtIUQ6lPQ2ZmtwppaQ7tPwvSoErPsajIFWd9O6Q==" algorithmName="SHA-512" password="CC51"/>
  <autoFilter ref="C89:K44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hyperlinks>
    <hyperlink ref="F94" r:id="rId1" display="https://podminky.urs.cz/item/CS_URS_2023_01/119001405"/>
    <hyperlink ref="F99" r:id="rId2" display="https://podminky.urs.cz/item/CS_URS_2023_01/119001406"/>
    <hyperlink ref="F104" r:id="rId3" display="https://podminky.urs.cz/item/CS_URS_2023_01/132254206"/>
    <hyperlink ref="F121" r:id="rId4" display="https://podminky.urs.cz/item/CS_URS_2023_01/132354206"/>
    <hyperlink ref="F125" r:id="rId5" display="https://podminky.urs.cz/item/CS_URS_2023_01/132454206"/>
    <hyperlink ref="F129" r:id="rId6" display="https://podminky.urs.cz/item/CS_URS_2023_01/132554206"/>
    <hyperlink ref="F133" r:id="rId7" display="https://podminky.urs.cz/item/CS_URS_2023_01/139001101"/>
    <hyperlink ref="F139" r:id="rId8" display="https://podminky.urs.cz/item/CS_URS_2023_01/151811131"/>
    <hyperlink ref="F146" r:id="rId9" display="https://podminky.urs.cz/item/CS_URS_2023_01/151811231"/>
    <hyperlink ref="F148" r:id="rId10" display="https://podminky.urs.cz/item/CS_URS_2023_01/162751117"/>
    <hyperlink ref="F166" r:id="rId11" display="https://podminky.urs.cz/item/CS_URS_2023_01/162751119"/>
    <hyperlink ref="F185" r:id="rId12" display="https://podminky.urs.cz/item/CS_URS_2023_01/162751137"/>
    <hyperlink ref="F191" r:id="rId13" display="https://podminky.urs.cz/item/CS_URS_2023_01/162751139"/>
    <hyperlink ref="F198" r:id="rId14" display="https://podminky.urs.cz/item/CS_URS_2023_01/162751157"/>
    <hyperlink ref="F203" r:id="rId15" display="https://podminky.urs.cz/item/CS_URS_2023_01/162751159"/>
    <hyperlink ref="F209" r:id="rId16" display="https://podminky.urs.cz/item/CS_URS_2023_01/171201231"/>
    <hyperlink ref="F226" r:id="rId17" display="https://podminky.urs.cz/item/CS_URS_2023_01/174101101"/>
    <hyperlink ref="F266" r:id="rId18" display="https://podminky.urs.cz/item/CS_URS_2023_01/175151101"/>
    <hyperlink ref="F284" r:id="rId19" display="https://podminky.urs.cz/item/CS_URS_2023_01/451541111"/>
    <hyperlink ref="F290" r:id="rId20" display="https://podminky.urs.cz/item/CS_URS_2023_01/452111121"/>
    <hyperlink ref="F296" r:id="rId21" display="https://podminky.urs.cz/item/CS_URS_2023_01/452112111"/>
    <hyperlink ref="F311" r:id="rId22" display="https://podminky.urs.cz/item/CS_URS_2023_01/452112122"/>
    <hyperlink ref="F318" r:id="rId23" display="https://podminky.urs.cz/item/CS_URS_2023_01/452311121"/>
    <hyperlink ref="F324" r:id="rId24" display="https://podminky.urs.cz/item/CS_URS_2023_01/452311131"/>
    <hyperlink ref="F329" r:id="rId25" display="https://podminky.urs.cz/item/CS_URS_2023_01/452312141"/>
    <hyperlink ref="F335" r:id="rId26" display="https://podminky.urs.cz/item/CS_URS_2023_01/452351101"/>
    <hyperlink ref="F341" r:id="rId27" display="https://podminky.urs.cz/item/CS_URS_2023_01/822372112"/>
    <hyperlink ref="F347" r:id="rId28" display="https://podminky.urs.cz/item/CS_URS_2023_01/822392112"/>
    <hyperlink ref="F353" r:id="rId29" display="https://podminky.urs.cz/item/CS_URS_2023_01/892381111"/>
    <hyperlink ref="F357" r:id="rId30" display="https://podminky.urs.cz/item/CS_URS_2023_01/892421111"/>
    <hyperlink ref="F361" r:id="rId31" display="https://podminky.urs.cz/item/CS_URS_2023_01/892442111"/>
    <hyperlink ref="F363" r:id="rId32" display="https://podminky.urs.cz/item/CS_URS_2023_01/894410102"/>
    <hyperlink ref="F382" r:id="rId33" display="https://podminky.urs.cz/item/CS_URS_2023_01/894410114"/>
    <hyperlink ref="F392" r:id="rId34" display="https://podminky.urs.cz/item/CS_URS_2023_01/894410211"/>
    <hyperlink ref="F399" r:id="rId35" display="https://podminky.urs.cz/item/CS_URS_2023_01/894410212"/>
    <hyperlink ref="F408" r:id="rId36" display="https://podminky.urs.cz/item/CS_URS_2023_01/894410213"/>
    <hyperlink ref="F415" r:id="rId37" display="https://podminky.urs.cz/item/CS_URS_2023_01/894410232"/>
    <hyperlink ref="F424" r:id="rId38" display="https://podminky.urs.cz/item/CS_URS_2023_01/894410302"/>
    <hyperlink ref="F431" r:id="rId39" display="https://podminky.urs.cz/item/CS_URS_2023_01/894410311"/>
    <hyperlink ref="F438" r:id="rId40" display="https://podminky.urs.cz/item/CS_URS_2023_01/899104112"/>
    <hyperlink ref="F448" r:id="rId41" display="https://podminky.urs.cz/item/CS_URS_2023_01/998274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2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80</v>
      </c>
    </row>
    <row r="4" s="1" customFormat="1" ht="24.96" customHeight="1">
      <c r="B4" s="23"/>
      <c r="D4" s="143" t="s">
        <v>106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BRNO, LOUČNÁ – VÝSTAVBA DEŠŤOVÉ KANALIZACE</v>
      </c>
      <c r="F7" s="145"/>
      <c r="G7" s="145"/>
      <c r="H7" s="145"/>
      <c r="L7" s="23"/>
    </row>
    <row r="8" s="1" customFormat="1" ht="12" customHeight="1">
      <c r="B8" s="23"/>
      <c r="D8" s="145" t="s">
        <v>107</v>
      </c>
      <c r="L8" s="23"/>
    </row>
    <row r="9" s="2" customFormat="1" ht="16.5" customHeight="1">
      <c r="A9" s="41"/>
      <c r="B9" s="47"/>
      <c r="C9" s="41"/>
      <c r="D9" s="41"/>
      <c r="E9" s="146" t="s">
        <v>720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721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1067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21. 3. 2023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28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29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28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31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28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33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28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34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36</v>
      </c>
      <c r="E32" s="41"/>
      <c r="F32" s="41"/>
      <c r="G32" s="41"/>
      <c r="H32" s="41"/>
      <c r="I32" s="41"/>
      <c r="J32" s="156">
        <f>ROUND(J90,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38</v>
      </c>
      <c r="G34" s="41"/>
      <c r="H34" s="41"/>
      <c r="I34" s="157" t="s">
        <v>37</v>
      </c>
      <c r="J34" s="157" t="s">
        <v>39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40</v>
      </c>
      <c r="E35" s="145" t="s">
        <v>41</v>
      </c>
      <c r="F35" s="159">
        <f>ROUND((SUM(BE90:BE394)),  2)</f>
        <v>0</v>
      </c>
      <c r="G35" s="41"/>
      <c r="H35" s="41"/>
      <c r="I35" s="160">
        <v>0.20999999999999999</v>
      </c>
      <c r="J35" s="159">
        <f>ROUND(((SUM(BE90:BE394))*I35),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42</v>
      </c>
      <c r="F36" s="159">
        <f>ROUND((SUM(BF90:BF394)),  2)</f>
        <v>0</v>
      </c>
      <c r="G36" s="41"/>
      <c r="H36" s="41"/>
      <c r="I36" s="160">
        <v>0.14999999999999999</v>
      </c>
      <c r="J36" s="159">
        <f>ROUND(((SUM(BF90:BF394))*I36),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43</v>
      </c>
      <c r="F37" s="159">
        <f>ROUND((SUM(BG90:BG394)),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44</v>
      </c>
      <c r="F38" s="159">
        <f>ROUND((SUM(BH90:BH394)),  2)</f>
        <v>0</v>
      </c>
      <c r="G38" s="41"/>
      <c r="H38" s="41"/>
      <c r="I38" s="160">
        <v>0.14999999999999999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45</v>
      </c>
      <c r="F39" s="159">
        <f>ROUND((SUM(BI90:BI394)),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46</v>
      </c>
      <c r="E41" s="163"/>
      <c r="F41" s="163"/>
      <c r="G41" s="164" t="s">
        <v>47</v>
      </c>
      <c r="H41" s="165" t="s">
        <v>48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109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BRNO, LOUČNÁ – VÝSTAVBA DEŠŤOVÉ KANALIZACE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107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720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721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SO310.002 - Stoka A-1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Brno</v>
      </c>
      <c r="G56" s="43"/>
      <c r="H56" s="43"/>
      <c r="I56" s="35" t="s">
        <v>23</v>
      </c>
      <c r="J56" s="75" t="str">
        <f>IF(J14="","",J14)</f>
        <v>21. 3. 2023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31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33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110</v>
      </c>
      <c r="D61" s="174"/>
      <c r="E61" s="174"/>
      <c r="F61" s="174"/>
      <c r="G61" s="174"/>
      <c r="H61" s="174"/>
      <c r="I61" s="174"/>
      <c r="J61" s="175" t="s">
        <v>111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68</v>
      </c>
      <c r="D63" s="43"/>
      <c r="E63" s="43"/>
      <c r="F63" s="43"/>
      <c r="G63" s="43"/>
      <c r="H63" s="43"/>
      <c r="I63" s="43"/>
      <c r="J63" s="105">
        <f>J90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112</v>
      </c>
    </row>
    <row r="64" s="9" customFormat="1" ht="24.96" customHeight="1">
      <c r="A64" s="9"/>
      <c r="B64" s="177"/>
      <c r="C64" s="178"/>
      <c r="D64" s="179" t="s">
        <v>723</v>
      </c>
      <c r="E64" s="180"/>
      <c r="F64" s="180"/>
      <c r="G64" s="180"/>
      <c r="H64" s="180"/>
      <c r="I64" s="180"/>
      <c r="J64" s="181">
        <f>J91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5" customFormat="1" ht="19.92" customHeight="1">
      <c r="A65" s="15"/>
      <c r="B65" s="259"/>
      <c r="C65" s="128"/>
      <c r="D65" s="260" t="s">
        <v>724</v>
      </c>
      <c r="E65" s="261"/>
      <c r="F65" s="261"/>
      <c r="G65" s="261"/>
      <c r="H65" s="261"/>
      <c r="I65" s="261"/>
      <c r="J65" s="262">
        <f>J92</f>
        <v>0</v>
      </c>
      <c r="K65" s="128"/>
      <c r="L65" s="263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</row>
    <row r="66" s="15" customFormat="1" ht="19.92" customHeight="1">
      <c r="A66" s="15"/>
      <c r="B66" s="259"/>
      <c r="C66" s="128"/>
      <c r="D66" s="260" t="s">
        <v>725</v>
      </c>
      <c r="E66" s="261"/>
      <c r="F66" s="261"/>
      <c r="G66" s="261"/>
      <c r="H66" s="261"/>
      <c r="I66" s="261"/>
      <c r="J66" s="262">
        <f>J274</f>
        <v>0</v>
      </c>
      <c r="K66" s="128"/>
      <c r="L66" s="263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</row>
    <row r="67" s="15" customFormat="1" ht="19.92" customHeight="1">
      <c r="A67" s="15"/>
      <c r="B67" s="259"/>
      <c r="C67" s="128"/>
      <c r="D67" s="260" t="s">
        <v>726</v>
      </c>
      <c r="E67" s="261"/>
      <c r="F67" s="261"/>
      <c r="G67" s="261"/>
      <c r="H67" s="261"/>
      <c r="I67" s="261"/>
      <c r="J67" s="262">
        <f>J325</f>
        <v>0</v>
      </c>
      <c r="K67" s="128"/>
      <c r="L67" s="263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</row>
    <row r="68" s="15" customFormat="1" ht="19.92" customHeight="1">
      <c r="A68" s="15"/>
      <c r="B68" s="259"/>
      <c r="C68" s="128"/>
      <c r="D68" s="260" t="s">
        <v>727</v>
      </c>
      <c r="E68" s="261"/>
      <c r="F68" s="261"/>
      <c r="G68" s="261"/>
      <c r="H68" s="261"/>
      <c r="I68" s="261"/>
      <c r="J68" s="262">
        <f>J392</f>
        <v>0</v>
      </c>
      <c r="K68" s="128"/>
      <c r="L68" s="263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4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6" t="s">
        <v>130</v>
      </c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</v>
      </c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72" t="str">
        <f>E7</f>
        <v>BRNO, LOUČNÁ – VÝSTAVBA DEŠŤOVÉ KANALIZACE</v>
      </c>
      <c r="F78" s="35"/>
      <c r="G78" s="35"/>
      <c r="H78" s="35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1" customFormat="1" ht="12" customHeight="1">
      <c r="B79" s="24"/>
      <c r="C79" s="35" t="s">
        <v>107</v>
      </c>
      <c r="D79" s="25"/>
      <c r="E79" s="25"/>
      <c r="F79" s="25"/>
      <c r="G79" s="25"/>
      <c r="H79" s="25"/>
      <c r="I79" s="25"/>
      <c r="J79" s="25"/>
      <c r="K79" s="25"/>
      <c r="L79" s="23"/>
    </row>
    <row r="80" s="2" customFormat="1" ht="16.5" customHeight="1">
      <c r="A80" s="41"/>
      <c r="B80" s="42"/>
      <c r="C80" s="43"/>
      <c r="D80" s="43"/>
      <c r="E80" s="172" t="s">
        <v>720</v>
      </c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721</v>
      </c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72" t="str">
        <f>E11</f>
        <v>SO310.002 - Stoka A-1</v>
      </c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21</v>
      </c>
      <c r="D84" s="43"/>
      <c r="E84" s="43"/>
      <c r="F84" s="30" t="str">
        <f>F14</f>
        <v>Brno</v>
      </c>
      <c r="G84" s="43"/>
      <c r="H84" s="43"/>
      <c r="I84" s="35" t="s">
        <v>23</v>
      </c>
      <c r="J84" s="75" t="str">
        <f>IF(J14="","",J14)</f>
        <v>21. 3. 2023</v>
      </c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25</v>
      </c>
      <c r="D86" s="43"/>
      <c r="E86" s="43"/>
      <c r="F86" s="30" t="str">
        <f>E17</f>
        <v xml:space="preserve"> </v>
      </c>
      <c r="G86" s="43"/>
      <c r="H86" s="43"/>
      <c r="I86" s="35" t="s">
        <v>31</v>
      </c>
      <c r="J86" s="39" t="str">
        <f>E23</f>
        <v xml:space="preserve"> </v>
      </c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5" t="s">
        <v>29</v>
      </c>
      <c r="D87" s="43"/>
      <c r="E87" s="43"/>
      <c r="F87" s="30" t="str">
        <f>IF(E20="","",E20)</f>
        <v>Vyplň údaj</v>
      </c>
      <c r="G87" s="43"/>
      <c r="H87" s="43"/>
      <c r="I87" s="35" t="s">
        <v>33</v>
      </c>
      <c r="J87" s="39" t="str">
        <f>E26</f>
        <v xml:space="preserve"> </v>
      </c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0.32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0" customFormat="1" ht="29.28" customHeight="1">
      <c r="A89" s="183"/>
      <c r="B89" s="184"/>
      <c r="C89" s="185" t="s">
        <v>131</v>
      </c>
      <c r="D89" s="186" t="s">
        <v>55</v>
      </c>
      <c r="E89" s="186" t="s">
        <v>51</v>
      </c>
      <c r="F89" s="186" t="s">
        <v>52</v>
      </c>
      <c r="G89" s="186" t="s">
        <v>132</v>
      </c>
      <c r="H89" s="186" t="s">
        <v>133</v>
      </c>
      <c r="I89" s="186" t="s">
        <v>134</v>
      </c>
      <c r="J89" s="186" t="s">
        <v>111</v>
      </c>
      <c r="K89" s="187" t="s">
        <v>135</v>
      </c>
      <c r="L89" s="188"/>
      <c r="M89" s="95" t="s">
        <v>19</v>
      </c>
      <c r="N89" s="96" t="s">
        <v>40</v>
      </c>
      <c r="O89" s="96" t="s">
        <v>136</v>
      </c>
      <c r="P89" s="96" t="s">
        <v>137</v>
      </c>
      <c r="Q89" s="96" t="s">
        <v>138</v>
      </c>
      <c r="R89" s="96" t="s">
        <v>139</v>
      </c>
      <c r="S89" s="96" t="s">
        <v>140</v>
      </c>
      <c r="T89" s="97" t="s">
        <v>141</v>
      </c>
      <c r="U89" s="183"/>
      <c r="V89" s="183"/>
      <c r="W89" s="183"/>
      <c r="X89" s="183"/>
      <c r="Y89" s="183"/>
      <c r="Z89" s="183"/>
      <c r="AA89" s="183"/>
      <c r="AB89" s="183"/>
      <c r="AC89" s="183"/>
      <c r="AD89" s="183"/>
      <c r="AE89" s="183"/>
    </row>
    <row r="90" s="2" customFormat="1" ht="22.8" customHeight="1">
      <c r="A90" s="41"/>
      <c r="B90" s="42"/>
      <c r="C90" s="102" t="s">
        <v>142</v>
      </c>
      <c r="D90" s="43"/>
      <c r="E90" s="43"/>
      <c r="F90" s="43"/>
      <c r="G90" s="43"/>
      <c r="H90" s="43"/>
      <c r="I90" s="43"/>
      <c r="J90" s="189">
        <f>BK90</f>
        <v>0</v>
      </c>
      <c r="K90" s="43"/>
      <c r="L90" s="47"/>
      <c r="M90" s="98"/>
      <c r="N90" s="190"/>
      <c r="O90" s="99"/>
      <c r="P90" s="191">
        <f>P91</f>
        <v>0</v>
      </c>
      <c r="Q90" s="99"/>
      <c r="R90" s="191">
        <f>R91</f>
        <v>83.323985774559986</v>
      </c>
      <c r="S90" s="99"/>
      <c r="T90" s="192">
        <f>T91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69</v>
      </c>
      <c r="AU90" s="20" t="s">
        <v>112</v>
      </c>
      <c r="BK90" s="193">
        <f>BK91</f>
        <v>0</v>
      </c>
    </row>
    <row r="91" s="11" customFormat="1" ht="25.92" customHeight="1">
      <c r="A91" s="11"/>
      <c r="B91" s="194"/>
      <c r="C91" s="195"/>
      <c r="D91" s="196" t="s">
        <v>69</v>
      </c>
      <c r="E91" s="197" t="s">
        <v>728</v>
      </c>
      <c r="F91" s="197" t="s">
        <v>729</v>
      </c>
      <c r="G91" s="195"/>
      <c r="H91" s="195"/>
      <c r="I91" s="198"/>
      <c r="J91" s="199">
        <f>BK91</f>
        <v>0</v>
      </c>
      <c r="K91" s="195"/>
      <c r="L91" s="200"/>
      <c r="M91" s="201"/>
      <c r="N91" s="202"/>
      <c r="O91" s="202"/>
      <c r="P91" s="203">
        <f>P92+P274+P325+P392</f>
        <v>0</v>
      </c>
      <c r="Q91" s="202"/>
      <c r="R91" s="203">
        <f>R92+R274+R325+R392</f>
        <v>83.323985774559986</v>
      </c>
      <c r="S91" s="202"/>
      <c r="T91" s="204">
        <f>T92+T274+T325+T392</f>
        <v>0</v>
      </c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R91" s="205" t="s">
        <v>78</v>
      </c>
      <c r="AT91" s="206" t="s">
        <v>69</v>
      </c>
      <c r="AU91" s="206" t="s">
        <v>70</v>
      </c>
      <c r="AY91" s="205" t="s">
        <v>145</v>
      </c>
      <c r="BK91" s="207">
        <f>BK92+BK274+BK325+BK392</f>
        <v>0</v>
      </c>
    </row>
    <row r="92" s="11" customFormat="1" ht="22.8" customHeight="1">
      <c r="A92" s="11"/>
      <c r="B92" s="194"/>
      <c r="C92" s="195"/>
      <c r="D92" s="196" t="s">
        <v>69</v>
      </c>
      <c r="E92" s="264" t="s">
        <v>78</v>
      </c>
      <c r="F92" s="264" t="s">
        <v>730</v>
      </c>
      <c r="G92" s="195"/>
      <c r="H92" s="195"/>
      <c r="I92" s="198"/>
      <c r="J92" s="265">
        <f>BK92</f>
        <v>0</v>
      </c>
      <c r="K92" s="195"/>
      <c r="L92" s="200"/>
      <c r="M92" s="201"/>
      <c r="N92" s="202"/>
      <c r="O92" s="202"/>
      <c r="P92" s="203">
        <f>SUM(P93:P273)</f>
        <v>0</v>
      </c>
      <c r="Q92" s="202"/>
      <c r="R92" s="203">
        <f>SUM(R93:R273)</f>
        <v>3.1933946605600001</v>
      </c>
      <c r="S92" s="202"/>
      <c r="T92" s="204">
        <f>SUM(T93:T273)</f>
        <v>0</v>
      </c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R92" s="205" t="s">
        <v>78</v>
      </c>
      <c r="AT92" s="206" t="s">
        <v>69</v>
      </c>
      <c r="AU92" s="206" t="s">
        <v>78</v>
      </c>
      <c r="AY92" s="205" t="s">
        <v>145</v>
      </c>
      <c r="BK92" s="207">
        <f>SUM(BK93:BK273)</f>
        <v>0</v>
      </c>
    </row>
    <row r="93" s="2" customFormat="1" ht="49.05" customHeight="1">
      <c r="A93" s="41"/>
      <c r="B93" s="42"/>
      <c r="C93" s="208" t="s">
        <v>78</v>
      </c>
      <c r="D93" s="208" t="s">
        <v>146</v>
      </c>
      <c r="E93" s="209" t="s">
        <v>731</v>
      </c>
      <c r="F93" s="210" t="s">
        <v>732</v>
      </c>
      <c r="G93" s="211" t="s">
        <v>176</v>
      </c>
      <c r="H93" s="212">
        <v>73.5</v>
      </c>
      <c r="I93" s="213"/>
      <c r="J93" s="214">
        <f>ROUND(I93*H93,2)</f>
        <v>0</v>
      </c>
      <c r="K93" s="210" t="s">
        <v>733</v>
      </c>
      <c r="L93" s="47"/>
      <c r="M93" s="215" t="s">
        <v>19</v>
      </c>
      <c r="N93" s="216" t="s">
        <v>41</v>
      </c>
      <c r="O93" s="87"/>
      <c r="P93" s="217">
        <f>O93*H93</f>
        <v>0</v>
      </c>
      <c r="Q93" s="217">
        <v>0.036904300000000001</v>
      </c>
      <c r="R93" s="217">
        <f>Q93*H93</f>
        <v>2.7124660500000002</v>
      </c>
      <c r="S93" s="217">
        <v>0</v>
      </c>
      <c r="T93" s="218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9" t="s">
        <v>150</v>
      </c>
      <c r="AT93" s="219" t="s">
        <v>146</v>
      </c>
      <c r="AU93" s="219" t="s">
        <v>80</v>
      </c>
      <c r="AY93" s="20" t="s">
        <v>145</v>
      </c>
      <c r="BE93" s="220">
        <f>IF(N93="základní",J93,0)</f>
        <v>0</v>
      </c>
      <c r="BF93" s="220">
        <f>IF(N93="snížená",J93,0)</f>
        <v>0</v>
      </c>
      <c r="BG93" s="220">
        <f>IF(N93="zákl. přenesená",J93,0)</f>
        <v>0</v>
      </c>
      <c r="BH93" s="220">
        <f>IF(N93="sníž. přenesená",J93,0)</f>
        <v>0</v>
      </c>
      <c r="BI93" s="220">
        <f>IF(N93="nulová",J93,0)</f>
        <v>0</v>
      </c>
      <c r="BJ93" s="20" t="s">
        <v>78</v>
      </c>
      <c r="BK93" s="220">
        <f>ROUND(I93*H93,2)</f>
        <v>0</v>
      </c>
      <c r="BL93" s="20" t="s">
        <v>150</v>
      </c>
      <c r="BM93" s="219" t="s">
        <v>1068</v>
      </c>
    </row>
    <row r="94" s="2" customFormat="1">
      <c r="A94" s="41"/>
      <c r="B94" s="42"/>
      <c r="C94" s="43"/>
      <c r="D94" s="266" t="s">
        <v>735</v>
      </c>
      <c r="E94" s="43"/>
      <c r="F94" s="267" t="s">
        <v>736</v>
      </c>
      <c r="G94" s="43"/>
      <c r="H94" s="43"/>
      <c r="I94" s="268"/>
      <c r="J94" s="43"/>
      <c r="K94" s="43"/>
      <c r="L94" s="47"/>
      <c r="M94" s="269"/>
      <c r="N94" s="270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735</v>
      </c>
      <c r="AU94" s="20" t="s">
        <v>80</v>
      </c>
    </row>
    <row r="95" s="13" customFormat="1">
      <c r="A95" s="13"/>
      <c r="B95" s="233"/>
      <c r="C95" s="234"/>
      <c r="D95" s="223" t="s">
        <v>152</v>
      </c>
      <c r="E95" s="235" t="s">
        <v>19</v>
      </c>
      <c r="F95" s="236" t="s">
        <v>1069</v>
      </c>
      <c r="G95" s="234"/>
      <c r="H95" s="235" t="s">
        <v>19</v>
      </c>
      <c r="I95" s="237"/>
      <c r="J95" s="234"/>
      <c r="K95" s="234"/>
      <c r="L95" s="238"/>
      <c r="M95" s="239"/>
      <c r="N95" s="240"/>
      <c r="O95" s="240"/>
      <c r="P95" s="240"/>
      <c r="Q95" s="240"/>
      <c r="R95" s="240"/>
      <c r="S95" s="240"/>
      <c r="T95" s="241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2" t="s">
        <v>152</v>
      </c>
      <c r="AU95" s="242" t="s">
        <v>80</v>
      </c>
      <c r="AV95" s="13" t="s">
        <v>78</v>
      </c>
      <c r="AW95" s="13" t="s">
        <v>32</v>
      </c>
      <c r="AX95" s="13" t="s">
        <v>70</v>
      </c>
      <c r="AY95" s="242" t="s">
        <v>145</v>
      </c>
    </row>
    <row r="96" s="12" customFormat="1">
      <c r="A96" s="12"/>
      <c r="B96" s="221"/>
      <c r="C96" s="222"/>
      <c r="D96" s="223" t="s">
        <v>152</v>
      </c>
      <c r="E96" s="224" t="s">
        <v>19</v>
      </c>
      <c r="F96" s="225" t="s">
        <v>1070</v>
      </c>
      <c r="G96" s="222"/>
      <c r="H96" s="226">
        <v>73.5</v>
      </c>
      <c r="I96" s="227"/>
      <c r="J96" s="222"/>
      <c r="K96" s="222"/>
      <c r="L96" s="228"/>
      <c r="M96" s="229"/>
      <c r="N96" s="230"/>
      <c r="O96" s="230"/>
      <c r="P96" s="230"/>
      <c r="Q96" s="230"/>
      <c r="R96" s="230"/>
      <c r="S96" s="230"/>
      <c r="T96" s="231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T96" s="232" t="s">
        <v>152</v>
      </c>
      <c r="AU96" s="232" t="s">
        <v>80</v>
      </c>
      <c r="AV96" s="12" t="s">
        <v>80</v>
      </c>
      <c r="AW96" s="12" t="s">
        <v>32</v>
      </c>
      <c r="AX96" s="12" t="s">
        <v>70</v>
      </c>
      <c r="AY96" s="232" t="s">
        <v>145</v>
      </c>
    </row>
    <row r="97" s="14" customFormat="1">
      <c r="A97" s="14"/>
      <c r="B97" s="243"/>
      <c r="C97" s="244"/>
      <c r="D97" s="223" t="s">
        <v>152</v>
      </c>
      <c r="E97" s="245" t="s">
        <v>19</v>
      </c>
      <c r="F97" s="246" t="s">
        <v>154</v>
      </c>
      <c r="G97" s="244"/>
      <c r="H97" s="247">
        <v>73.5</v>
      </c>
      <c r="I97" s="248"/>
      <c r="J97" s="244"/>
      <c r="K97" s="244"/>
      <c r="L97" s="249"/>
      <c r="M97" s="250"/>
      <c r="N97" s="251"/>
      <c r="O97" s="251"/>
      <c r="P97" s="251"/>
      <c r="Q97" s="251"/>
      <c r="R97" s="251"/>
      <c r="S97" s="251"/>
      <c r="T97" s="252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3" t="s">
        <v>152</v>
      </c>
      <c r="AU97" s="253" t="s">
        <v>80</v>
      </c>
      <c r="AV97" s="14" t="s">
        <v>150</v>
      </c>
      <c r="AW97" s="14" t="s">
        <v>32</v>
      </c>
      <c r="AX97" s="14" t="s">
        <v>78</v>
      </c>
      <c r="AY97" s="253" t="s">
        <v>145</v>
      </c>
    </row>
    <row r="98" s="2" customFormat="1" ht="49.05" customHeight="1">
      <c r="A98" s="41"/>
      <c r="B98" s="42"/>
      <c r="C98" s="208" t="s">
        <v>80</v>
      </c>
      <c r="D98" s="208" t="s">
        <v>146</v>
      </c>
      <c r="E98" s="209" t="s">
        <v>1071</v>
      </c>
      <c r="F98" s="210" t="s">
        <v>1072</v>
      </c>
      <c r="G98" s="211" t="s">
        <v>176</v>
      </c>
      <c r="H98" s="212">
        <v>3.5</v>
      </c>
      <c r="I98" s="213"/>
      <c r="J98" s="214">
        <f>ROUND(I98*H98,2)</f>
        <v>0</v>
      </c>
      <c r="K98" s="210" t="s">
        <v>733</v>
      </c>
      <c r="L98" s="47"/>
      <c r="M98" s="215" t="s">
        <v>19</v>
      </c>
      <c r="N98" s="216" t="s">
        <v>41</v>
      </c>
      <c r="O98" s="87"/>
      <c r="P98" s="217">
        <f>O98*H98</f>
        <v>0</v>
      </c>
      <c r="Q98" s="217">
        <v>0.036900000000000002</v>
      </c>
      <c r="R98" s="217">
        <f>Q98*H98</f>
        <v>0.12915000000000002</v>
      </c>
      <c r="S98" s="217">
        <v>0</v>
      </c>
      <c r="T98" s="218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9" t="s">
        <v>150</v>
      </c>
      <c r="AT98" s="219" t="s">
        <v>146</v>
      </c>
      <c r="AU98" s="219" t="s">
        <v>80</v>
      </c>
      <c r="AY98" s="20" t="s">
        <v>145</v>
      </c>
      <c r="BE98" s="220">
        <f>IF(N98="základní",J98,0)</f>
        <v>0</v>
      </c>
      <c r="BF98" s="220">
        <f>IF(N98="snížená",J98,0)</f>
        <v>0</v>
      </c>
      <c r="BG98" s="220">
        <f>IF(N98="zákl. přenesená",J98,0)</f>
        <v>0</v>
      </c>
      <c r="BH98" s="220">
        <f>IF(N98="sníž. přenesená",J98,0)</f>
        <v>0</v>
      </c>
      <c r="BI98" s="220">
        <f>IF(N98="nulová",J98,0)</f>
        <v>0</v>
      </c>
      <c r="BJ98" s="20" t="s">
        <v>78</v>
      </c>
      <c r="BK98" s="220">
        <f>ROUND(I98*H98,2)</f>
        <v>0</v>
      </c>
      <c r="BL98" s="20" t="s">
        <v>150</v>
      </c>
      <c r="BM98" s="219" t="s">
        <v>1073</v>
      </c>
    </row>
    <row r="99" s="2" customFormat="1">
      <c r="A99" s="41"/>
      <c r="B99" s="42"/>
      <c r="C99" s="43"/>
      <c r="D99" s="266" t="s">
        <v>735</v>
      </c>
      <c r="E99" s="43"/>
      <c r="F99" s="267" t="s">
        <v>1074</v>
      </c>
      <c r="G99" s="43"/>
      <c r="H99" s="43"/>
      <c r="I99" s="268"/>
      <c r="J99" s="43"/>
      <c r="K99" s="43"/>
      <c r="L99" s="47"/>
      <c r="M99" s="269"/>
      <c r="N99" s="270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735</v>
      </c>
      <c r="AU99" s="20" t="s">
        <v>80</v>
      </c>
    </row>
    <row r="100" s="13" customFormat="1">
      <c r="A100" s="13"/>
      <c r="B100" s="233"/>
      <c r="C100" s="234"/>
      <c r="D100" s="223" t="s">
        <v>152</v>
      </c>
      <c r="E100" s="235" t="s">
        <v>19</v>
      </c>
      <c r="F100" s="236" t="s">
        <v>1069</v>
      </c>
      <c r="G100" s="234"/>
      <c r="H100" s="235" t="s">
        <v>19</v>
      </c>
      <c r="I100" s="237"/>
      <c r="J100" s="234"/>
      <c r="K100" s="234"/>
      <c r="L100" s="238"/>
      <c r="M100" s="239"/>
      <c r="N100" s="240"/>
      <c r="O100" s="240"/>
      <c r="P100" s="240"/>
      <c r="Q100" s="240"/>
      <c r="R100" s="240"/>
      <c r="S100" s="240"/>
      <c r="T100" s="241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2" t="s">
        <v>152</v>
      </c>
      <c r="AU100" s="242" t="s">
        <v>80</v>
      </c>
      <c r="AV100" s="13" t="s">
        <v>78</v>
      </c>
      <c r="AW100" s="13" t="s">
        <v>32</v>
      </c>
      <c r="AX100" s="13" t="s">
        <v>70</v>
      </c>
      <c r="AY100" s="242" t="s">
        <v>145</v>
      </c>
    </row>
    <row r="101" s="12" customFormat="1">
      <c r="A101" s="12"/>
      <c r="B101" s="221"/>
      <c r="C101" s="222"/>
      <c r="D101" s="223" t="s">
        <v>152</v>
      </c>
      <c r="E101" s="224" t="s">
        <v>19</v>
      </c>
      <c r="F101" s="225" t="s">
        <v>1075</v>
      </c>
      <c r="G101" s="222"/>
      <c r="H101" s="226">
        <v>3.5</v>
      </c>
      <c r="I101" s="227"/>
      <c r="J101" s="222"/>
      <c r="K101" s="222"/>
      <c r="L101" s="228"/>
      <c r="M101" s="229"/>
      <c r="N101" s="230"/>
      <c r="O101" s="230"/>
      <c r="P101" s="230"/>
      <c r="Q101" s="230"/>
      <c r="R101" s="230"/>
      <c r="S101" s="230"/>
      <c r="T101" s="231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T101" s="232" t="s">
        <v>152</v>
      </c>
      <c r="AU101" s="232" t="s">
        <v>80</v>
      </c>
      <c r="AV101" s="12" t="s">
        <v>80</v>
      </c>
      <c r="AW101" s="12" t="s">
        <v>32</v>
      </c>
      <c r="AX101" s="12" t="s">
        <v>70</v>
      </c>
      <c r="AY101" s="232" t="s">
        <v>145</v>
      </c>
    </row>
    <row r="102" s="14" customFormat="1">
      <c r="A102" s="14"/>
      <c r="B102" s="243"/>
      <c r="C102" s="244"/>
      <c r="D102" s="223" t="s">
        <v>152</v>
      </c>
      <c r="E102" s="245" t="s">
        <v>19</v>
      </c>
      <c r="F102" s="246" t="s">
        <v>154</v>
      </c>
      <c r="G102" s="244"/>
      <c r="H102" s="247">
        <v>3.5</v>
      </c>
      <c r="I102" s="248"/>
      <c r="J102" s="244"/>
      <c r="K102" s="244"/>
      <c r="L102" s="249"/>
      <c r="M102" s="250"/>
      <c r="N102" s="251"/>
      <c r="O102" s="251"/>
      <c r="P102" s="251"/>
      <c r="Q102" s="251"/>
      <c r="R102" s="251"/>
      <c r="S102" s="251"/>
      <c r="T102" s="252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3" t="s">
        <v>152</v>
      </c>
      <c r="AU102" s="253" t="s">
        <v>80</v>
      </c>
      <c r="AV102" s="14" t="s">
        <v>150</v>
      </c>
      <c r="AW102" s="14" t="s">
        <v>32</v>
      </c>
      <c r="AX102" s="14" t="s">
        <v>78</v>
      </c>
      <c r="AY102" s="253" t="s">
        <v>145</v>
      </c>
    </row>
    <row r="103" s="2" customFormat="1" ht="24.15" customHeight="1">
      <c r="A103" s="41"/>
      <c r="B103" s="42"/>
      <c r="C103" s="208" t="s">
        <v>168</v>
      </c>
      <c r="D103" s="208" t="s">
        <v>146</v>
      </c>
      <c r="E103" s="209" t="s">
        <v>744</v>
      </c>
      <c r="F103" s="210" t="s">
        <v>745</v>
      </c>
      <c r="G103" s="211" t="s">
        <v>184</v>
      </c>
      <c r="H103" s="212">
        <v>88.326999999999998</v>
      </c>
      <c r="I103" s="213"/>
      <c r="J103" s="214">
        <f>ROUND(I103*H103,2)</f>
        <v>0</v>
      </c>
      <c r="K103" s="210" t="s">
        <v>733</v>
      </c>
      <c r="L103" s="47"/>
      <c r="M103" s="215" t="s">
        <v>19</v>
      </c>
      <c r="N103" s="216" t="s">
        <v>41</v>
      </c>
      <c r="O103" s="87"/>
      <c r="P103" s="217">
        <f>O103*H103</f>
        <v>0</v>
      </c>
      <c r="Q103" s="217">
        <v>0</v>
      </c>
      <c r="R103" s="217">
        <f>Q103*H103</f>
        <v>0</v>
      </c>
      <c r="S103" s="217">
        <v>0</v>
      </c>
      <c r="T103" s="218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9" t="s">
        <v>150</v>
      </c>
      <c r="AT103" s="219" t="s">
        <v>146</v>
      </c>
      <c r="AU103" s="219" t="s">
        <v>80</v>
      </c>
      <c r="AY103" s="20" t="s">
        <v>145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20" t="s">
        <v>78</v>
      </c>
      <c r="BK103" s="220">
        <f>ROUND(I103*H103,2)</f>
        <v>0</v>
      </c>
      <c r="BL103" s="20" t="s">
        <v>150</v>
      </c>
      <c r="BM103" s="219" t="s">
        <v>1076</v>
      </c>
    </row>
    <row r="104" s="2" customFormat="1">
      <c r="A104" s="41"/>
      <c r="B104" s="42"/>
      <c r="C104" s="43"/>
      <c r="D104" s="266" t="s">
        <v>735</v>
      </c>
      <c r="E104" s="43"/>
      <c r="F104" s="267" t="s">
        <v>747</v>
      </c>
      <c r="G104" s="43"/>
      <c r="H104" s="43"/>
      <c r="I104" s="268"/>
      <c r="J104" s="43"/>
      <c r="K104" s="43"/>
      <c r="L104" s="47"/>
      <c r="M104" s="269"/>
      <c r="N104" s="270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735</v>
      </c>
      <c r="AU104" s="20" t="s">
        <v>80</v>
      </c>
    </row>
    <row r="105" s="12" customFormat="1">
      <c r="A105" s="12"/>
      <c r="B105" s="221"/>
      <c r="C105" s="222"/>
      <c r="D105" s="223" t="s">
        <v>152</v>
      </c>
      <c r="E105" s="224" t="s">
        <v>19</v>
      </c>
      <c r="F105" s="225" t="s">
        <v>1077</v>
      </c>
      <c r="G105" s="222"/>
      <c r="H105" s="226">
        <v>113.575</v>
      </c>
      <c r="I105" s="227"/>
      <c r="J105" s="222"/>
      <c r="K105" s="222"/>
      <c r="L105" s="228"/>
      <c r="M105" s="229"/>
      <c r="N105" s="230"/>
      <c r="O105" s="230"/>
      <c r="P105" s="230"/>
      <c r="Q105" s="230"/>
      <c r="R105" s="230"/>
      <c r="S105" s="230"/>
      <c r="T105" s="231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T105" s="232" t="s">
        <v>152</v>
      </c>
      <c r="AU105" s="232" t="s">
        <v>80</v>
      </c>
      <c r="AV105" s="12" t="s">
        <v>80</v>
      </c>
      <c r="AW105" s="12" t="s">
        <v>32</v>
      </c>
      <c r="AX105" s="12" t="s">
        <v>70</v>
      </c>
      <c r="AY105" s="232" t="s">
        <v>145</v>
      </c>
    </row>
    <row r="106" s="12" customFormat="1">
      <c r="A106" s="12"/>
      <c r="B106" s="221"/>
      <c r="C106" s="222"/>
      <c r="D106" s="223" t="s">
        <v>152</v>
      </c>
      <c r="E106" s="224" t="s">
        <v>19</v>
      </c>
      <c r="F106" s="225" t="s">
        <v>1078</v>
      </c>
      <c r="G106" s="222"/>
      <c r="H106" s="226">
        <v>168.24199999999999</v>
      </c>
      <c r="I106" s="227"/>
      <c r="J106" s="222"/>
      <c r="K106" s="222"/>
      <c r="L106" s="228"/>
      <c r="M106" s="229"/>
      <c r="N106" s="230"/>
      <c r="O106" s="230"/>
      <c r="P106" s="230"/>
      <c r="Q106" s="230"/>
      <c r="R106" s="230"/>
      <c r="S106" s="230"/>
      <c r="T106" s="231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T106" s="232" t="s">
        <v>152</v>
      </c>
      <c r="AU106" s="232" t="s">
        <v>80</v>
      </c>
      <c r="AV106" s="12" t="s">
        <v>80</v>
      </c>
      <c r="AW106" s="12" t="s">
        <v>32</v>
      </c>
      <c r="AX106" s="12" t="s">
        <v>70</v>
      </c>
      <c r="AY106" s="232" t="s">
        <v>145</v>
      </c>
    </row>
    <row r="107" s="12" customFormat="1">
      <c r="A107" s="12"/>
      <c r="B107" s="221"/>
      <c r="C107" s="222"/>
      <c r="D107" s="223" t="s">
        <v>152</v>
      </c>
      <c r="E107" s="224" t="s">
        <v>19</v>
      </c>
      <c r="F107" s="225" t="s">
        <v>1079</v>
      </c>
      <c r="G107" s="222"/>
      <c r="H107" s="226">
        <v>57.457999999999998</v>
      </c>
      <c r="I107" s="227"/>
      <c r="J107" s="222"/>
      <c r="K107" s="222"/>
      <c r="L107" s="228"/>
      <c r="M107" s="229"/>
      <c r="N107" s="230"/>
      <c r="O107" s="230"/>
      <c r="P107" s="230"/>
      <c r="Q107" s="230"/>
      <c r="R107" s="230"/>
      <c r="S107" s="230"/>
      <c r="T107" s="231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T107" s="232" t="s">
        <v>152</v>
      </c>
      <c r="AU107" s="232" t="s">
        <v>80</v>
      </c>
      <c r="AV107" s="12" t="s">
        <v>80</v>
      </c>
      <c r="AW107" s="12" t="s">
        <v>32</v>
      </c>
      <c r="AX107" s="12" t="s">
        <v>70</v>
      </c>
      <c r="AY107" s="232" t="s">
        <v>145</v>
      </c>
    </row>
    <row r="108" s="12" customFormat="1">
      <c r="A108" s="12"/>
      <c r="B108" s="221"/>
      <c r="C108" s="222"/>
      <c r="D108" s="223" t="s">
        <v>152</v>
      </c>
      <c r="E108" s="224" t="s">
        <v>19</v>
      </c>
      <c r="F108" s="225" t="s">
        <v>1080</v>
      </c>
      <c r="G108" s="222"/>
      <c r="H108" s="226">
        <v>20</v>
      </c>
      <c r="I108" s="227"/>
      <c r="J108" s="222"/>
      <c r="K108" s="222"/>
      <c r="L108" s="228"/>
      <c r="M108" s="229"/>
      <c r="N108" s="230"/>
      <c r="O108" s="230"/>
      <c r="P108" s="230"/>
      <c r="Q108" s="230"/>
      <c r="R108" s="230"/>
      <c r="S108" s="230"/>
      <c r="T108" s="231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T108" s="232" t="s">
        <v>152</v>
      </c>
      <c r="AU108" s="232" t="s">
        <v>80</v>
      </c>
      <c r="AV108" s="12" t="s">
        <v>80</v>
      </c>
      <c r="AW108" s="12" t="s">
        <v>32</v>
      </c>
      <c r="AX108" s="12" t="s">
        <v>70</v>
      </c>
      <c r="AY108" s="232" t="s">
        <v>145</v>
      </c>
    </row>
    <row r="109" s="16" customFormat="1">
      <c r="A109" s="16"/>
      <c r="B109" s="271"/>
      <c r="C109" s="272"/>
      <c r="D109" s="223" t="s">
        <v>152</v>
      </c>
      <c r="E109" s="273" t="s">
        <v>19</v>
      </c>
      <c r="F109" s="274" t="s">
        <v>752</v>
      </c>
      <c r="G109" s="272"/>
      <c r="H109" s="275">
        <v>359.27499999999998</v>
      </c>
      <c r="I109" s="276"/>
      <c r="J109" s="272"/>
      <c r="K109" s="272"/>
      <c r="L109" s="277"/>
      <c r="M109" s="278"/>
      <c r="N109" s="279"/>
      <c r="O109" s="279"/>
      <c r="P109" s="279"/>
      <c r="Q109" s="279"/>
      <c r="R109" s="279"/>
      <c r="S109" s="279"/>
      <c r="T109" s="280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T109" s="281" t="s">
        <v>152</v>
      </c>
      <c r="AU109" s="281" t="s">
        <v>80</v>
      </c>
      <c r="AV109" s="16" t="s">
        <v>168</v>
      </c>
      <c r="AW109" s="16" t="s">
        <v>32</v>
      </c>
      <c r="AX109" s="16" t="s">
        <v>70</v>
      </c>
      <c r="AY109" s="281" t="s">
        <v>145</v>
      </c>
    </row>
    <row r="110" s="13" customFormat="1">
      <c r="A110" s="13"/>
      <c r="B110" s="233"/>
      <c r="C110" s="234"/>
      <c r="D110" s="223" t="s">
        <v>152</v>
      </c>
      <c r="E110" s="235" t="s">
        <v>19</v>
      </c>
      <c r="F110" s="236" t="s">
        <v>753</v>
      </c>
      <c r="G110" s="234"/>
      <c r="H110" s="235" t="s">
        <v>19</v>
      </c>
      <c r="I110" s="237"/>
      <c r="J110" s="234"/>
      <c r="K110" s="234"/>
      <c r="L110" s="238"/>
      <c r="M110" s="239"/>
      <c r="N110" s="240"/>
      <c r="O110" s="240"/>
      <c r="P110" s="240"/>
      <c r="Q110" s="240"/>
      <c r="R110" s="240"/>
      <c r="S110" s="240"/>
      <c r="T110" s="241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2" t="s">
        <v>152</v>
      </c>
      <c r="AU110" s="242" t="s">
        <v>80</v>
      </c>
      <c r="AV110" s="13" t="s">
        <v>78</v>
      </c>
      <c r="AW110" s="13" t="s">
        <v>32</v>
      </c>
      <c r="AX110" s="13" t="s">
        <v>70</v>
      </c>
      <c r="AY110" s="242" t="s">
        <v>145</v>
      </c>
    </row>
    <row r="111" s="13" customFormat="1">
      <c r="A111" s="13"/>
      <c r="B111" s="233"/>
      <c r="C111" s="234"/>
      <c r="D111" s="223" t="s">
        <v>152</v>
      </c>
      <c r="E111" s="235" t="s">
        <v>19</v>
      </c>
      <c r="F111" s="236" t="s">
        <v>754</v>
      </c>
      <c r="G111" s="234"/>
      <c r="H111" s="235" t="s">
        <v>19</v>
      </c>
      <c r="I111" s="237"/>
      <c r="J111" s="234"/>
      <c r="K111" s="234"/>
      <c r="L111" s="238"/>
      <c r="M111" s="239"/>
      <c r="N111" s="240"/>
      <c r="O111" s="240"/>
      <c r="P111" s="240"/>
      <c r="Q111" s="240"/>
      <c r="R111" s="240"/>
      <c r="S111" s="240"/>
      <c r="T111" s="241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2" t="s">
        <v>152</v>
      </c>
      <c r="AU111" s="242" t="s">
        <v>80</v>
      </c>
      <c r="AV111" s="13" t="s">
        <v>78</v>
      </c>
      <c r="AW111" s="13" t="s">
        <v>32</v>
      </c>
      <c r="AX111" s="13" t="s">
        <v>70</v>
      </c>
      <c r="AY111" s="242" t="s">
        <v>145</v>
      </c>
    </row>
    <row r="112" s="12" customFormat="1">
      <c r="A112" s="12"/>
      <c r="B112" s="221"/>
      <c r="C112" s="222"/>
      <c r="D112" s="223" t="s">
        <v>152</v>
      </c>
      <c r="E112" s="224" t="s">
        <v>19</v>
      </c>
      <c r="F112" s="225" t="s">
        <v>1081</v>
      </c>
      <c r="G112" s="222"/>
      <c r="H112" s="226">
        <v>-16.983000000000001</v>
      </c>
      <c r="I112" s="227"/>
      <c r="J112" s="222"/>
      <c r="K112" s="222"/>
      <c r="L112" s="228"/>
      <c r="M112" s="229"/>
      <c r="N112" s="230"/>
      <c r="O112" s="230"/>
      <c r="P112" s="230"/>
      <c r="Q112" s="230"/>
      <c r="R112" s="230"/>
      <c r="S112" s="230"/>
      <c r="T112" s="231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T112" s="232" t="s">
        <v>152</v>
      </c>
      <c r="AU112" s="232" t="s">
        <v>80</v>
      </c>
      <c r="AV112" s="12" t="s">
        <v>80</v>
      </c>
      <c r="AW112" s="12" t="s">
        <v>32</v>
      </c>
      <c r="AX112" s="12" t="s">
        <v>70</v>
      </c>
      <c r="AY112" s="232" t="s">
        <v>145</v>
      </c>
    </row>
    <row r="113" s="12" customFormat="1">
      <c r="A113" s="12"/>
      <c r="B113" s="221"/>
      <c r="C113" s="222"/>
      <c r="D113" s="223" t="s">
        <v>152</v>
      </c>
      <c r="E113" s="224" t="s">
        <v>19</v>
      </c>
      <c r="F113" s="225" t="s">
        <v>1082</v>
      </c>
      <c r="G113" s="222"/>
      <c r="H113" s="226">
        <v>-30.658999999999999</v>
      </c>
      <c r="I113" s="227"/>
      <c r="J113" s="222"/>
      <c r="K113" s="222"/>
      <c r="L113" s="228"/>
      <c r="M113" s="229"/>
      <c r="N113" s="230"/>
      <c r="O113" s="230"/>
      <c r="P113" s="230"/>
      <c r="Q113" s="230"/>
      <c r="R113" s="230"/>
      <c r="S113" s="230"/>
      <c r="T113" s="231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T113" s="232" t="s">
        <v>152</v>
      </c>
      <c r="AU113" s="232" t="s">
        <v>80</v>
      </c>
      <c r="AV113" s="12" t="s">
        <v>80</v>
      </c>
      <c r="AW113" s="12" t="s">
        <v>32</v>
      </c>
      <c r="AX113" s="12" t="s">
        <v>70</v>
      </c>
      <c r="AY113" s="232" t="s">
        <v>145</v>
      </c>
    </row>
    <row r="114" s="12" customFormat="1">
      <c r="A114" s="12"/>
      <c r="B114" s="221"/>
      <c r="C114" s="222"/>
      <c r="D114" s="223" t="s">
        <v>152</v>
      </c>
      <c r="E114" s="224" t="s">
        <v>19</v>
      </c>
      <c r="F114" s="225" t="s">
        <v>1083</v>
      </c>
      <c r="G114" s="222"/>
      <c r="H114" s="226">
        <v>-13.209</v>
      </c>
      <c r="I114" s="227"/>
      <c r="J114" s="222"/>
      <c r="K114" s="222"/>
      <c r="L114" s="228"/>
      <c r="M114" s="229"/>
      <c r="N114" s="230"/>
      <c r="O114" s="230"/>
      <c r="P114" s="230"/>
      <c r="Q114" s="230"/>
      <c r="R114" s="230"/>
      <c r="S114" s="230"/>
      <c r="T114" s="231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T114" s="232" t="s">
        <v>152</v>
      </c>
      <c r="AU114" s="232" t="s">
        <v>80</v>
      </c>
      <c r="AV114" s="12" t="s">
        <v>80</v>
      </c>
      <c r="AW114" s="12" t="s">
        <v>32</v>
      </c>
      <c r="AX114" s="12" t="s">
        <v>70</v>
      </c>
      <c r="AY114" s="232" t="s">
        <v>145</v>
      </c>
    </row>
    <row r="115" s="12" customFormat="1">
      <c r="A115" s="12"/>
      <c r="B115" s="221"/>
      <c r="C115" s="222"/>
      <c r="D115" s="223" t="s">
        <v>152</v>
      </c>
      <c r="E115" s="224" t="s">
        <v>19</v>
      </c>
      <c r="F115" s="225" t="s">
        <v>758</v>
      </c>
      <c r="G115" s="222"/>
      <c r="H115" s="226">
        <v>-4</v>
      </c>
      <c r="I115" s="227"/>
      <c r="J115" s="222"/>
      <c r="K115" s="222"/>
      <c r="L115" s="228"/>
      <c r="M115" s="229"/>
      <c r="N115" s="230"/>
      <c r="O115" s="230"/>
      <c r="P115" s="230"/>
      <c r="Q115" s="230"/>
      <c r="R115" s="230"/>
      <c r="S115" s="230"/>
      <c r="T115" s="231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T115" s="232" t="s">
        <v>152</v>
      </c>
      <c r="AU115" s="232" t="s">
        <v>80</v>
      </c>
      <c r="AV115" s="12" t="s">
        <v>80</v>
      </c>
      <c r="AW115" s="12" t="s">
        <v>32</v>
      </c>
      <c r="AX115" s="12" t="s">
        <v>70</v>
      </c>
      <c r="AY115" s="232" t="s">
        <v>145</v>
      </c>
    </row>
    <row r="116" s="16" customFormat="1">
      <c r="A116" s="16"/>
      <c r="B116" s="271"/>
      <c r="C116" s="272"/>
      <c r="D116" s="223" t="s">
        <v>152</v>
      </c>
      <c r="E116" s="273" t="s">
        <v>19</v>
      </c>
      <c r="F116" s="274" t="s">
        <v>752</v>
      </c>
      <c r="G116" s="272"/>
      <c r="H116" s="275">
        <v>-64.850999999999999</v>
      </c>
      <c r="I116" s="276"/>
      <c r="J116" s="272"/>
      <c r="K116" s="272"/>
      <c r="L116" s="277"/>
      <c r="M116" s="278"/>
      <c r="N116" s="279"/>
      <c r="O116" s="279"/>
      <c r="P116" s="279"/>
      <c r="Q116" s="279"/>
      <c r="R116" s="279"/>
      <c r="S116" s="279"/>
      <c r="T116" s="280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T116" s="281" t="s">
        <v>152</v>
      </c>
      <c r="AU116" s="281" t="s">
        <v>80</v>
      </c>
      <c r="AV116" s="16" t="s">
        <v>168</v>
      </c>
      <c r="AW116" s="16" t="s">
        <v>32</v>
      </c>
      <c r="AX116" s="16" t="s">
        <v>70</v>
      </c>
      <c r="AY116" s="281" t="s">
        <v>145</v>
      </c>
    </row>
    <row r="117" s="14" customFormat="1">
      <c r="A117" s="14"/>
      <c r="B117" s="243"/>
      <c r="C117" s="244"/>
      <c r="D117" s="223" t="s">
        <v>152</v>
      </c>
      <c r="E117" s="245" t="s">
        <v>19</v>
      </c>
      <c r="F117" s="246" t="s">
        <v>154</v>
      </c>
      <c r="G117" s="244"/>
      <c r="H117" s="247">
        <v>294.42399999999998</v>
      </c>
      <c r="I117" s="248"/>
      <c r="J117" s="244"/>
      <c r="K117" s="244"/>
      <c r="L117" s="249"/>
      <c r="M117" s="250"/>
      <c r="N117" s="251"/>
      <c r="O117" s="251"/>
      <c r="P117" s="251"/>
      <c r="Q117" s="251"/>
      <c r="R117" s="251"/>
      <c r="S117" s="251"/>
      <c r="T117" s="252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3" t="s">
        <v>152</v>
      </c>
      <c r="AU117" s="253" t="s">
        <v>80</v>
      </c>
      <c r="AV117" s="14" t="s">
        <v>150</v>
      </c>
      <c r="AW117" s="14" t="s">
        <v>32</v>
      </c>
      <c r="AX117" s="14" t="s">
        <v>70</v>
      </c>
      <c r="AY117" s="253" t="s">
        <v>145</v>
      </c>
    </row>
    <row r="118" s="12" customFormat="1">
      <c r="A118" s="12"/>
      <c r="B118" s="221"/>
      <c r="C118" s="222"/>
      <c r="D118" s="223" t="s">
        <v>152</v>
      </c>
      <c r="E118" s="224" t="s">
        <v>19</v>
      </c>
      <c r="F118" s="225" t="s">
        <v>1084</v>
      </c>
      <c r="G118" s="222"/>
      <c r="H118" s="226">
        <v>88.326999999999998</v>
      </c>
      <c r="I118" s="227"/>
      <c r="J118" s="222"/>
      <c r="K118" s="222"/>
      <c r="L118" s="228"/>
      <c r="M118" s="229"/>
      <c r="N118" s="230"/>
      <c r="O118" s="230"/>
      <c r="P118" s="230"/>
      <c r="Q118" s="230"/>
      <c r="R118" s="230"/>
      <c r="S118" s="230"/>
      <c r="T118" s="231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T118" s="232" t="s">
        <v>152</v>
      </c>
      <c r="AU118" s="232" t="s">
        <v>80</v>
      </c>
      <c r="AV118" s="12" t="s">
        <v>80</v>
      </c>
      <c r="AW118" s="12" t="s">
        <v>32</v>
      </c>
      <c r="AX118" s="12" t="s">
        <v>70</v>
      </c>
      <c r="AY118" s="232" t="s">
        <v>145</v>
      </c>
    </row>
    <row r="119" s="14" customFormat="1">
      <c r="A119" s="14"/>
      <c r="B119" s="243"/>
      <c r="C119" s="244"/>
      <c r="D119" s="223" t="s">
        <v>152</v>
      </c>
      <c r="E119" s="245" t="s">
        <v>19</v>
      </c>
      <c r="F119" s="246" t="s">
        <v>154</v>
      </c>
      <c r="G119" s="244"/>
      <c r="H119" s="247">
        <v>88.326999999999998</v>
      </c>
      <c r="I119" s="248"/>
      <c r="J119" s="244"/>
      <c r="K119" s="244"/>
      <c r="L119" s="249"/>
      <c r="M119" s="250"/>
      <c r="N119" s="251"/>
      <c r="O119" s="251"/>
      <c r="P119" s="251"/>
      <c r="Q119" s="251"/>
      <c r="R119" s="251"/>
      <c r="S119" s="251"/>
      <c r="T119" s="252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3" t="s">
        <v>152</v>
      </c>
      <c r="AU119" s="253" t="s">
        <v>80</v>
      </c>
      <c r="AV119" s="14" t="s">
        <v>150</v>
      </c>
      <c r="AW119" s="14" t="s">
        <v>32</v>
      </c>
      <c r="AX119" s="14" t="s">
        <v>78</v>
      </c>
      <c r="AY119" s="253" t="s">
        <v>145</v>
      </c>
    </row>
    <row r="120" s="2" customFormat="1" ht="33" customHeight="1">
      <c r="A120" s="41"/>
      <c r="B120" s="42"/>
      <c r="C120" s="208" t="s">
        <v>150</v>
      </c>
      <c r="D120" s="208" t="s">
        <v>146</v>
      </c>
      <c r="E120" s="209" t="s">
        <v>760</v>
      </c>
      <c r="F120" s="210" t="s">
        <v>761</v>
      </c>
      <c r="G120" s="211" t="s">
        <v>184</v>
      </c>
      <c r="H120" s="212">
        <v>58.884999999999998</v>
      </c>
      <c r="I120" s="213"/>
      <c r="J120" s="214">
        <f>ROUND(I120*H120,2)</f>
        <v>0</v>
      </c>
      <c r="K120" s="210" t="s">
        <v>733</v>
      </c>
      <c r="L120" s="47"/>
      <c r="M120" s="215" t="s">
        <v>19</v>
      </c>
      <c r="N120" s="216" t="s">
        <v>41</v>
      </c>
      <c r="O120" s="87"/>
      <c r="P120" s="217">
        <f>O120*H120</f>
        <v>0</v>
      </c>
      <c r="Q120" s="217">
        <v>0</v>
      </c>
      <c r="R120" s="217">
        <f>Q120*H120</f>
        <v>0</v>
      </c>
      <c r="S120" s="217">
        <v>0</v>
      </c>
      <c r="T120" s="218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9" t="s">
        <v>150</v>
      </c>
      <c r="AT120" s="219" t="s">
        <v>146</v>
      </c>
      <c r="AU120" s="219" t="s">
        <v>80</v>
      </c>
      <c r="AY120" s="20" t="s">
        <v>145</v>
      </c>
      <c r="BE120" s="220">
        <f>IF(N120="základní",J120,0)</f>
        <v>0</v>
      </c>
      <c r="BF120" s="220">
        <f>IF(N120="snížená",J120,0)</f>
        <v>0</v>
      </c>
      <c r="BG120" s="220">
        <f>IF(N120="zákl. přenesená",J120,0)</f>
        <v>0</v>
      </c>
      <c r="BH120" s="220">
        <f>IF(N120="sníž. přenesená",J120,0)</f>
        <v>0</v>
      </c>
      <c r="BI120" s="220">
        <f>IF(N120="nulová",J120,0)</f>
        <v>0</v>
      </c>
      <c r="BJ120" s="20" t="s">
        <v>78</v>
      </c>
      <c r="BK120" s="220">
        <f>ROUND(I120*H120,2)</f>
        <v>0</v>
      </c>
      <c r="BL120" s="20" t="s">
        <v>150</v>
      </c>
      <c r="BM120" s="219" t="s">
        <v>1085</v>
      </c>
    </row>
    <row r="121" s="2" customFormat="1">
      <c r="A121" s="41"/>
      <c r="B121" s="42"/>
      <c r="C121" s="43"/>
      <c r="D121" s="266" t="s">
        <v>735</v>
      </c>
      <c r="E121" s="43"/>
      <c r="F121" s="267" t="s">
        <v>763</v>
      </c>
      <c r="G121" s="43"/>
      <c r="H121" s="43"/>
      <c r="I121" s="268"/>
      <c r="J121" s="43"/>
      <c r="K121" s="43"/>
      <c r="L121" s="47"/>
      <c r="M121" s="269"/>
      <c r="N121" s="270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735</v>
      </c>
      <c r="AU121" s="20" t="s">
        <v>80</v>
      </c>
    </row>
    <row r="122" s="12" customFormat="1">
      <c r="A122" s="12"/>
      <c r="B122" s="221"/>
      <c r="C122" s="222"/>
      <c r="D122" s="223" t="s">
        <v>152</v>
      </c>
      <c r="E122" s="224" t="s">
        <v>19</v>
      </c>
      <c r="F122" s="225" t="s">
        <v>1086</v>
      </c>
      <c r="G122" s="222"/>
      <c r="H122" s="226">
        <v>58.884999999999998</v>
      </c>
      <c r="I122" s="227"/>
      <c r="J122" s="222"/>
      <c r="K122" s="222"/>
      <c r="L122" s="228"/>
      <c r="M122" s="229"/>
      <c r="N122" s="230"/>
      <c r="O122" s="230"/>
      <c r="P122" s="230"/>
      <c r="Q122" s="230"/>
      <c r="R122" s="230"/>
      <c r="S122" s="230"/>
      <c r="T122" s="231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T122" s="232" t="s">
        <v>152</v>
      </c>
      <c r="AU122" s="232" t="s">
        <v>80</v>
      </c>
      <c r="AV122" s="12" t="s">
        <v>80</v>
      </c>
      <c r="AW122" s="12" t="s">
        <v>32</v>
      </c>
      <c r="AX122" s="12" t="s">
        <v>70</v>
      </c>
      <c r="AY122" s="232" t="s">
        <v>145</v>
      </c>
    </row>
    <row r="123" s="14" customFormat="1">
      <c r="A123" s="14"/>
      <c r="B123" s="243"/>
      <c r="C123" s="244"/>
      <c r="D123" s="223" t="s">
        <v>152</v>
      </c>
      <c r="E123" s="245" t="s">
        <v>19</v>
      </c>
      <c r="F123" s="246" t="s">
        <v>154</v>
      </c>
      <c r="G123" s="244"/>
      <c r="H123" s="247">
        <v>58.884999999999998</v>
      </c>
      <c r="I123" s="248"/>
      <c r="J123" s="244"/>
      <c r="K123" s="244"/>
      <c r="L123" s="249"/>
      <c r="M123" s="250"/>
      <c r="N123" s="251"/>
      <c r="O123" s="251"/>
      <c r="P123" s="251"/>
      <c r="Q123" s="251"/>
      <c r="R123" s="251"/>
      <c r="S123" s="251"/>
      <c r="T123" s="252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3" t="s">
        <v>152</v>
      </c>
      <c r="AU123" s="253" t="s">
        <v>80</v>
      </c>
      <c r="AV123" s="14" t="s">
        <v>150</v>
      </c>
      <c r="AW123" s="14" t="s">
        <v>32</v>
      </c>
      <c r="AX123" s="14" t="s">
        <v>78</v>
      </c>
      <c r="AY123" s="253" t="s">
        <v>145</v>
      </c>
    </row>
    <row r="124" s="2" customFormat="1" ht="33" customHeight="1">
      <c r="A124" s="41"/>
      <c r="B124" s="42"/>
      <c r="C124" s="208" t="s">
        <v>173</v>
      </c>
      <c r="D124" s="208" t="s">
        <v>146</v>
      </c>
      <c r="E124" s="209" t="s">
        <v>765</v>
      </c>
      <c r="F124" s="210" t="s">
        <v>766</v>
      </c>
      <c r="G124" s="211" t="s">
        <v>184</v>
      </c>
      <c r="H124" s="212">
        <v>88.326999999999998</v>
      </c>
      <c r="I124" s="213"/>
      <c r="J124" s="214">
        <f>ROUND(I124*H124,2)</f>
        <v>0</v>
      </c>
      <c r="K124" s="210" t="s">
        <v>733</v>
      </c>
      <c r="L124" s="47"/>
      <c r="M124" s="215" t="s">
        <v>19</v>
      </c>
      <c r="N124" s="216" t="s">
        <v>41</v>
      </c>
      <c r="O124" s="87"/>
      <c r="P124" s="217">
        <f>O124*H124</f>
        <v>0</v>
      </c>
      <c r="Q124" s="217">
        <v>0</v>
      </c>
      <c r="R124" s="217">
        <f>Q124*H124</f>
        <v>0</v>
      </c>
      <c r="S124" s="217">
        <v>0</v>
      </c>
      <c r="T124" s="218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19" t="s">
        <v>150</v>
      </c>
      <c r="AT124" s="219" t="s">
        <v>146</v>
      </c>
      <c r="AU124" s="219" t="s">
        <v>80</v>
      </c>
      <c r="AY124" s="20" t="s">
        <v>145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20" t="s">
        <v>78</v>
      </c>
      <c r="BK124" s="220">
        <f>ROUND(I124*H124,2)</f>
        <v>0</v>
      </c>
      <c r="BL124" s="20" t="s">
        <v>150</v>
      </c>
      <c r="BM124" s="219" t="s">
        <v>1087</v>
      </c>
    </row>
    <row r="125" s="2" customFormat="1">
      <c r="A125" s="41"/>
      <c r="B125" s="42"/>
      <c r="C125" s="43"/>
      <c r="D125" s="266" t="s">
        <v>735</v>
      </c>
      <c r="E125" s="43"/>
      <c r="F125" s="267" t="s">
        <v>768</v>
      </c>
      <c r="G125" s="43"/>
      <c r="H125" s="43"/>
      <c r="I125" s="268"/>
      <c r="J125" s="43"/>
      <c r="K125" s="43"/>
      <c r="L125" s="47"/>
      <c r="M125" s="269"/>
      <c r="N125" s="270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735</v>
      </c>
      <c r="AU125" s="20" t="s">
        <v>80</v>
      </c>
    </row>
    <row r="126" s="12" customFormat="1">
      <c r="A126" s="12"/>
      <c r="B126" s="221"/>
      <c r="C126" s="222"/>
      <c r="D126" s="223" t="s">
        <v>152</v>
      </c>
      <c r="E126" s="224" t="s">
        <v>19</v>
      </c>
      <c r="F126" s="225" t="s">
        <v>1084</v>
      </c>
      <c r="G126" s="222"/>
      <c r="H126" s="226">
        <v>88.326999999999998</v>
      </c>
      <c r="I126" s="227"/>
      <c r="J126" s="222"/>
      <c r="K126" s="222"/>
      <c r="L126" s="228"/>
      <c r="M126" s="229"/>
      <c r="N126" s="230"/>
      <c r="O126" s="230"/>
      <c r="P126" s="230"/>
      <c r="Q126" s="230"/>
      <c r="R126" s="230"/>
      <c r="S126" s="230"/>
      <c r="T126" s="231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T126" s="232" t="s">
        <v>152</v>
      </c>
      <c r="AU126" s="232" t="s">
        <v>80</v>
      </c>
      <c r="AV126" s="12" t="s">
        <v>80</v>
      </c>
      <c r="AW126" s="12" t="s">
        <v>32</v>
      </c>
      <c r="AX126" s="12" t="s">
        <v>70</v>
      </c>
      <c r="AY126" s="232" t="s">
        <v>145</v>
      </c>
    </row>
    <row r="127" s="14" customFormat="1">
      <c r="A127" s="14"/>
      <c r="B127" s="243"/>
      <c r="C127" s="244"/>
      <c r="D127" s="223" t="s">
        <v>152</v>
      </c>
      <c r="E127" s="245" t="s">
        <v>19</v>
      </c>
      <c r="F127" s="246" t="s">
        <v>154</v>
      </c>
      <c r="G127" s="244"/>
      <c r="H127" s="247">
        <v>88.326999999999998</v>
      </c>
      <c r="I127" s="248"/>
      <c r="J127" s="244"/>
      <c r="K127" s="244"/>
      <c r="L127" s="249"/>
      <c r="M127" s="250"/>
      <c r="N127" s="251"/>
      <c r="O127" s="251"/>
      <c r="P127" s="251"/>
      <c r="Q127" s="251"/>
      <c r="R127" s="251"/>
      <c r="S127" s="251"/>
      <c r="T127" s="252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3" t="s">
        <v>152</v>
      </c>
      <c r="AU127" s="253" t="s">
        <v>80</v>
      </c>
      <c r="AV127" s="14" t="s">
        <v>150</v>
      </c>
      <c r="AW127" s="14" t="s">
        <v>32</v>
      </c>
      <c r="AX127" s="14" t="s">
        <v>78</v>
      </c>
      <c r="AY127" s="253" t="s">
        <v>145</v>
      </c>
    </row>
    <row r="128" s="2" customFormat="1" ht="33" customHeight="1">
      <c r="A128" s="41"/>
      <c r="B128" s="42"/>
      <c r="C128" s="208" t="s">
        <v>181</v>
      </c>
      <c r="D128" s="208" t="s">
        <v>146</v>
      </c>
      <c r="E128" s="209" t="s">
        <v>769</v>
      </c>
      <c r="F128" s="210" t="s">
        <v>770</v>
      </c>
      <c r="G128" s="211" t="s">
        <v>184</v>
      </c>
      <c r="H128" s="212">
        <v>58.884999999999998</v>
      </c>
      <c r="I128" s="213"/>
      <c r="J128" s="214">
        <f>ROUND(I128*H128,2)</f>
        <v>0</v>
      </c>
      <c r="K128" s="210" t="s">
        <v>733</v>
      </c>
      <c r="L128" s="47"/>
      <c r="M128" s="215" t="s">
        <v>19</v>
      </c>
      <c r="N128" s="216" t="s">
        <v>41</v>
      </c>
      <c r="O128" s="87"/>
      <c r="P128" s="217">
        <f>O128*H128</f>
        <v>0</v>
      </c>
      <c r="Q128" s="217">
        <v>0</v>
      </c>
      <c r="R128" s="217">
        <f>Q128*H128</f>
        <v>0</v>
      </c>
      <c r="S128" s="217">
        <v>0</v>
      </c>
      <c r="T128" s="218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19" t="s">
        <v>150</v>
      </c>
      <c r="AT128" s="219" t="s">
        <v>146</v>
      </c>
      <c r="AU128" s="219" t="s">
        <v>80</v>
      </c>
      <c r="AY128" s="20" t="s">
        <v>145</v>
      </c>
      <c r="BE128" s="220">
        <f>IF(N128="základní",J128,0)</f>
        <v>0</v>
      </c>
      <c r="BF128" s="220">
        <f>IF(N128="snížená",J128,0)</f>
        <v>0</v>
      </c>
      <c r="BG128" s="220">
        <f>IF(N128="zákl. přenesená",J128,0)</f>
        <v>0</v>
      </c>
      <c r="BH128" s="220">
        <f>IF(N128="sníž. přenesená",J128,0)</f>
        <v>0</v>
      </c>
      <c r="BI128" s="220">
        <f>IF(N128="nulová",J128,0)</f>
        <v>0</v>
      </c>
      <c r="BJ128" s="20" t="s">
        <v>78</v>
      </c>
      <c r="BK128" s="220">
        <f>ROUND(I128*H128,2)</f>
        <v>0</v>
      </c>
      <c r="BL128" s="20" t="s">
        <v>150</v>
      </c>
      <c r="BM128" s="219" t="s">
        <v>1088</v>
      </c>
    </row>
    <row r="129" s="2" customFormat="1">
      <c r="A129" s="41"/>
      <c r="B129" s="42"/>
      <c r="C129" s="43"/>
      <c r="D129" s="266" t="s">
        <v>735</v>
      </c>
      <c r="E129" s="43"/>
      <c r="F129" s="267" t="s">
        <v>772</v>
      </c>
      <c r="G129" s="43"/>
      <c r="H129" s="43"/>
      <c r="I129" s="268"/>
      <c r="J129" s="43"/>
      <c r="K129" s="43"/>
      <c r="L129" s="47"/>
      <c r="M129" s="269"/>
      <c r="N129" s="270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735</v>
      </c>
      <c r="AU129" s="20" t="s">
        <v>80</v>
      </c>
    </row>
    <row r="130" s="12" customFormat="1">
      <c r="A130" s="12"/>
      <c r="B130" s="221"/>
      <c r="C130" s="222"/>
      <c r="D130" s="223" t="s">
        <v>152</v>
      </c>
      <c r="E130" s="224" t="s">
        <v>19</v>
      </c>
      <c r="F130" s="225" t="s">
        <v>1086</v>
      </c>
      <c r="G130" s="222"/>
      <c r="H130" s="226">
        <v>58.884999999999998</v>
      </c>
      <c r="I130" s="227"/>
      <c r="J130" s="222"/>
      <c r="K130" s="222"/>
      <c r="L130" s="228"/>
      <c r="M130" s="229"/>
      <c r="N130" s="230"/>
      <c r="O130" s="230"/>
      <c r="P130" s="230"/>
      <c r="Q130" s="230"/>
      <c r="R130" s="230"/>
      <c r="S130" s="230"/>
      <c r="T130" s="231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T130" s="232" t="s">
        <v>152</v>
      </c>
      <c r="AU130" s="232" t="s">
        <v>80</v>
      </c>
      <c r="AV130" s="12" t="s">
        <v>80</v>
      </c>
      <c r="AW130" s="12" t="s">
        <v>32</v>
      </c>
      <c r="AX130" s="12" t="s">
        <v>70</v>
      </c>
      <c r="AY130" s="232" t="s">
        <v>145</v>
      </c>
    </row>
    <row r="131" s="14" customFormat="1">
      <c r="A131" s="14"/>
      <c r="B131" s="243"/>
      <c r="C131" s="244"/>
      <c r="D131" s="223" t="s">
        <v>152</v>
      </c>
      <c r="E131" s="245" t="s">
        <v>19</v>
      </c>
      <c r="F131" s="246" t="s">
        <v>154</v>
      </c>
      <c r="G131" s="244"/>
      <c r="H131" s="247">
        <v>58.884999999999998</v>
      </c>
      <c r="I131" s="248"/>
      <c r="J131" s="244"/>
      <c r="K131" s="244"/>
      <c r="L131" s="249"/>
      <c r="M131" s="250"/>
      <c r="N131" s="251"/>
      <c r="O131" s="251"/>
      <c r="P131" s="251"/>
      <c r="Q131" s="251"/>
      <c r="R131" s="251"/>
      <c r="S131" s="251"/>
      <c r="T131" s="25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3" t="s">
        <v>152</v>
      </c>
      <c r="AU131" s="253" t="s">
        <v>80</v>
      </c>
      <c r="AV131" s="14" t="s">
        <v>150</v>
      </c>
      <c r="AW131" s="14" t="s">
        <v>32</v>
      </c>
      <c r="AX131" s="14" t="s">
        <v>78</v>
      </c>
      <c r="AY131" s="253" t="s">
        <v>145</v>
      </c>
    </row>
    <row r="132" s="2" customFormat="1" ht="24.15" customHeight="1">
      <c r="A132" s="41"/>
      <c r="B132" s="42"/>
      <c r="C132" s="208" t="s">
        <v>189</v>
      </c>
      <c r="D132" s="208" t="s">
        <v>146</v>
      </c>
      <c r="E132" s="209" t="s">
        <v>773</v>
      </c>
      <c r="F132" s="210" t="s">
        <v>774</v>
      </c>
      <c r="G132" s="211" t="s">
        <v>184</v>
      </c>
      <c r="H132" s="212">
        <v>33</v>
      </c>
      <c r="I132" s="213"/>
      <c r="J132" s="214">
        <f>ROUND(I132*H132,2)</f>
        <v>0</v>
      </c>
      <c r="K132" s="210" t="s">
        <v>733</v>
      </c>
      <c r="L132" s="47"/>
      <c r="M132" s="215" t="s">
        <v>19</v>
      </c>
      <c r="N132" s="216" t="s">
        <v>41</v>
      </c>
      <c r="O132" s="87"/>
      <c r="P132" s="217">
        <f>O132*H132</f>
        <v>0</v>
      </c>
      <c r="Q132" s="217">
        <v>0</v>
      </c>
      <c r="R132" s="217">
        <f>Q132*H132</f>
        <v>0</v>
      </c>
      <c r="S132" s="217">
        <v>0</v>
      </c>
      <c r="T132" s="218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9" t="s">
        <v>150</v>
      </c>
      <c r="AT132" s="219" t="s">
        <v>146</v>
      </c>
      <c r="AU132" s="219" t="s">
        <v>80</v>
      </c>
      <c r="AY132" s="20" t="s">
        <v>145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20" t="s">
        <v>78</v>
      </c>
      <c r="BK132" s="220">
        <f>ROUND(I132*H132,2)</f>
        <v>0</v>
      </c>
      <c r="BL132" s="20" t="s">
        <v>150</v>
      </c>
      <c r="BM132" s="219" t="s">
        <v>1089</v>
      </c>
    </row>
    <row r="133" s="2" customFormat="1">
      <c r="A133" s="41"/>
      <c r="B133" s="42"/>
      <c r="C133" s="43"/>
      <c r="D133" s="266" t="s">
        <v>735</v>
      </c>
      <c r="E133" s="43"/>
      <c r="F133" s="267" t="s">
        <v>776</v>
      </c>
      <c r="G133" s="43"/>
      <c r="H133" s="43"/>
      <c r="I133" s="268"/>
      <c r="J133" s="43"/>
      <c r="K133" s="43"/>
      <c r="L133" s="47"/>
      <c r="M133" s="269"/>
      <c r="N133" s="270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735</v>
      </c>
      <c r="AU133" s="20" t="s">
        <v>80</v>
      </c>
    </row>
    <row r="134" s="13" customFormat="1">
      <c r="A134" s="13"/>
      <c r="B134" s="233"/>
      <c r="C134" s="234"/>
      <c r="D134" s="223" t="s">
        <v>152</v>
      </c>
      <c r="E134" s="235" t="s">
        <v>19</v>
      </c>
      <c r="F134" s="236" t="s">
        <v>737</v>
      </c>
      <c r="G134" s="234"/>
      <c r="H134" s="235" t="s">
        <v>19</v>
      </c>
      <c r="I134" s="237"/>
      <c r="J134" s="234"/>
      <c r="K134" s="234"/>
      <c r="L134" s="238"/>
      <c r="M134" s="239"/>
      <c r="N134" s="240"/>
      <c r="O134" s="240"/>
      <c r="P134" s="240"/>
      <c r="Q134" s="240"/>
      <c r="R134" s="240"/>
      <c r="S134" s="240"/>
      <c r="T134" s="24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2" t="s">
        <v>152</v>
      </c>
      <c r="AU134" s="242" t="s">
        <v>80</v>
      </c>
      <c r="AV134" s="13" t="s">
        <v>78</v>
      </c>
      <c r="AW134" s="13" t="s">
        <v>32</v>
      </c>
      <c r="AX134" s="13" t="s">
        <v>70</v>
      </c>
      <c r="AY134" s="242" t="s">
        <v>145</v>
      </c>
    </row>
    <row r="135" s="12" customFormat="1">
      <c r="A135" s="12"/>
      <c r="B135" s="221"/>
      <c r="C135" s="222"/>
      <c r="D135" s="223" t="s">
        <v>152</v>
      </c>
      <c r="E135" s="224" t="s">
        <v>19</v>
      </c>
      <c r="F135" s="225" t="s">
        <v>1090</v>
      </c>
      <c r="G135" s="222"/>
      <c r="H135" s="226">
        <v>31.5</v>
      </c>
      <c r="I135" s="227"/>
      <c r="J135" s="222"/>
      <c r="K135" s="222"/>
      <c r="L135" s="228"/>
      <c r="M135" s="229"/>
      <c r="N135" s="230"/>
      <c r="O135" s="230"/>
      <c r="P135" s="230"/>
      <c r="Q135" s="230"/>
      <c r="R135" s="230"/>
      <c r="S135" s="230"/>
      <c r="T135" s="231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T135" s="232" t="s">
        <v>152</v>
      </c>
      <c r="AU135" s="232" t="s">
        <v>80</v>
      </c>
      <c r="AV135" s="12" t="s">
        <v>80</v>
      </c>
      <c r="AW135" s="12" t="s">
        <v>32</v>
      </c>
      <c r="AX135" s="12" t="s">
        <v>70</v>
      </c>
      <c r="AY135" s="232" t="s">
        <v>145</v>
      </c>
    </row>
    <row r="136" s="12" customFormat="1">
      <c r="A136" s="12"/>
      <c r="B136" s="221"/>
      <c r="C136" s="222"/>
      <c r="D136" s="223" t="s">
        <v>152</v>
      </c>
      <c r="E136" s="224" t="s">
        <v>19</v>
      </c>
      <c r="F136" s="225" t="s">
        <v>1091</v>
      </c>
      <c r="G136" s="222"/>
      <c r="H136" s="226">
        <v>1.5</v>
      </c>
      <c r="I136" s="227"/>
      <c r="J136" s="222"/>
      <c r="K136" s="222"/>
      <c r="L136" s="228"/>
      <c r="M136" s="229"/>
      <c r="N136" s="230"/>
      <c r="O136" s="230"/>
      <c r="P136" s="230"/>
      <c r="Q136" s="230"/>
      <c r="R136" s="230"/>
      <c r="S136" s="230"/>
      <c r="T136" s="231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T136" s="232" t="s">
        <v>152</v>
      </c>
      <c r="AU136" s="232" t="s">
        <v>80</v>
      </c>
      <c r="AV136" s="12" t="s">
        <v>80</v>
      </c>
      <c r="AW136" s="12" t="s">
        <v>32</v>
      </c>
      <c r="AX136" s="12" t="s">
        <v>70</v>
      </c>
      <c r="AY136" s="232" t="s">
        <v>145</v>
      </c>
    </row>
    <row r="137" s="14" customFormat="1">
      <c r="A137" s="14"/>
      <c r="B137" s="243"/>
      <c r="C137" s="244"/>
      <c r="D137" s="223" t="s">
        <v>152</v>
      </c>
      <c r="E137" s="245" t="s">
        <v>19</v>
      </c>
      <c r="F137" s="246" t="s">
        <v>154</v>
      </c>
      <c r="G137" s="244"/>
      <c r="H137" s="247">
        <v>33</v>
      </c>
      <c r="I137" s="248"/>
      <c r="J137" s="244"/>
      <c r="K137" s="244"/>
      <c r="L137" s="249"/>
      <c r="M137" s="250"/>
      <c r="N137" s="251"/>
      <c r="O137" s="251"/>
      <c r="P137" s="251"/>
      <c r="Q137" s="251"/>
      <c r="R137" s="251"/>
      <c r="S137" s="251"/>
      <c r="T137" s="25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3" t="s">
        <v>152</v>
      </c>
      <c r="AU137" s="253" t="s">
        <v>80</v>
      </c>
      <c r="AV137" s="14" t="s">
        <v>150</v>
      </c>
      <c r="AW137" s="14" t="s">
        <v>32</v>
      </c>
      <c r="AX137" s="14" t="s">
        <v>78</v>
      </c>
      <c r="AY137" s="253" t="s">
        <v>145</v>
      </c>
    </row>
    <row r="138" s="2" customFormat="1" ht="24.15" customHeight="1">
      <c r="A138" s="41"/>
      <c r="B138" s="42"/>
      <c r="C138" s="208" t="s">
        <v>195</v>
      </c>
      <c r="D138" s="208" t="s">
        <v>146</v>
      </c>
      <c r="E138" s="209" t="s">
        <v>779</v>
      </c>
      <c r="F138" s="210" t="s">
        <v>780</v>
      </c>
      <c r="G138" s="211" t="s">
        <v>149</v>
      </c>
      <c r="H138" s="212">
        <v>605.096</v>
      </c>
      <c r="I138" s="213"/>
      <c r="J138" s="214">
        <f>ROUND(I138*H138,2)</f>
        <v>0</v>
      </c>
      <c r="K138" s="210" t="s">
        <v>733</v>
      </c>
      <c r="L138" s="47"/>
      <c r="M138" s="215" t="s">
        <v>19</v>
      </c>
      <c r="N138" s="216" t="s">
        <v>41</v>
      </c>
      <c r="O138" s="87"/>
      <c r="P138" s="217">
        <f>O138*H138</f>
        <v>0</v>
      </c>
      <c r="Q138" s="217">
        <v>0.00058135999999999995</v>
      </c>
      <c r="R138" s="217">
        <f>Q138*H138</f>
        <v>0.35177861055999998</v>
      </c>
      <c r="S138" s="217">
        <v>0</v>
      </c>
      <c r="T138" s="218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19" t="s">
        <v>150</v>
      </c>
      <c r="AT138" s="219" t="s">
        <v>146</v>
      </c>
      <c r="AU138" s="219" t="s">
        <v>80</v>
      </c>
      <c r="AY138" s="20" t="s">
        <v>145</v>
      </c>
      <c r="BE138" s="220">
        <f>IF(N138="základní",J138,0)</f>
        <v>0</v>
      </c>
      <c r="BF138" s="220">
        <f>IF(N138="snížená",J138,0)</f>
        <v>0</v>
      </c>
      <c r="BG138" s="220">
        <f>IF(N138="zákl. přenesená",J138,0)</f>
        <v>0</v>
      </c>
      <c r="BH138" s="220">
        <f>IF(N138="sníž. přenesená",J138,0)</f>
        <v>0</v>
      </c>
      <c r="BI138" s="220">
        <f>IF(N138="nulová",J138,0)</f>
        <v>0</v>
      </c>
      <c r="BJ138" s="20" t="s">
        <v>78</v>
      </c>
      <c r="BK138" s="220">
        <f>ROUND(I138*H138,2)</f>
        <v>0</v>
      </c>
      <c r="BL138" s="20" t="s">
        <v>150</v>
      </c>
      <c r="BM138" s="219" t="s">
        <v>1092</v>
      </c>
    </row>
    <row r="139" s="2" customFormat="1">
      <c r="A139" s="41"/>
      <c r="B139" s="42"/>
      <c r="C139" s="43"/>
      <c r="D139" s="266" t="s">
        <v>735</v>
      </c>
      <c r="E139" s="43"/>
      <c r="F139" s="267" t="s">
        <v>782</v>
      </c>
      <c r="G139" s="43"/>
      <c r="H139" s="43"/>
      <c r="I139" s="268"/>
      <c r="J139" s="43"/>
      <c r="K139" s="43"/>
      <c r="L139" s="47"/>
      <c r="M139" s="269"/>
      <c r="N139" s="270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735</v>
      </c>
      <c r="AU139" s="20" t="s">
        <v>80</v>
      </c>
    </row>
    <row r="140" s="12" customFormat="1">
      <c r="A140" s="12"/>
      <c r="B140" s="221"/>
      <c r="C140" s="222"/>
      <c r="D140" s="223" t="s">
        <v>152</v>
      </c>
      <c r="E140" s="224" t="s">
        <v>19</v>
      </c>
      <c r="F140" s="225" t="s">
        <v>1093</v>
      </c>
      <c r="G140" s="222"/>
      <c r="H140" s="226">
        <v>174.731</v>
      </c>
      <c r="I140" s="227"/>
      <c r="J140" s="222"/>
      <c r="K140" s="222"/>
      <c r="L140" s="228"/>
      <c r="M140" s="229"/>
      <c r="N140" s="230"/>
      <c r="O140" s="230"/>
      <c r="P140" s="230"/>
      <c r="Q140" s="230"/>
      <c r="R140" s="230"/>
      <c r="S140" s="230"/>
      <c r="T140" s="231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T140" s="232" t="s">
        <v>152</v>
      </c>
      <c r="AU140" s="232" t="s">
        <v>80</v>
      </c>
      <c r="AV140" s="12" t="s">
        <v>80</v>
      </c>
      <c r="AW140" s="12" t="s">
        <v>32</v>
      </c>
      <c r="AX140" s="12" t="s">
        <v>70</v>
      </c>
      <c r="AY140" s="232" t="s">
        <v>145</v>
      </c>
    </row>
    <row r="141" s="12" customFormat="1">
      <c r="A141" s="12"/>
      <c r="B141" s="221"/>
      <c r="C141" s="222"/>
      <c r="D141" s="223" t="s">
        <v>152</v>
      </c>
      <c r="E141" s="224" t="s">
        <v>19</v>
      </c>
      <c r="F141" s="225" t="s">
        <v>1094</v>
      </c>
      <c r="G141" s="222"/>
      <c r="H141" s="226">
        <v>305.89499999999998</v>
      </c>
      <c r="I141" s="227"/>
      <c r="J141" s="222"/>
      <c r="K141" s="222"/>
      <c r="L141" s="228"/>
      <c r="M141" s="229"/>
      <c r="N141" s="230"/>
      <c r="O141" s="230"/>
      <c r="P141" s="230"/>
      <c r="Q141" s="230"/>
      <c r="R141" s="230"/>
      <c r="S141" s="230"/>
      <c r="T141" s="231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T141" s="232" t="s">
        <v>152</v>
      </c>
      <c r="AU141" s="232" t="s">
        <v>80</v>
      </c>
      <c r="AV141" s="12" t="s">
        <v>80</v>
      </c>
      <c r="AW141" s="12" t="s">
        <v>32</v>
      </c>
      <c r="AX141" s="12" t="s">
        <v>70</v>
      </c>
      <c r="AY141" s="232" t="s">
        <v>145</v>
      </c>
    </row>
    <row r="142" s="12" customFormat="1">
      <c r="A142" s="12"/>
      <c r="B142" s="221"/>
      <c r="C142" s="222"/>
      <c r="D142" s="223" t="s">
        <v>152</v>
      </c>
      <c r="E142" s="224" t="s">
        <v>19</v>
      </c>
      <c r="F142" s="225" t="s">
        <v>1095</v>
      </c>
      <c r="G142" s="222"/>
      <c r="H142" s="226">
        <v>104.47</v>
      </c>
      <c r="I142" s="227"/>
      <c r="J142" s="222"/>
      <c r="K142" s="222"/>
      <c r="L142" s="228"/>
      <c r="M142" s="229"/>
      <c r="N142" s="230"/>
      <c r="O142" s="230"/>
      <c r="P142" s="230"/>
      <c r="Q142" s="230"/>
      <c r="R142" s="230"/>
      <c r="S142" s="230"/>
      <c r="T142" s="231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T142" s="232" t="s">
        <v>152</v>
      </c>
      <c r="AU142" s="232" t="s">
        <v>80</v>
      </c>
      <c r="AV142" s="12" t="s">
        <v>80</v>
      </c>
      <c r="AW142" s="12" t="s">
        <v>32</v>
      </c>
      <c r="AX142" s="12" t="s">
        <v>70</v>
      </c>
      <c r="AY142" s="232" t="s">
        <v>145</v>
      </c>
    </row>
    <row r="143" s="12" customFormat="1">
      <c r="A143" s="12"/>
      <c r="B143" s="221"/>
      <c r="C143" s="222"/>
      <c r="D143" s="223" t="s">
        <v>152</v>
      </c>
      <c r="E143" s="224" t="s">
        <v>19</v>
      </c>
      <c r="F143" s="225" t="s">
        <v>1080</v>
      </c>
      <c r="G143" s="222"/>
      <c r="H143" s="226">
        <v>20</v>
      </c>
      <c r="I143" s="227"/>
      <c r="J143" s="222"/>
      <c r="K143" s="222"/>
      <c r="L143" s="228"/>
      <c r="M143" s="229"/>
      <c r="N143" s="230"/>
      <c r="O143" s="230"/>
      <c r="P143" s="230"/>
      <c r="Q143" s="230"/>
      <c r="R143" s="230"/>
      <c r="S143" s="230"/>
      <c r="T143" s="231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T143" s="232" t="s">
        <v>152</v>
      </c>
      <c r="AU143" s="232" t="s">
        <v>80</v>
      </c>
      <c r="AV143" s="12" t="s">
        <v>80</v>
      </c>
      <c r="AW143" s="12" t="s">
        <v>32</v>
      </c>
      <c r="AX143" s="12" t="s">
        <v>70</v>
      </c>
      <c r="AY143" s="232" t="s">
        <v>145</v>
      </c>
    </row>
    <row r="144" s="14" customFormat="1">
      <c r="A144" s="14"/>
      <c r="B144" s="243"/>
      <c r="C144" s="244"/>
      <c r="D144" s="223" t="s">
        <v>152</v>
      </c>
      <c r="E144" s="245" t="s">
        <v>19</v>
      </c>
      <c r="F144" s="246" t="s">
        <v>154</v>
      </c>
      <c r="G144" s="244"/>
      <c r="H144" s="247">
        <v>605.096</v>
      </c>
      <c r="I144" s="248"/>
      <c r="J144" s="244"/>
      <c r="K144" s="244"/>
      <c r="L144" s="249"/>
      <c r="M144" s="250"/>
      <c r="N144" s="251"/>
      <c r="O144" s="251"/>
      <c r="P144" s="251"/>
      <c r="Q144" s="251"/>
      <c r="R144" s="251"/>
      <c r="S144" s="251"/>
      <c r="T144" s="25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3" t="s">
        <v>152</v>
      </c>
      <c r="AU144" s="253" t="s">
        <v>80</v>
      </c>
      <c r="AV144" s="14" t="s">
        <v>150</v>
      </c>
      <c r="AW144" s="14" t="s">
        <v>32</v>
      </c>
      <c r="AX144" s="14" t="s">
        <v>78</v>
      </c>
      <c r="AY144" s="253" t="s">
        <v>145</v>
      </c>
    </row>
    <row r="145" s="2" customFormat="1" ht="24.15" customHeight="1">
      <c r="A145" s="41"/>
      <c r="B145" s="42"/>
      <c r="C145" s="208" t="s">
        <v>215</v>
      </c>
      <c r="D145" s="208" t="s">
        <v>146</v>
      </c>
      <c r="E145" s="209" t="s">
        <v>786</v>
      </c>
      <c r="F145" s="210" t="s">
        <v>787</v>
      </c>
      <c r="G145" s="211" t="s">
        <v>149</v>
      </c>
      <c r="H145" s="212">
        <v>605.096</v>
      </c>
      <c r="I145" s="213"/>
      <c r="J145" s="214">
        <f>ROUND(I145*H145,2)</f>
        <v>0</v>
      </c>
      <c r="K145" s="210" t="s">
        <v>733</v>
      </c>
      <c r="L145" s="47"/>
      <c r="M145" s="215" t="s">
        <v>19</v>
      </c>
      <c r="N145" s="216" t="s">
        <v>41</v>
      </c>
      <c r="O145" s="87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19" t="s">
        <v>150</v>
      </c>
      <c r="AT145" s="219" t="s">
        <v>146</v>
      </c>
      <c r="AU145" s="219" t="s">
        <v>80</v>
      </c>
      <c r="AY145" s="20" t="s">
        <v>145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20" t="s">
        <v>78</v>
      </c>
      <c r="BK145" s="220">
        <f>ROUND(I145*H145,2)</f>
        <v>0</v>
      </c>
      <c r="BL145" s="20" t="s">
        <v>150</v>
      </c>
      <c r="BM145" s="219" t="s">
        <v>1096</v>
      </c>
    </row>
    <row r="146" s="2" customFormat="1">
      <c r="A146" s="41"/>
      <c r="B146" s="42"/>
      <c r="C146" s="43"/>
      <c r="D146" s="266" t="s">
        <v>735</v>
      </c>
      <c r="E146" s="43"/>
      <c r="F146" s="267" t="s">
        <v>789</v>
      </c>
      <c r="G146" s="43"/>
      <c r="H146" s="43"/>
      <c r="I146" s="268"/>
      <c r="J146" s="43"/>
      <c r="K146" s="43"/>
      <c r="L146" s="47"/>
      <c r="M146" s="269"/>
      <c r="N146" s="270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735</v>
      </c>
      <c r="AU146" s="20" t="s">
        <v>80</v>
      </c>
    </row>
    <row r="147" s="2" customFormat="1" ht="37.8" customHeight="1">
      <c r="A147" s="41"/>
      <c r="B147" s="42"/>
      <c r="C147" s="208" t="s">
        <v>222</v>
      </c>
      <c r="D147" s="208" t="s">
        <v>146</v>
      </c>
      <c r="E147" s="209" t="s">
        <v>790</v>
      </c>
      <c r="F147" s="210" t="s">
        <v>791</v>
      </c>
      <c r="G147" s="211" t="s">
        <v>184</v>
      </c>
      <c r="H147" s="212">
        <v>88.326999999999998</v>
      </c>
      <c r="I147" s="213"/>
      <c r="J147" s="214">
        <f>ROUND(I147*H147,2)</f>
        <v>0</v>
      </c>
      <c r="K147" s="210" t="s">
        <v>733</v>
      </c>
      <c r="L147" s="47"/>
      <c r="M147" s="215" t="s">
        <v>19</v>
      </c>
      <c r="N147" s="216" t="s">
        <v>41</v>
      </c>
      <c r="O147" s="87"/>
      <c r="P147" s="217">
        <f>O147*H147</f>
        <v>0</v>
      </c>
      <c r="Q147" s="217">
        <v>0</v>
      </c>
      <c r="R147" s="217">
        <f>Q147*H147</f>
        <v>0</v>
      </c>
      <c r="S147" s="217">
        <v>0</v>
      </c>
      <c r="T147" s="218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9" t="s">
        <v>150</v>
      </c>
      <c r="AT147" s="219" t="s">
        <v>146</v>
      </c>
      <c r="AU147" s="219" t="s">
        <v>80</v>
      </c>
      <c r="AY147" s="20" t="s">
        <v>145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20" t="s">
        <v>78</v>
      </c>
      <c r="BK147" s="220">
        <f>ROUND(I147*H147,2)</f>
        <v>0</v>
      </c>
      <c r="BL147" s="20" t="s">
        <v>150</v>
      </c>
      <c r="BM147" s="219" t="s">
        <v>1097</v>
      </c>
    </row>
    <row r="148" s="2" customFormat="1">
      <c r="A148" s="41"/>
      <c r="B148" s="42"/>
      <c r="C148" s="43"/>
      <c r="D148" s="266" t="s">
        <v>735</v>
      </c>
      <c r="E148" s="43"/>
      <c r="F148" s="267" t="s">
        <v>793</v>
      </c>
      <c r="G148" s="43"/>
      <c r="H148" s="43"/>
      <c r="I148" s="268"/>
      <c r="J148" s="43"/>
      <c r="K148" s="43"/>
      <c r="L148" s="47"/>
      <c r="M148" s="269"/>
      <c r="N148" s="270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735</v>
      </c>
      <c r="AU148" s="20" t="s">
        <v>80</v>
      </c>
    </row>
    <row r="149" s="13" customFormat="1">
      <c r="A149" s="13"/>
      <c r="B149" s="233"/>
      <c r="C149" s="234"/>
      <c r="D149" s="223" t="s">
        <v>152</v>
      </c>
      <c r="E149" s="235" t="s">
        <v>19</v>
      </c>
      <c r="F149" s="236" t="s">
        <v>794</v>
      </c>
      <c r="G149" s="234"/>
      <c r="H149" s="235" t="s">
        <v>19</v>
      </c>
      <c r="I149" s="237"/>
      <c r="J149" s="234"/>
      <c r="K149" s="234"/>
      <c r="L149" s="238"/>
      <c r="M149" s="239"/>
      <c r="N149" s="240"/>
      <c r="O149" s="240"/>
      <c r="P149" s="240"/>
      <c r="Q149" s="240"/>
      <c r="R149" s="240"/>
      <c r="S149" s="240"/>
      <c r="T149" s="24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2" t="s">
        <v>152</v>
      </c>
      <c r="AU149" s="242" t="s">
        <v>80</v>
      </c>
      <c r="AV149" s="13" t="s">
        <v>78</v>
      </c>
      <c r="AW149" s="13" t="s">
        <v>32</v>
      </c>
      <c r="AX149" s="13" t="s">
        <v>70</v>
      </c>
      <c r="AY149" s="242" t="s">
        <v>145</v>
      </c>
    </row>
    <row r="150" s="12" customFormat="1">
      <c r="A150" s="12"/>
      <c r="B150" s="221"/>
      <c r="C150" s="222"/>
      <c r="D150" s="223" t="s">
        <v>152</v>
      </c>
      <c r="E150" s="224" t="s">
        <v>19</v>
      </c>
      <c r="F150" s="225" t="s">
        <v>1077</v>
      </c>
      <c r="G150" s="222"/>
      <c r="H150" s="226">
        <v>113.575</v>
      </c>
      <c r="I150" s="227"/>
      <c r="J150" s="222"/>
      <c r="K150" s="222"/>
      <c r="L150" s="228"/>
      <c r="M150" s="229"/>
      <c r="N150" s="230"/>
      <c r="O150" s="230"/>
      <c r="P150" s="230"/>
      <c r="Q150" s="230"/>
      <c r="R150" s="230"/>
      <c r="S150" s="230"/>
      <c r="T150" s="231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T150" s="232" t="s">
        <v>152</v>
      </c>
      <c r="AU150" s="232" t="s">
        <v>80</v>
      </c>
      <c r="AV150" s="12" t="s">
        <v>80</v>
      </c>
      <c r="AW150" s="12" t="s">
        <v>32</v>
      </c>
      <c r="AX150" s="12" t="s">
        <v>70</v>
      </c>
      <c r="AY150" s="232" t="s">
        <v>145</v>
      </c>
    </row>
    <row r="151" s="12" customFormat="1">
      <c r="A151" s="12"/>
      <c r="B151" s="221"/>
      <c r="C151" s="222"/>
      <c r="D151" s="223" t="s">
        <v>152</v>
      </c>
      <c r="E151" s="224" t="s">
        <v>19</v>
      </c>
      <c r="F151" s="225" t="s">
        <v>1078</v>
      </c>
      <c r="G151" s="222"/>
      <c r="H151" s="226">
        <v>168.24199999999999</v>
      </c>
      <c r="I151" s="227"/>
      <c r="J151" s="222"/>
      <c r="K151" s="222"/>
      <c r="L151" s="228"/>
      <c r="M151" s="229"/>
      <c r="N151" s="230"/>
      <c r="O151" s="230"/>
      <c r="P151" s="230"/>
      <c r="Q151" s="230"/>
      <c r="R151" s="230"/>
      <c r="S151" s="230"/>
      <c r="T151" s="231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T151" s="232" t="s">
        <v>152</v>
      </c>
      <c r="AU151" s="232" t="s">
        <v>80</v>
      </c>
      <c r="AV151" s="12" t="s">
        <v>80</v>
      </c>
      <c r="AW151" s="12" t="s">
        <v>32</v>
      </c>
      <c r="AX151" s="12" t="s">
        <v>70</v>
      </c>
      <c r="AY151" s="232" t="s">
        <v>145</v>
      </c>
    </row>
    <row r="152" s="12" customFormat="1">
      <c r="A152" s="12"/>
      <c r="B152" s="221"/>
      <c r="C152" s="222"/>
      <c r="D152" s="223" t="s">
        <v>152</v>
      </c>
      <c r="E152" s="224" t="s">
        <v>19</v>
      </c>
      <c r="F152" s="225" t="s">
        <v>1079</v>
      </c>
      <c r="G152" s="222"/>
      <c r="H152" s="226">
        <v>57.457999999999998</v>
      </c>
      <c r="I152" s="227"/>
      <c r="J152" s="222"/>
      <c r="K152" s="222"/>
      <c r="L152" s="228"/>
      <c r="M152" s="229"/>
      <c r="N152" s="230"/>
      <c r="O152" s="230"/>
      <c r="P152" s="230"/>
      <c r="Q152" s="230"/>
      <c r="R152" s="230"/>
      <c r="S152" s="230"/>
      <c r="T152" s="231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T152" s="232" t="s">
        <v>152</v>
      </c>
      <c r="AU152" s="232" t="s">
        <v>80</v>
      </c>
      <c r="AV152" s="12" t="s">
        <v>80</v>
      </c>
      <c r="AW152" s="12" t="s">
        <v>32</v>
      </c>
      <c r="AX152" s="12" t="s">
        <v>70</v>
      </c>
      <c r="AY152" s="232" t="s">
        <v>145</v>
      </c>
    </row>
    <row r="153" s="12" customFormat="1">
      <c r="A153" s="12"/>
      <c r="B153" s="221"/>
      <c r="C153" s="222"/>
      <c r="D153" s="223" t="s">
        <v>152</v>
      </c>
      <c r="E153" s="224" t="s">
        <v>19</v>
      </c>
      <c r="F153" s="225" t="s">
        <v>1080</v>
      </c>
      <c r="G153" s="222"/>
      <c r="H153" s="226">
        <v>20</v>
      </c>
      <c r="I153" s="227"/>
      <c r="J153" s="222"/>
      <c r="K153" s="222"/>
      <c r="L153" s="228"/>
      <c r="M153" s="229"/>
      <c r="N153" s="230"/>
      <c r="O153" s="230"/>
      <c r="P153" s="230"/>
      <c r="Q153" s="230"/>
      <c r="R153" s="230"/>
      <c r="S153" s="230"/>
      <c r="T153" s="231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T153" s="232" t="s">
        <v>152</v>
      </c>
      <c r="AU153" s="232" t="s">
        <v>80</v>
      </c>
      <c r="AV153" s="12" t="s">
        <v>80</v>
      </c>
      <c r="AW153" s="12" t="s">
        <v>32</v>
      </c>
      <c r="AX153" s="12" t="s">
        <v>70</v>
      </c>
      <c r="AY153" s="232" t="s">
        <v>145</v>
      </c>
    </row>
    <row r="154" s="16" customFormat="1">
      <c r="A154" s="16"/>
      <c r="B154" s="271"/>
      <c r="C154" s="272"/>
      <c r="D154" s="223" t="s">
        <v>152</v>
      </c>
      <c r="E154" s="273" t="s">
        <v>19</v>
      </c>
      <c r="F154" s="274" t="s">
        <v>752</v>
      </c>
      <c r="G154" s="272"/>
      <c r="H154" s="275">
        <v>359.27499999999998</v>
      </c>
      <c r="I154" s="276"/>
      <c r="J154" s="272"/>
      <c r="K154" s="272"/>
      <c r="L154" s="277"/>
      <c r="M154" s="278"/>
      <c r="N154" s="279"/>
      <c r="O154" s="279"/>
      <c r="P154" s="279"/>
      <c r="Q154" s="279"/>
      <c r="R154" s="279"/>
      <c r="S154" s="279"/>
      <c r="T154" s="280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T154" s="281" t="s">
        <v>152</v>
      </c>
      <c r="AU154" s="281" t="s">
        <v>80</v>
      </c>
      <c r="AV154" s="16" t="s">
        <v>168</v>
      </c>
      <c r="AW154" s="16" t="s">
        <v>32</v>
      </c>
      <c r="AX154" s="16" t="s">
        <v>70</v>
      </c>
      <c r="AY154" s="281" t="s">
        <v>145</v>
      </c>
    </row>
    <row r="155" s="13" customFormat="1">
      <c r="A155" s="13"/>
      <c r="B155" s="233"/>
      <c r="C155" s="234"/>
      <c r="D155" s="223" t="s">
        <v>152</v>
      </c>
      <c r="E155" s="235" t="s">
        <v>19</v>
      </c>
      <c r="F155" s="236" t="s">
        <v>753</v>
      </c>
      <c r="G155" s="234"/>
      <c r="H155" s="235" t="s">
        <v>19</v>
      </c>
      <c r="I155" s="237"/>
      <c r="J155" s="234"/>
      <c r="K155" s="234"/>
      <c r="L155" s="238"/>
      <c r="M155" s="239"/>
      <c r="N155" s="240"/>
      <c r="O155" s="240"/>
      <c r="P155" s="240"/>
      <c r="Q155" s="240"/>
      <c r="R155" s="240"/>
      <c r="S155" s="240"/>
      <c r="T155" s="24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2" t="s">
        <v>152</v>
      </c>
      <c r="AU155" s="242" t="s">
        <v>80</v>
      </c>
      <c r="AV155" s="13" t="s">
        <v>78</v>
      </c>
      <c r="AW155" s="13" t="s">
        <v>32</v>
      </c>
      <c r="AX155" s="13" t="s">
        <v>70</v>
      </c>
      <c r="AY155" s="242" t="s">
        <v>145</v>
      </c>
    </row>
    <row r="156" s="13" customFormat="1">
      <c r="A156" s="13"/>
      <c r="B156" s="233"/>
      <c r="C156" s="234"/>
      <c r="D156" s="223" t="s">
        <v>152</v>
      </c>
      <c r="E156" s="235" t="s">
        <v>19</v>
      </c>
      <c r="F156" s="236" t="s">
        <v>754</v>
      </c>
      <c r="G156" s="234"/>
      <c r="H156" s="235" t="s">
        <v>19</v>
      </c>
      <c r="I156" s="237"/>
      <c r="J156" s="234"/>
      <c r="K156" s="234"/>
      <c r="L156" s="238"/>
      <c r="M156" s="239"/>
      <c r="N156" s="240"/>
      <c r="O156" s="240"/>
      <c r="P156" s="240"/>
      <c r="Q156" s="240"/>
      <c r="R156" s="240"/>
      <c r="S156" s="240"/>
      <c r="T156" s="24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2" t="s">
        <v>152</v>
      </c>
      <c r="AU156" s="242" t="s">
        <v>80</v>
      </c>
      <c r="AV156" s="13" t="s">
        <v>78</v>
      </c>
      <c r="AW156" s="13" t="s">
        <v>32</v>
      </c>
      <c r="AX156" s="13" t="s">
        <v>70</v>
      </c>
      <c r="AY156" s="242" t="s">
        <v>145</v>
      </c>
    </row>
    <row r="157" s="12" customFormat="1">
      <c r="A157" s="12"/>
      <c r="B157" s="221"/>
      <c r="C157" s="222"/>
      <c r="D157" s="223" t="s">
        <v>152</v>
      </c>
      <c r="E157" s="224" t="s">
        <v>19</v>
      </c>
      <c r="F157" s="225" t="s">
        <v>1081</v>
      </c>
      <c r="G157" s="222"/>
      <c r="H157" s="226">
        <v>-16.983000000000001</v>
      </c>
      <c r="I157" s="227"/>
      <c r="J157" s="222"/>
      <c r="K157" s="222"/>
      <c r="L157" s="228"/>
      <c r="M157" s="229"/>
      <c r="N157" s="230"/>
      <c r="O157" s="230"/>
      <c r="P157" s="230"/>
      <c r="Q157" s="230"/>
      <c r="R157" s="230"/>
      <c r="S157" s="230"/>
      <c r="T157" s="231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T157" s="232" t="s">
        <v>152</v>
      </c>
      <c r="AU157" s="232" t="s">
        <v>80</v>
      </c>
      <c r="AV157" s="12" t="s">
        <v>80</v>
      </c>
      <c r="AW157" s="12" t="s">
        <v>32</v>
      </c>
      <c r="AX157" s="12" t="s">
        <v>70</v>
      </c>
      <c r="AY157" s="232" t="s">
        <v>145</v>
      </c>
    </row>
    <row r="158" s="12" customFormat="1">
      <c r="A158" s="12"/>
      <c r="B158" s="221"/>
      <c r="C158" s="222"/>
      <c r="D158" s="223" t="s">
        <v>152</v>
      </c>
      <c r="E158" s="224" t="s">
        <v>19</v>
      </c>
      <c r="F158" s="225" t="s">
        <v>1082</v>
      </c>
      <c r="G158" s="222"/>
      <c r="H158" s="226">
        <v>-30.658999999999999</v>
      </c>
      <c r="I158" s="227"/>
      <c r="J158" s="222"/>
      <c r="K158" s="222"/>
      <c r="L158" s="228"/>
      <c r="M158" s="229"/>
      <c r="N158" s="230"/>
      <c r="O158" s="230"/>
      <c r="P158" s="230"/>
      <c r="Q158" s="230"/>
      <c r="R158" s="230"/>
      <c r="S158" s="230"/>
      <c r="T158" s="231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T158" s="232" t="s">
        <v>152</v>
      </c>
      <c r="AU158" s="232" t="s">
        <v>80</v>
      </c>
      <c r="AV158" s="12" t="s">
        <v>80</v>
      </c>
      <c r="AW158" s="12" t="s">
        <v>32</v>
      </c>
      <c r="AX158" s="12" t="s">
        <v>70</v>
      </c>
      <c r="AY158" s="232" t="s">
        <v>145</v>
      </c>
    </row>
    <row r="159" s="12" customFormat="1">
      <c r="A159" s="12"/>
      <c r="B159" s="221"/>
      <c r="C159" s="222"/>
      <c r="D159" s="223" t="s">
        <v>152</v>
      </c>
      <c r="E159" s="224" t="s">
        <v>19</v>
      </c>
      <c r="F159" s="225" t="s">
        <v>1083</v>
      </c>
      <c r="G159" s="222"/>
      <c r="H159" s="226">
        <v>-13.209</v>
      </c>
      <c r="I159" s="227"/>
      <c r="J159" s="222"/>
      <c r="K159" s="222"/>
      <c r="L159" s="228"/>
      <c r="M159" s="229"/>
      <c r="N159" s="230"/>
      <c r="O159" s="230"/>
      <c r="P159" s="230"/>
      <c r="Q159" s="230"/>
      <c r="R159" s="230"/>
      <c r="S159" s="230"/>
      <c r="T159" s="231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T159" s="232" t="s">
        <v>152</v>
      </c>
      <c r="AU159" s="232" t="s">
        <v>80</v>
      </c>
      <c r="AV159" s="12" t="s">
        <v>80</v>
      </c>
      <c r="AW159" s="12" t="s">
        <v>32</v>
      </c>
      <c r="AX159" s="12" t="s">
        <v>70</v>
      </c>
      <c r="AY159" s="232" t="s">
        <v>145</v>
      </c>
    </row>
    <row r="160" s="12" customFormat="1">
      <c r="A160" s="12"/>
      <c r="B160" s="221"/>
      <c r="C160" s="222"/>
      <c r="D160" s="223" t="s">
        <v>152</v>
      </c>
      <c r="E160" s="224" t="s">
        <v>19</v>
      </c>
      <c r="F160" s="225" t="s">
        <v>758</v>
      </c>
      <c r="G160" s="222"/>
      <c r="H160" s="226">
        <v>-4</v>
      </c>
      <c r="I160" s="227"/>
      <c r="J160" s="222"/>
      <c r="K160" s="222"/>
      <c r="L160" s="228"/>
      <c r="M160" s="229"/>
      <c r="N160" s="230"/>
      <c r="O160" s="230"/>
      <c r="P160" s="230"/>
      <c r="Q160" s="230"/>
      <c r="R160" s="230"/>
      <c r="S160" s="230"/>
      <c r="T160" s="231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T160" s="232" t="s">
        <v>152</v>
      </c>
      <c r="AU160" s="232" t="s">
        <v>80</v>
      </c>
      <c r="AV160" s="12" t="s">
        <v>80</v>
      </c>
      <c r="AW160" s="12" t="s">
        <v>32</v>
      </c>
      <c r="AX160" s="12" t="s">
        <v>70</v>
      </c>
      <c r="AY160" s="232" t="s">
        <v>145</v>
      </c>
    </row>
    <row r="161" s="16" customFormat="1">
      <c r="A161" s="16"/>
      <c r="B161" s="271"/>
      <c r="C161" s="272"/>
      <c r="D161" s="223" t="s">
        <v>152</v>
      </c>
      <c r="E161" s="273" t="s">
        <v>19</v>
      </c>
      <c r="F161" s="274" t="s">
        <v>752</v>
      </c>
      <c r="G161" s="272"/>
      <c r="H161" s="275">
        <v>-64.850999999999999</v>
      </c>
      <c r="I161" s="276"/>
      <c r="J161" s="272"/>
      <c r="K161" s="272"/>
      <c r="L161" s="277"/>
      <c r="M161" s="278"/>
      <c r="N161" s="279"/>
      <c r="O161" s="279"/>
      <c r="P161" s="279"/>
      <c r="Q161" s="279"/>
      <c r="R161" s="279"/>
      <c r="S161" s="279"/>
      <c r="T161" s="280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T161" s="281" t="s">
        <v>152</v>
      </c>
      <c r="AU161" s="281" t="s">
        <v>80</v>
      </c>
      <c r="AV161" s="16" t="s">
        <v>168</v>
      </c>
      <c r="AW161" s="16" t="s">
        <v>32</v>
      </c>
      <c r="AX161" s="16" t="s">
        <v>70</v>
      </c>
      <c r="AY161" s="281" t="s">
        <v>145</v>
      </c>
    </row>
    <row r="162" s="14" customFormat="1">
      <c r="A162" s="14"/>
      <c r="B162" s="243"/>
      <c r="C162" s="244"/>
      <c r="D162" s="223" t="s">
        <v>152</v>
      </c>
      <c r="E162" s="245" t="s">
        <v>19</v>
      </c>
      <c r="F162" s="246" t="s">
        <v>154</v>
      </c>
      <c r="G162" s="244"/>
      <c r="H162" s="247">
        <v>294.42399999999998</v>
      </c>
      <c r="I162" s="248"/>
      <c r="J162" s="244"/>
      <c r="K162" s="244"/>
      <c r="L162" s="249"/>
      <c r="M162" s="250"/>
      <c r="N162" s="251"/>
      <c r="O162" s="251"/>
      <c r="P162" s="251"/>
      <c r="Q162" s="251"/>
      <c r="R162" s="251"/>
      <c r="S162" s="251"/>
      <c r="T162" s="25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3" t="s">
        <v>152</v>
      </c>
      <c r="AU162" s="253" t="s">
        <v>80</v>
      </c>
      <c r="AV162" s="14" t="s">
        <v>150</v>
      </c>
      <c r="AW162" s="14" t="s">
        <v>32</v>
      </c>
      <c r="AX162" s="14" t="s">
        <v>70</v>
      </c>
      <c r="AY162" s="253" t="s">
        <v>145</v>
      </c>
    </row>
    <row r="163" s="12" customFormat="1">
      <c r="A163" s="12"/>
      <c r="B163" s="221"/>
      <c r="C163" s="222"/>
      <c r="D163" s="223" t="s">
        <v>152</v>
      </c>
      <c r="E163" s="224" t="s">
        <v>19</v>
      </c>
      <c r="F163" s="225" t="s">
        <v>1084</v>
      </c>
      <c r="G163" s="222"/>
      <c r="H163" s="226">
        <v>88.326999999999998</v>
      </c>
      <c r="I163" s="227"/>
      <c r="J163" s="222"/>
      <c r="K163" s="222"/>
      <c r="L163" s="228"/>
      <c r="M163" s="229"/>
      <c r="N163" s="230"/>
      <c r="O163" s="230"/>
      <c r="P163" s="230"/>
      <c r="Q163" s="230"/>
      <c r="R163" s="230"/>
      <c r="S163" s="230"/>
      <c r="T163" s="231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T163" s="232" t="s">
        <v>152</v>
      </c>
      <c r="AU163" s="232" t="s">
        <v>80</v>
      </c>
      <c r="AV163" s="12" t="s">
        <v>80</v>
      </c>
      <c r="AW163" s="12" t="s">
        <v>32</v>
      </c>
      <c r="AX163" s="12" t="s">
        <v>70</v>
      </c>
      <c r="AY163" s="232" t="s">
        <v>145</v>
      </c>
    </row>
    <row r="164" s="14" customFormat="1">
      <c r="A164" s="14"/>
      <c r="B164" s="243"/>
      <c r="C164" s="244"/>
      <c r="D164" s="223" t="s">
        <v>152</v>
      </c>
      <c r="E164" s="245" t="s">
        <v>19</v>
      </c>
      <c r="F164" s="246" t="s">
        <v>154</v>
      </c>
      <c r="G164" s="244"/>
      <c r="H164" s="247">
        <v>88.326999999999998</v>
      </c>
      <c r="I164" s="248"/>
      <c r="J164" s="244"/>
      <c r="K164" s="244"/>
      <c r="L164" s="249"/>
      <c r="M164" s="250"/>
      <c r="N164" s="251"/>
      <c r="O164" s="251"/>
      <c r="P164" s="251"/>
      <c r="Q164" s="251"/>
      <c r="R164" s="251"/>
      <c r="S164" s="251"/>
      <c r="T164" s="25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3" t="s">
        <v>152</v>
      </c>
      <c r="AU164" s="253" t="s">
        <v>80</v>
      </c>
      <c r="AV164" s="14" t="s">
        <v>150</v>
      </c>
      <c r="AW164" s="14" t="s">
        <v>32</v>
      </c>
      <c r="AX164" s="14" t="s">
        <v>78</v>
      </c>
      <c r="AY164" s="253" t="s">
        <v>145</v>
      </c>
    </row>
    <row r="165" s="2" customFormat="1" ht="37.8" customHeight="1">
      <c r="A165" s="41"/>
      <c r="B165" s="42"/>
      <c r="C165" s="208" t="s">
        <v>143</v>
      </c>
      <c r="D165" s="208" t="s">
        <v>146</v>
      </c>
      <c r="E165" s="209" t="s">
        <v>795</v>
      </c>
      <c r="F165" s="210" t="s">
        <v>796</v>
      </c>
      <c r="G165" s="211" t="s">
        <v>184</v>
      </c>
      <c r="H165" s="212">
        <v>353.30799999999999</v>
      </c>
      <c r="I165" s="213"/>
      <c r="J165" s="214">
        <f>ROUND(I165*H165,2)</f>
        <v>0</v>
      </c>
      <c r="K165" s="210" t="s">
        <v>733</v>
      </c>
      <c r="L165" s="47"/>
      <c r="M165" s="215" t="s">
        <v>19</v>
      </c>
      <c r="N165" s="216" t="s">
        <v>41</v>
      </c>
      <c r="O165" s="87"/>
      <c r="P165" s="217">
        <f>O165*H165</f>
        <v>0</v>
      </c>
      <c r="Q165" s="217">
        <v>0</v>
      </c>
      <c r="R165" s="217">
        <f>Q165*H165</f>
        <v>0</v>
      </c>
      <c r="S165" s="217">
        <v>0</v>
      </c>
      <c r="T165" s="218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19" t="s">
        <v>150</v>
      </c>
      <c r="AT165" s="219" t="s">
        <v>146</v>
      </c>
      <c r="AU165" s="219" t="s">
        <v>80</v>
      </c>
      <c r="AY165" s="20" t="s">
        <v>145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20" t="s">
        <v>78</v>
      </c>
      <c r="BK165" s="220">
        <f>ROUND(I165*H165,2)</f>
        <v>0</v>
      </c>
      <c r="BL165" s="20" t="s">
        <v>150</v>
      </c>
      <c r="BM165" s="219" t="s">
        <v>1098</v>
      </c>
    </row>
    <row r="166" s="2" customFormat="1">
      <c r="A166" s="41"/>
      <c r="B166" s="42"/>
      <c r="C166" s="43"/>
      <c r="D166" s="266" t="s">
        <v>735</v>
      </c>
      <c r="E166" s="43"/>
      <c r="F166" s="267" t="s">
        <v>798</v>
      </c>
      <c r="G166" s="43"/>
      <c r="H166" s="43"/>
      <c r="I166" s="268"/>
      <c r="J166" s="43"/>
      <c r="K166" s="43"/>
      <c r="L166" s="47"/>
      <c r="M166" s="269"/>
      <c r="N166" s="270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735</v>
      </c>
      <c r="AU166" s="20" t="s">
        <v>80</v>
      </c>
    </row>
    <row r="167" s="13" customFormat="1">
      <c r="A167" s="13"/>
      <c r="B167" s="233"/>
      <c r="C167" s="234"/>
      <c r="D167" s="223" t="s">
        <v>152</v>
      </c>
      <c r="E167" s="235" t="s">
        <v>19</v>
      </c>
      <c r="F167" s="236" t="s">
        <v>794</v>
      </c>
      <c r="G167" s="234"/>
      <c r="H167" s="235" t="s">
        <v>19</v>
      </c>
      <c r="I167" s="237"/>
      <c r="J167" s="234"/>
      <c r="K167" s="234"/>
      <c r="L167" s="238"/>
      <c r="M167" s="239"/>
      <c r="N167" s="240"/>
      <c r="O167" s="240"/>
      <c r="P167" s="240"/>
      <c r="Q167" s="240"/>
      <c r="R167" s="240"/>
      <c r="S167" s="240"/>
      <c r="T167" s="24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2" t="s">
        <v>152</v>
      </c>
      <c r="AU167" s="242" t="s">
        <v>80</v>
      </c>
      <c r="AV167" s="13" t="s">
        <v>78</v>
      </c>
      <c r="AW167" s="13" t="s">
        <v>32</v>
      </c>
      <c r="AX167" s="13" t="s">
        <v>70</v>
      </c>
      <c r="AY167" s="242" t="s">
        <v>145</v>
      </c>
    </row>
    <row r="168" s="12" customFormat="1">
      <c r="A168" s="12"/>
      <c r="B168" s="221"/>
      <c r="C168" s="222"/>
      <c r="D168" s="223" t="s">
        <v>152</v>
      </c>
      <c r="E168" s="224" t="s">
        <v>19</v>
      </c>
      <c r="F168" s="225" t="s">
        <v>1077</v>
      </c>
      <c r="G168" s="222"/>
      <c r="H168" s="226">
        <v>113.575</v>
      </c>
      <c r="I168" s="227"/>
      <c r="J168" s="222"/>
      <c r="K168" s="222"/>
      <c r="L168" s="228"/>
      <c r="M168" s="229"/>
      <c r="N168" s="230"/>
      <c r="O168" s="230"/>
      <c r="P168" s="230"/>
      <c r="Q168" s="230"/>
      <c r="R168" s="230"/>
      <c r="S168" s="230"/>
      <c r="T168" s="231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T168" s="232" t="s">
        <v>152</v>
      </c>
      <c r="AU168" s="232" t="s">
        <v>80</v>
      </c>
      <c r="AV168" s="12" t="s">
        <v>80</v>
      </c>
      <c r="AW168" s="12" t="s">
        <v>32</v>
      </c>
      <c r="AX168" s="12" t="s">
        <v>70</v>
      </c>
      <c r="AY168" s="232" t="s">
        <v>145</v>
      </c>
    </row>
    <row r="169" s="12" customFormat="1">
      <c r="A169" s="12"/>
      <c r="B169" s="221"/>
      <c r="C169" s="222"/>
      <c r="D169" s="223" t="s">
        <v>152</v>
      </c>
      <c r="E169" s="224" t="s">
        <v>19</v>
      </c>
      <c r="F169" s="225" t="s">
        <v>1078</v>
      </c>
      <c r="G169" s="222"/>
      <c r="H169" s="226">
        <v>168.24199999999999</v>
      </c>
      <c r="I169" s="227"/>
      <c r="J169" s="222"/>
      <c r="K169" s="222"/>
      <c r="L169" s="228"/>
      <c r="M169" s="229"/>
      <c r="N169" s="230"/>
      <c r="O169" s="230"/>
      <c r="P169" s="230"/>
      <c r="Q169" s="230"/>
      <c r="R169" s="230"/>
      <c r="S169" s="230"/>
      <c r="T169" s="231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T169" s="232" t="s">
        <v>152</v>
      </c>
      <c r="AU169" s="232" t="s">
        <v>80</v>
      </c>
      <c r="AV169" s="12" t="s">
        <v>80</v>
      </c>
      <c r="AW169" s="12" t="s">
        <v>32</v>
      </c>
      <c r="AX169" s="12" t="s">
        <v>70</v>
      </c>
      <c r="AY169" s="232" t="s">
        <v>145</v>
      </c>
    </row>
    <row r="170" s="12" customFormat="1">
      <c r="A170" s="12"/>
      <c r="B170" s="221"/>
      <c r="C170" s="222"/>
      <c r="D170" s="223" t="s">
        <v>152</v>
      </c>
      <c r="E170" s="224" t="s">
        <v>19</v>
      </c>
      <c r="F170" s="225" t="s">
        <v>1079</v>
      </c>
      <c r="G170" s="222"/>
      <c r="H170" s="226">
        <v>57.457999999999998</v>
      </c>
      <c r="I170" s="227"/>
      <c r="J170" s="222"/>
      <c r="K170" s="222"/>
      <c r="L170" s="228"/>
      <c r="M170" s="229"/>
      <c r="N170" s="230"/>
      <c r="O170" s="230"/>
      <c r="P170" s="230"/>
      <c r="Q170" s="230"/>
      <c r="R170" s="230"/>
      <c r="S170" s="230"/>
      <c r="T170" s="231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T170" s="232" t="s">
        <v>152</v>
      </c>
      <c r="AU170" s="232" t="s">
        <v>80</v>
      </c>
      <c r="AV170" s="12" t="s">
        <v>80</v>
      </c>
      <c r="AW170" s="12" t="s">
        <v>32</v>
      </c>
      <c r="AX170" s="12" t="s">
        <v>70</v>
      </c>
      <c r="AY170" s="232" t="s">
        <v>145</v>
      </c>
    </row>
    <row r="171" s="12" customFormat="1">
      <c r="A171" s="12"/>
      <c r="B171" s="221"/>
      <c r="C171" s="222"/>
      <c r="D171" s="223" t="s">
        <v>152</v>
      </c>
      <c r="E171" s="224" t="s">
        <v>19</v>
      </c>
      <c r="F171" s="225" t="s">
        <v>1080</v>
      </c>
      <c r="G171" s="222"/>
      <c r="H171" s="226">
        <v>20</v>
      </c>
      <c r="I171" s="227"/>
      <c r="J171" s="222"/>
      <c r="K171" s="222"/>
      <c r="L171" s="228"/>
      <c r="M171" s="229"/>
      <c r="N171" s="230"/>
      <c r="O171" s="230"/>
      <c r="P171" s="230"/>
      <c r="Q171" s="230"/>
      <c r="R171" s="230"/>
      <c r="S171" s="230"/>
      <c r="T171" s="231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T171" s="232" t="s">
        <v>152</v>
      </c>
      <c r="AU171" s="232" t="s">
        <v>80</v>
      </c>
      <c r="AV171" s="12" t="s">
        <v>80</v>
      </c>
      <c r="AW171" s="12" t="s">
        <v>32</v>
      </c>
      <c r="AX171" s="12" t="s">
        <v>70</v>
      </c>
      <c r="AY171" s="232" t="s">
        <v>145</v>
      </c>
    </row>
    <row r="172" s="16" customFormat="1">
      <c r="A172" s="16"/>
      <c r="B172" s="271"/>
      <c r="C172" s="272"/>
      <c r="D172" s="223" t="s">
        <v>152</v>
      </c>
      <c r="E172" s="273" t="s">
        <v>19</v>
      </c>
      <c r="F172" s="274" t="s">
        <v>752</v>
      </c>
      <c r="G172" s="272"/>
      <c r="H172" s="275">
        <v>359.27499999999998</v>
      </c>
      <c r="I172" s="276"/>
      <c r="J172" s="272"/>
      <c r="K172" s="272"/>
      <c r="L172" s="277"/>
      <c r="M172" s="278"/>
      <c r="N172" s="279"/>
      <c r="O172" s="279"/>
      <c r="P172" s="279"/>
      <c r="Q172" s="279"/>
      <c r="R172" s="279"/>
      <c r="S172" s="279"/>
      <c r="T172" s="280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T172" s="281" t="s">
        <v>152</v>
      </c>
      <c r="AU172" s="281" t="s">
        <v>80</v>
      </c>
      <c r="AV172" s="16" t="s">
        <v>168</v>
      </c>
      <c r="AW172" s="16" t="s">
        <v>32</v>
      </c>
      <c r="AX172" s="16" t="s">
        <v>70</v>
      </c>
      <c r="AY172" s="281" t="s">
        <v>145</v>
      </c>
    </row>
    <row r="173" s="13" customFormat="1">
      <c r="A173" s="13"/>
      <c r="B173" s="233"/>
      <c r="C173" s="234"/>
      <c r="D173" s="223" t="s">
        <v>152</v>
      </c>
      <c r="E173" s="235" t="s">
        <v>19</v>
      </c>
      <c r="F173" s="236" t="s">
        <v>753</v>
      </c>
      <c r="G173" s="234"/>
      <c r="H173" s="235" t="s">
        <v>19</v>
      </c>
      <c r="I173" s="237"/>
      <c r="J173" s="234"/>
      <c r="K173" s="234"/>
      <c r="L173" s="238"/>
      <c r="M173" s="239"/>
      <c r="N173" s="240"/>
      <c r="O173" s="240"/>
      <c r="P173" s="240"/>
      <c r="Q173" s="240"/>
      <c r="R173" s="240"/>
      <c r="S173" s="240"/>
      <c r="T173" s="24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2" t="s">
        <v>152</v>
      </c>
      <c r="AU173" s="242" t="s">
        <v>80</v>
      </c>
      <c r="AV173" s="13" t="s">
        <v>78</v>
      </c>
      <c r="AW173" s="13" t="s">
        <v>32</v>
      </c>
      <c r="AX173" s="13" t="s">
        <v>70</v>
      </c>
      <c r="AY173" s="242" t="s">
        <v>145</v>
      </c>
    </row>
    <row r="174" s="13" customFormat="1">
      <c r="A174" s="13"/>
      <c r="B174" s="233"/>
      <c r="C174" s="234"/>
      <c r="D174" s="223" t="s">
        <v>152</v>
      </c>
      <c r="E174" s="235" t="s">
        <v>19</v>
      </c>
      <c r="F174" s="236" t="s">
        <v>754</v>
      </c>
      <c r="G174" s="234"/>
      <c r="H174" s="235" t="s">
        <v>19</v>
      </c>
      <c r="I174" s="237"/>
      <c r="J174" s="234"/>
      <c r="K174" s="234"/>
      <c r="L174" s="238"/>
      <c r="M174" s="239"/>
      <c r="N174" s="240"/>
      <c r="O174" s="240"/>
      <c r="P174" s="240"/>
      <c r="Q174" s="240"/>
      <c r="R174" s="240"/>
      <c r="S174" s="240"/>
      <c r="T174" s="24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2" t="s">
        <v>152</v>
      </c>
      <c r="AU174" s="242" t="s">
        <v>80</v>
      </c>
      <c r="AV174" s="13" t="s">
        <v>78</v>
      </c>
      <c r="AW174" s="13" t="s">
        <v>32</v>
      </c>
      <c r="AX174" s="13" t="s">
        <v>70</v>
      </c>
      <c r="AY174" s="242" t="s">
        <v>145</v>
      </c>
    </row>
    <row r="175" s="12" customFormat="1">
      <c r="A175" s="12"/>
      <c r="B175" s="221"/>
      <c r="C175" s="222"/>
      <c r="D175" s="223" t="s">
        <v>152</v>
      </c>
      <c r="E175" s="224" t="s">
        <v>19</v>
      </c>
      <c r="F175" s="225" t="s">
        <v>1081</v>
      </c>
      <c r="G175" s="222"/>
      <c r="H175" s="226">
        <v>-16.983000000000001</v>
      </c>
      <c r="I175" s="227"/>
      <c r="J175" s="222"/>
      <c r="K175" s="222"/>
      <c r="L175" s="228"/>
      <c r="M175" s="229"/>
      <c r="N175" s="230"/>
      <c r="O175" s="230"/>
      <c r="P175" s="230"/>
      <c r="Q175" s="230"/>
      <c r="R175" s="230"/>
      <c r="S175" s="230"/>
      <c r="T175" s="231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T175" s="232" t="s">
        <v>152</v>
      </c>
      <c r="AU175" s="232" t="s">
        <v>80</v>
      </c>
      <c r="AV175" s="12" t="s">
        <v>80</v>
      </c>
      <c r="AW175" s="12" t="s">
        <v>32</v>
      </c>
      <c r="AX175" s="12" t="s">
        <v>70</v>
      </c>
      <c r="AY175" s="232" t="s">
        <v>145</v>
      </c>
    </row>
    <row r="176" s="12" customFormat="1">
      <c r="A176" s="12"/>
      <c r="B176" s="221"/>
      <c r="C176" s="222"/>
      <c r="D176" s="223" t="s">
        <v>152</v>
      </c>
      <c r="E176" s="224" t="s">
        <v>19</v>
      </c>
      <c r="F176" s="225" t="s">
        <v>1082</v>
      </c>
      <c r="G176" s="222"/>
      <c r="H176" s="226">
        <v>-30.658999999999999</v>
      </c>
      <c r="I176" s="227"/>
      <c r="J176" s="222"/>
      <c r="K176" s="222"/>
      <c r="L176" s="228"/>
      <c r="M176" s="229"/>
      <c r="N176" s="230"/>
      <c r="O176" s="230"/>
      <c r="P176" s="230"/>
      <c r="Q176" s="230"/>
      <c r="R176" s="230"/>
      <c r="S176" s="230"/>
      <c r="T176" s="231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T176" s="232" t="s">
        <v>152</v>
      </c>
      <c r="AU176" s="232" t="s">
        <v>80</v>
      </c>
      <c r="AV176" s="12" t="s">
        <v>80</v>
      </c>
      <c r="AW176" s="12" t="s">
        <v>32</v>
      </c>
      <c r="AX176" s="12" t="s">
        <v>70</v>
      </c>
      <c r="AY176" s="232" t="s">
        <v>145</v>
      </c>
    </row>
    <row r="177" s="12" customFormat="1">
      <c r="A177" s="12"/>
      <c r="B177" s="221"/>
      <c r="C177" s="222"/>
      <c r="D177" s="223" t="s">
        <v>152</v>
      </c>
      <c r="E177" s="224" t="s">
        <v>19</v>
      </c>
      <c r="F177" s="225" t="s">
        <v>1083</v>
      </c>
      <c r="G177" s="222"/>
      <c r="H177" s="226">
        <v>-13.209</v>
      </c>
      <c r="I177" s="227"/>
      <c r="J177" s="222"/>
      <c r="K177" s="222"/>
      <c r="L177" s="228"/>
      <c r="M177" s="229"/>
      <c r="N177" s="230"/>
      <c r="O177" s="230"/>
      <c r="P177" s="230"/>
      <c r="Q177" s="230"/>
      <c r="R177" s="230"/>
      <c r="S177" s="230"/>
      <c r="T177" s="231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T177" s="232" t="s">
        <v>152</v>
      </c>
      <c r="AU177" s="232" t="s">
        <v>80</v>
      </c>
      <c r="AV177" s="12" t="s">
        <v>80</v>
      </c>
      <c r="AW177" s="12" t="s">
        <v>32</v>
      </c>
      <c r="AX177" s="12" t="s">
        <v>70</v>
      </c>
      <c r="AY177" s="232" t="s">
        <v>145</v>
      </c>
    </row>
    <row r="178" s="12" customFormat="1">
      <c r="A178" s="12"/>
      <c r="B178" s="221"/>
      <c r="C178" s="222"/>
      <c r="D178" s="223" t="s">
        <v>152</v>
      </c>
      <c r="E178" s="224" t="s">
        <v>19</v>
      </c>
      <c r="F178" s="225" t="s">
        <v>758</v>
      </c>
      <c r="G178" s="222"/>
      <c r="H178" s="226">
        <v>-4</v>
      </c>
      <c r="I178" s="227"/>
      <c r="J178" s="222"/>
      <c r="K178" s="222"/>
      <c r="L178" s="228"/>
      <c r="M178" s="229"/>
      <c r="N178" s="230"/>
      <c r="O178" s="230"/>
      <c r="P178" s="230"/>
      <c r="Q178" s="230"/>
      <c r="R178" s="230"/>
      <c r="S178" s="230"/>
      <c r="T178" s="231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T178" s="232" t="s">
        <v>152</v>
      </c>
      <c r="AU178" s="232" t="s">
        <v>80</v>
      </c>
      <c r="AV178" s="12" t="s">
        <v>80</v>
      </c>
      <c r="AW178" s="12" t="s">
        <v>32</v>
      </c>
      <c r="AX178" s="12" t="s">
        <v>70</v>
      </c>
      <c r="AY178" s="232" t="s">
        <v>145</v>
      </c>
    </row>
    <row r="179" s="16" customFormat="1">
      <c r="A179" s="16"/>
      <c r="B179" s="271"/>
      <c r="C179" s="272"/>
      <c r="D179" s="223" t="s">
        <v>152</v>
      </c>
      <c r="E179" s="273" t="s">
        <v>19</v>
      </c>
      <c r="F179" s="274" t="s">
        <v>752</v>
      </c>
      <c r="G179" s="272"/>
      <c r="H179" s="275">
        <v>-64.850999999999999</v>
      </c>
      <c r="I179" s="276"/>
      <c r="J179" s="272"/>
      <c r="K179" s="272"/>
      <c r="L179" s="277"/>
      <c r="M179" s="278"/>
      <c r="N179" s="279"/>
      <c r="O179" s="279"/>
      <c r="P179" s="279"/>
      <c r="Q179" s="279"/>
      <c r="R179" s="279"/>
      <c r="S179" s="279"/>
      <c r="T179" s="280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T179" s="281" t="s">
        <v>152</v>
      </c>
      <c r="AU179" s="281" t="s">
        <v>80</v>
      </c>
      <c r="AV179" s="16" t="s">
        <v>168</v>
      </c>
      <c r="AW179" s="16" t="s">
        <v>32</v>
      </c>
      <c r="AX179" s="16" t="s">
        <v>70</v>
      </c>
      <c r="AY179" s="281" t="s">
        <v>145</v>
      </c>
    </row>
    <row r="180" s="14" customFormat="1">
      <c r="A180" s="14"/>
      <c r="B180" s="243"/>
      <c r="C180" s="244"/>
      <c r="D180" s="223" t="s">
        <v>152</v>
      </c>
      <c r="E180" s="245" t="s">
        <v>19</v>
      </c>
      <c r="F180" s="246" t="s">
        <v>154</v>
      </c>
      <c r="G180" s="244"/>
      <c r="H180" s="247">
        <v>294.42399999999998</v>
      </c>
      <c r="I180" s="248"/>
      <c r="J180" s="244"/>
      <c r="K180" s="244"/>
      <c r="L180" s="249"/>
      <c r="M180" s="250"/>
      <c r="N180" s="251"/>
      <c r="O180" s="251"/>
      <c r="P180" s="251"/>
      <c r="Q180" s="251"/>
      <c r="R180" s="251"/>
      <c r="S180" s="251"/>
      <c r="T180" s="25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3" t="s">
        <v>152</v>
      </c>
      <c r="AU180" s="253" t="s">
        <v>80</v>
      </c>
      <c r="AV180" s="14" t="s">
        <v>150</v>
      </c>
      <c r="AW180" s="14" t="s">
        <v>32</v>
      </c>
      <c r="AX180" s="14" t="s">
        <v>70</v>
      </c>
      <c r="AY180" s="253" t="s">
        <v>145</v>
      </c>
    </row>
    <row r="181" s="12" customFormat="1">
      <c r="A181" s="12"/>
      <c r="B181" s="221"/>
      <c r="C181" s="222"/>
      <c r="D181" s="223" t="s">
        <v>152</v>
      </c>
      <c r="E181" s="224" t="s">
        <v>19</v>
      </c>
      <c r="F181" s="225" t="s">
        <v>1084</v>
      </c>
      <c r="G181" s="222"/>
      <c r="H181" s="226">
        <v>88.326999999999998</v>
      </c>
      <c r="I181" s="227"/>
      <c r="J181" s="222"/>
      <c r="K181" s="222"/>
      <c r="L181" s="228"/>
      <c r="M181" s="229"/>
      <c r="N181" s="230"/>
      <c r="O181" s="230"/>
      <c r="P181" s="230"/>
      <c r="Q181" s="230"/>
      <c r="R181" s="230"/>
      <c r="S181" s="230"/>
      <c r="T181" s="231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T181" s="232" t="s">
        <v>152</v>
      </c>
      <c r="AU181" s="232" t="s">
        <v>80</v>
      </c>
      <c r="AV181" s="12" t="s">
        <v>80</v>
      </c>
      <c r="AW181" s="12" t="s">
        <v>32</v>
      </c>
      <c r="AX181" s="12" t="s">
        <v>70</v>
      </c>
      <c r="AY181" s="232" t="s">
        <v>145</v>
      </c>
    </row>
    <row r="182" s="14" customFormat="1">
      <c r="A182" s="14"/>
      <c r="B182" s="243"/>
      <c r="C182" s="244"/>
      <c r="D182" s="223" t="s">
        <v>152</v>
      </c>
      <c r="E182" s="245" t="s">
        <v>19</v>
      </c>
      <c r="F182" s="246" t="s">
        <v>154</v>
      </c>
      <c r="G182" s="244"/>
      <c r="H182" s="247">
        <v>88.326999999999998</v>
      </c>
      <c r="I182" s="248"/>
      <c r="J182" s="244"/>
      <c r="K182" s="244"/>
      <c r="L182" s="249"/>
      <c r="M182" s="250"/>
      <c r="N182" s="251"/>
      <c r="O182" s="251"/>
      <c r="P182" s="251"/>
      <c r="Q182" s="251"/>
      <c r="R182" s="251"/>
      <c r="S182" s="251"/>
      <c r="T182" s="25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3" t="s">
        <v>152</v>
      </c>
      <c r="AU182" s="253" t="s">
        <v>80</v>
      </c>
      <c r="AV182" s="14" t="s">
        <v>150</v>
      </c>
      <c r="AW182" s="14" t="s">
        <v>32</v>
      </c>
      <c r="AX182" s="14" t="s">
        <v>78</v>
      </c>
      <c r="AY182" s="253" t="s">
        <v>145</v>
      </c>
    </row>
    <row r="183" s="12" customFormat="1">
      <c r="A183" s="12"/>
      <c r="B183" s="221"/>
      <c r="C183" s="222"/>
      <c r="D183" s="223" t="s">
        <v>152</v>
      </c>
      <c r="E183" s="222"/>
      <c r="F183" s="225" t="s">
        <v>1099</v>
      </c>
      <c r="G183" s="222"/>
      <c r="H183" s="226">
        <v>353.30799999999999</v>
      </c>
      <c r="I183" s="227"/>
      <c r="J183" s="222"/>
      <c r="K183" s="222"/>
      <c r="L183" s="228"/>
      <c r="M183" s="229"/>
      <c r="N183" s="230"/>
      <c r="O183" s="230"/>
      <c r="P183" s="230"/>
      <c r="Q183" s="230"/>
      <c r="R183" s="230"/>
      <c r="S183" s="230"/>
      <c r="T183" s="231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T183" s="232" t="s">
        <v>152</v>
      </c>
      <c r="AU183" s="232" t="s">
        <v>80</v>
      </c>
      <c r="AV183" s="12" t="s">
        <v>80</v>
      </c>
      <c r="AW183" s="12" t="s">
        <v>4</v>
      </c>
      <c r="AX183" s="12" t="s">
        <v>78</v>
      </c>
      <c r="AY183" s="232" t="s">
        <v>145</v>
      </c>
    </row>
    <row r="184" s="2" customFormat="1" ht="37.8" customHeight="1">
      <c r="A184" s="41"/>
      <c r="B184" s="42"/>
      <c r="C184" s="208" t="s">
        <v>179</v>
      </c>
      <c r="D184" s="208" t="s">
        <v>146</v>
      </c>
      <c r="E184" s="209" t="s">
        <v>800</v>
      </c>
      <c r="F184" s="210" t="s">
        <v>801</v>
      </c>
      <c r="G184" s="211" t="s">
        <v>184</v>
      </c>
      <c r="H184" s="212">
        <v>147.21199999999999</v>
      </c>
      <c r="I184" s="213"/>
      <c r="J184" s="214">
        <f>ROUND(I184*H184,2)</f>
        <v>0</v>
      </c>
      <c r="K184" s="210" t="s">
        <v>733</v>
      </c>
      <c r="L184" s="47"/>
      <c r="M184" s="215" t="s">
        <v>19</v>
      </c>
      <c r="N184" s="216" t="s">
        <v>41</v>
      </c>
      <c r="O184" s="87"/>
      <c r="P184" s="217">
        <f>O184*H184</f>
        <v>0</v>
      </c>
      <c r="Q184" s="217">
        <v>0</v>
      </c>
      <c r="R184" s="217">
        <f>Q184*H184</f>
        <v>0</v>
      </c>
      <c r="S184" s="217">
        <v>0</v>
      </c>
      <c r="T184" s="218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19" t="s">
        <v>150</v>
      </c>
      <c r="AT184" s="219" t="s">
        <v>146</v>
      </c>
      <c r="AU184" s="219" t="s">
        <v>80</v>
      </c>
      <c r="AY184" s="20" t="s">
        <v>145</v>
      </c>
      <c r="BE184" s="220">
        <f>IF(N184="základní",J184,0)</f>
        <v>0</v>
      </c>
      <c r="BF184" s="220">
        <f>IF(N184="snížená",J184,0)</f>
        <v>0</v>
      </c>
      <c r="BG184" s="220">
        <f>IF(N184="zákl. přenesená",J184,0)</f>
        <v>0</v>
      </c>
      <c r="BH184" s="220">
        <f>IF(N184="sníž. přenesená",J184,0)</f>
        <v>0</v>
      </c>
      <c r="BI184" s="220">
        <f>IF(N184="nulová",J184,0)</f>
        <v>0</v>
      </c>
      <c r="BJ184" s="20" t="s">
        <v>78</v>
      </c>
      <c r="BK184" s="220">
        <f>ROUND(I184*H184,2)</f>
        <v>0</v>
      </c>
      <c r="BL184" s="20" t="s">
        <v>150</v>
      </c>
      <c r="BM184" s="219" t="s">
        <v>1100</v>
      </c>
    </row>
    <row r="185" s="2" customFormat="1">
      <c r="A185" s="41"/>
      <c r="B185" s="42"/>
      <c r="C185" s="43"/>
      <c r="D185" s="266" t="s">
        <v>735</v>
      </c>
      <c r="E185" s="43"/>
      <c r="F185" s="267" t="s">
        <v>803</v>
      </c>
      <c r="G185" s="43"/>
      <c r="H185" s="43"/>
      <c r="I185" s="268"/>
      <c r="J185" s="43"/>
      <c r="K185" s="43"/>
      <c r="L185" s="47"/>
      <c r="M185" s="269"/>
      <c r="N185" s="270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735</v>
      </c>
      <c r="AU185" s="20" t="s">
        <v>80</v>
      </c>
    </row>
    <row r="186" s="13" customFormat="1">
      <c r="A186" s="13"/>
      <c r="B186" s="233"/>
      <c r="C186" s="234"/>
      <c r="D186" s="223" t="s">
        <v>152</v>
      </c>
      <c r="E186" s="235" t="s">
        <v>19</v>
      </c>
      <c r="F186" s="236" t="s">
        <v>794</v>
      </c>
      <c r="G186" s="234"/>
      <c r="H186" s="235" t="s">
        <v>19</v>
      </c>
      <c r="I186" s="237"/>
      <c r="J186" s="234"/>
      <c r="K186" s="234"/>
      <c r="L186" s="238"/>
      <c r="M186" s="239"/>
      <c r="N186" s="240"/>
      <c r="O186" s="240"/>
      <c r="P186" s="240"/>
      <c r="Q186" s="240"/>
      <c r="R186" s="240"/>
      <c r="S186" s="240"/>
      <c r="T186" s="24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2" t="s">
        <v>152</v>
      </c>
      <c r="AU186" s="242" t="s">
        <v>80</v>
      </c>
      <c r="AV186" s="13" t="s">
        <v>78</v>
      </c>
      <c r="AW186" s="13" t="s">
        <v>32</v>
      </c>
      <c r="AX186" s="13" t="s">
        <v>70</v>
      </c>
      <c r="AY186" s="242" t="s">
        <v>145</v>
      </c>
    </row>
    <row r="187" s="12" customFormat="1">
      <c r="A187" s="12"/>
      <c r="B187" s="221"/>
      <c r="C187" s="222"/>
      <c r="D187" s="223" t="s">
        <v>152</v>
      </c>
      <c r="E187" s="224" t="s">
        <v>19</v>
      </c>
      <c r="F187" s="225" t="s">
        <v>1086</v>
      </c>
      <c r="G187" s="222"/>
      <c r="H187" s="226">
        <v>58.884999999999998</v>
      </c>
      <c r="I187" s="227"/>
      <c r="J187" s="222"/>
      <c r="K187" s="222"/>
      <c r="L187" s="228"/>
      <c r="M187" s="229"/>
      <c r="N187" s="230"/>
      <c r="O187" s="230"/>
      <c r="P187" s="230"/>
      <c r="Q187" s="230"/>
      <c r="R187" s="230"/>
      <c r="S187" s="230"/>
      <c r="T187" s="231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T187" s="232" t="s">
        <v>152</v>
      </c>
      <c r="AU187" s="232" t="s">
        <v>80</v>
      </c>
      <c r="AV187" s="12" t="s">
        <v>80</v>
      </c>
      <c r="AW187" s="12" t="s">
        <v>32</v>
      </c>
      <c r="AX187" s="12" t="s">
        <v>70</v>
      </c>
      <c r="AY187" s="232" t="s">
        <v>145</v>
      </c>
    </row>
    <row r="188" s="12" customFormat="1">
      <c r="A188" s="12"/>
      <c r="B188" s="221"/>
      <c r="C188" s="222"/>
      <c r="D188" s="223" t="s">
        <v>152</v>
      </c>
      <c r="E188" s="224" t="s">
        <v>19</v>
      </c>
      <c r="F188" s="225" t="s">
        <v>1084</v>
      </c>
      <c r="G188" s="222"/>
      <c r="H188" s="226">
        <v>88.326999999999998</v>
      </c>
      <c r="I188" s="227"/>
      <c r="J188" s="222"/>
      <c r="K188" s="222"/>
      <c r="L188" s="228"/>
      <c r="M188" s="229"/>
      <c r="N188" s="230"/>
      <c r="O188" s="230"/>
      <c r="P188" s="230"/>
      <c r="Q188" s="230"/>
      <c r="R188" s="230"/>
      <c r="S188" s="230"/>
      <c r="T188" s="231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T188" s="232" t="s">
        <v>152</v>
      </c>
      <c r="AU188" s="232" t="s">
        <v>80</v>
      </c>
      <c r="AV188" s="12" t="s">
        <v>80</v>
      </c>
      <c r="AW188" s="12" t="s">
        <v>32</v>
      </c>
      <c r="AX188" s="12" t="s">
        <v>70</v>
      </c>
      <c r="AY188" s="232" t="s">
        <v>145</v>
      </c>
    </row>
    <row r="189" s="14" customFormat="1">
      <c r="A189" s="14"/>
      <c r="B189" s="243"/>
      <c r="C189" s="244"/>
      <c r="D189" s="223" t="s">
        <v>152</v>
      </c>
      <c r="E189" s="245" t="s">
        <v>19</v>
      </c>
      <c r="F189" s="246" t="s">
        <v>154</v>
      </c>
      <c r="G189" s="244"/>
      <c r="H189" s="247">
        <v>147.21199999999999</v>
      </c>
      <c r="I189" s="248"/>
      <c r="J189" s="244"/>
      <c r="K189" s="244"/>
      <c r="L189" s="249"/>
      <c r="M189" s="250"/>
      <c r="N189" s="251"/>
      <c r="O189" s="251"/>
      <c r="P189" s="251"/>
      <c r="Q189" s="251"/>
      <c r="R189" s="251"/>
      <c r="S189" s="251"/>
      <c r="T189" s="25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3" t="s">
        <v>152</v>
      </c>
      <c r="AU189" s="253" t="s">
        <v>80</v>
      </c>
      <c r="AV189" s="14" t="s">
        <v>150</v>
      </c>
      <c r="AW189" s="14" t="s">
        <v>32</v>
      </c>
      <c r="AX189" s="14" t="s">
        <v>78</v>
      </c>
      <c r="AY189" s="253" t="s">
        <v>145</v>
      </c>
    </row>
    <row r="190" s="2" customFormat="1" ht="37.8" customHeight="1">
      <c r="A190" s="41"/>
      <c r="B190" s="42"/>
      <c r="C190" s="208" t="s">
        <v>200</v>
      </c>
      <c r="D190" s="208" t="s">
        <v>146</v>
      </c>
      <c r="E190" s="209" t="s">
        <v>804</v>
      </c>
      <c r="F190" s="210" t="s">
        <v>805</v>
      </c>
      <c r="G190" s="211" t="s">
        <v>184</v>
      </c>
      <c r="H190" s="212">
        <v>588.84799999999996</v>
      </c>
      <c r="I190" s="213"/>
      <c r="J190" s="214">
        <f>ROUND(I190*H190,2)</f>
        <v>0</v>
      </c>
      <c r="K190" s="210" t="s">
        <v>733</v>
      </c>
      <c r="L190" s="47"/>
      <c r="M190" s="215" t="s">
        <v>19</v>
      </c>
      <c r="N190" s="216" t="s">
        <v>41</v>
      </c>
      <c r="O190" s="87"/>
      <c r="P190" s="217">
        <f>O190*H190</f>
        <v>0</v>
      </c>
      <c r="Q190" s="217">
        <v>0</v>
      </c>
      <c r="R190" s="217">
        <f>Q190*H190</f>
        <v>0</v>
      </c>
      <c r="S190" s="217">
        <v>0</v>
      </c>
      <c r="T190" s="218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19" t="s">
        <v>150</v>
      </c>
      <c r="AT190" s="219" t="s">
        <v>146</v>
      </c>
      <c r="AU190" s="219" t="s">
        <v>80</v>
      </c>
      <c r="AY190" s="20" t="s">
        <v>145</v>
      </c>
      <c r="BE190" s="220">
        <f>IF(N190="základní",J190,0)</f>
        <v>0</v>
      </c>
      <c r="BF190" s="220">
        <f>IF(N190="snížená",J190,0)</f>
        <v>0</v>
      </c>
      <c r="BG190" s="220">
        <f>IF(N190="zákl. přenesená",J190,0)</f>
        <v>0</v>
      </c>
      <c r="BH190" s="220">
        <f>IF(N190="sníž. přenesená",J190,0)</f>
        <v>0</v>
      </c>
      <c r="BI190" s="220">
        <f>IF(N190="nulová",J190,0)</f>
        <v>0</v>
      </c>
      <c r="BJ190" s="20" t="s">
        <v>78</v>
      </c>
      <c r="BK190" s="220">
        <f>ROUND(I190*H190,2)</f>
        <v>0</v>
      </c>
      <c r="BL190" s="20" t="s">
        <v>150</v>
      </c>
      <c r="BM190" s="219" t="s">
        <v>1101</v>
      </c>
    </row>
    <row r="191" s="2" customFormat="1">
      <c r="A191" s="41"/>
      <c r="B191" s="42"/>
      <c r="C191" s="43"/>
      <c r="D191" s="266" t="s">
        <v>735</v>
      </c>
      <c r="E191" s="43"/>
      <c r="F191" s="267" t="s">
        <v>807</v>
      </c>
      <c r="G191" s="43"/>
      <c r="H191" s="43"/>
      <c r="I191" s="268"/>
      <c r="J191" s="43"/>
      <c r="K191" s="43"/>
      <c r="L191" s="47"/>
      <c r="M191" s="269"/>
      <c r="N191" s="270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735</v>
      </c>
      <c r="AU191" s="20" t="s">
        <v>80</v>
      </c>
    </row>
    <row r="192" s="13" customFormat="1">
      <c r="A192" s="13"/>
      <c r="B192" s="233"/>
      <c r="C192" s="234"/>
      <c r="D192" s="223" t="s">
        <v>152</v>
      </c>
      <c r="E192" s="235" t="s">
        <v>19</v>
      </c>
      <c r="F192" s="236" t="s">
        <v>794</v>
      </c>
      <c r="G192" s="234"/>
      <c r="H192" s="235" t="s">
        <v>19</v>
      </c>
      <c r="I192" s="237"/>
      <c r="J192" s="234"/>
      <c r="K192" s="234"/>
      <c r="L192" s="238"/>
      <c r="M192" s="239"/>
      <c r="N192" s="240"/>
      <c r="O192" s="240"/>
      <c r="P192" s="240"/>
      <c r="Q192" s="240"/>
      <c r="R192" s="240"/>
      <c r="S192" s="240"/>
      <c r="T192" s="24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2" t="s">
        <v>152</v>
      </c>
      <c r="AU192" s="242" t="s">
        <v>80</v>
      </c>
      <c r="AV192" s="13" t="s">
        <v>78</v>
      </c>
      <c r="AW192" s="13" t="s">
        <v>32</v>
      </c>
      <c r="AX192" s="13" t="s">
        <v>70</v>
      </c>
      <c r="AY192" s="242" t="s">
        <v>145</v>
      </c>
    </row>
    <row r="193" s="12" customFormat="1">
      <c r="A193" s="12"/>
      <c r="B193" s="221"/>
      <c r="C193" s="222"/>
      <c r="D193" s="223" t="s">
        <v>152</v>
      </c>
      <c r="E193" s="224" t="s">
        <v>19</v>
      </c>
      <c r="F193" s="225" t="s">
        <v>1086</v>
      </c>
      <c r="G193" s="222"/>
      <c r="H193" s="226">
        <v>58.884999999999998</v>
      </c>
      <c r="I193" s="227"/>
      <c r="J193" s="222"/>
      <c r="K193" s="222"/>
      <c r="L193" s="228"/>
      <c r="M193" s="229"/>
      <c r="N193" s="230"/>
      <c r="O193" s="230"/>
      <c r="P193" s="230"/>
      <c r="Q193" s="230"/>
      <c r="R193" s="230"/>
      <c r="S193" s="230"/>
      <c r="T193" s="231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T193" s="232" t="s">
        <v>152</v>
      </c>
      <c r="AU193" s="232" t="s">
        <v>80</v>
      </c>
      <c r="AV193" s="12" t="s">
        <v>80</v>
      </c>
      <c r="AW193" s="12" t="s">
        <v>32</v>
      </c>
      <c r="AX193" s="12" t="s">
        <v>70</v>
      </c>
      <c r="AY193" s="232" t="s">
        <v>145</v>
      </c>
    </row>
    <row r="194" s="12" customFormat="1">
      <c r="A194" s="12"/>
      <c r="B194" s="221"/>
      <c r="C194" s="222"/>
      <c r="D194" s="223" t="s">
        <v>152</v>
      </c>
      <c r="E194" s="224" t="s">
        <v>19</v>
      </c>
      <c r="F194" s="225" t="s">
        <v>1084</v>
      </c>
      <c r="G194" s="222"/>
      <c r="H194" s="226">
        <v>88.326999999999998</v>
      </c>
      <c r="I194" s="227"/>
      <c r="J194" s="222"/>
      <c r="K194" s="222"/>
      <c r="L194" s="228"/>
      <c r="M194" s="229"/>
      <c r="N194" s="230"/>
      <c r="O194" s="230"/>
      <c r="P194" s="230"/>
      <c r="Q194" s="230"/>
      <c r="R194" s="230"/>
      <c r="S194" s="230"/>
      <c r="T194" s="231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T194" s="232" t="s">
        <v>152</v>
      </c>
      <c r="AU194" s="232" t="s">
        <v>80</v>
      </c>
      <c r="AV194" s="12" t="s">
        <v>80</v>
      </c>
      <c r="AW194" s="12" t="s">
        <v>32</v>
      </c>
      <c r="AX194" s="12" t="s">
        <v>70</v>
      </c>
      <c r="AY194" s="232" t="s">
        <v>145</v>
      </c>
    </row>
    <row r="195" s="14" customFormat="1">
      <c r="A195" s="14"/>
      <c r="B195" s="243"/>
      <c r="C195" s="244"/>
      <c r="D195" s="223" t="s">
        <v>152</v>
      </c>
      <c r="E195" s="245" t="s">
        <v>19</v>
      </c>
      <c r="F195" s="246" t="s">
        <v>154</v>
      </c>
      <c r="G195" s="244"/>
      <c r="H195" s="247">
        <v>147.21199999999999</v>
      </c>
      <c r="I195" s="248"/>
      <c r="J195" s="244"/>
      <c r="K195" s="244"/>
      <c r="L195" s="249"/>
      <c r="M195" s="250"/>
      <c r="N195" s="251"/>
      <c r="O195" s="251"/>
      <c r="P195" s="251"/>
      <c r="Q195" s="251"/>
      <c r="R195" s="251"/>
      <c r="S195" s="251"/>
      <c r="T195" s="25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3" t="s">
        <v>152</v>
      </c>
      <c r="AU195" s="253" t="s">
        <v>80</v>
      </c>
      <c r="AV195" s="14" t="s">
        <v>150</v>
      </c>
      <c r="AW195" s="14" t="s">
        <v>32</v>
      </c>
      <c r="AX195" s="14" t="s">
        <v>78</v>
      </c>
      <c r="AY195" s="253" t="s">
        <v>145</v>
      </c>
    </row>
    <row r="196" s="12" customFormat="1">
      <c r="A196" s="12"/>
      <c r="B196" s="221"/>
      <c r="C196" s="222"/>
      <c r="D196" s="223" t="s">
        <v>152</v>
      </c>
      <c r="E196" s="222"/>
      <c r="F196" s="225" t="s">
        <v>1102</v>
      </c>
      <c r="G196" s="222"/>
      <c r="H196" s="226">
        <v>588.84799999999996</v>
      </c>
      <c r="I196" s="227"/>
      <c r="J196" s="222"/>
      <c r="K196" s="222"/>
      <c r="L196" s="228"/>
      <c r="M196" s="229"/>
      <c r="N196" s="230"/>
      <c r="O196" s="230"/>
      <c r="P196" s="230"/>
      <c r="Q196" s="230"/>
      <c r="R196" s="230"/>
      <c r="S196" s="230"/>
      <c r="T196" s="231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T196" s="232" t="s">
        <v>152</v>
      </c>
      <c r="AU196" s="232" t="s">
        <v>80</v>
      </c>
      <c r="AV196" s="12" t="s">
        <v>80</v>
      </c>
      <c r="AW196" s="12" t="s">
        <v>4</v>
      </c>
      <c r="AX196" s="12" t="s">
        <v>78</v>
      </c>
      <c r="AY196" s="232" t="s">
        <v>145</v>
      </c>
    </row>
    <row r="197" s="2" customFormat="1" ht="37.8" customHeight="1">
      <c r="A197" s="41"/>
      <c r="B197" s="42"/>
      <c r="C197" s="208" t="s">
        <v>211</v>
      </c>
      <c r="D197" s="208" t="s">
        <v>146</v>
      </c>
      <c r="E197" s="209" t="s">
        <v>809</v>
      </c>
      <c r="F197" s="210" t="s">
        <v>810</v>
      </c>
      <c r="G197" s="211" t="s">
        <v>184</v>
      </c>
      <c r="H197" s="212">
        <v>58.884999999999998</v>
      </c>
      <c r="I197" s="213"/>
      <c r="J197" s="214">
        <f>ROUND(I197*H197,2)</f>
        <v>0</v>
      </c>
      <c r="K197" s="210" t="s">
        <v>733</v>
      </c>
      <c r="L197" s="47"/>
      <c r="M197" s="215" t="s">
        <v>19</v>
      </c>
      <c r="N197" s="216" t="s">
        <v>41</v>
      </c>
      <c r="O197" s="87"/>
      <c r="P197" s="217">
        <f>O197*H197</f>
        <v>0</v>
      </c>
      <c r="Q197" s="217">
        <v>0</v>
      </c>
      <c r="R197" s="217">
        <f>Q197*H197</f>
        <v>0</v>
      </c>
      <c r="S197" s="217">
        <v>0</v>
      </c>
      <c r="T197" s="218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19" t="s">
        <v>150</v>
      </c>
      <c r="AT197" s="219" t="s">
        <v>146</v>
      </c>
      <c r="AU197" s="219" t="s">
        <v>80</v>
      </c>
      <c r="AY197" s="20" t="s">
        <v>145</v>
      </c>
      <c r="BE197" s="220">
        <f>IF(N197="základní",J197,0)</f>
        <v>0</v>
      </c>
      <c r="BF197" s="220">
        <f>IF(N197="snížená",J197,0)</f>
        <v>0</v>
      </c>
      <c r="BG197" s="220">
        <f>IF(N197="zákl. přenesená",J197,0)</f>
        <v>0</v>
      </c>
      <c r="BH197" s="220">
        <f>IF(N197="sníž. přenesená",J197,0)</f>
        <v>0</v>
      </c>
      <c r="BI197" s="220">
        <f>IF(N197="nulová",J197,0)</f>
        <v>0</v>
      </c>
      <c r="BJ197" s="20" t="s">
        <v>78</v>
      </c>
      <c r="BK197" s="220">
        <f>ROUND(I197*H197,2)</f>
        <v>0</v>
      </c>
      <c r="BL197" s="20" t="s">
        <v>150</v>
      </c>
      <c r="BM197" s="219" t="s">
        <v>1103</v>
      </c>
    </row>
    <row r="198" s="2" customFormat="1">
      <c r="A198" s="41"/>
      <c r="B198" s="42"/>
      <c r="C198" s="43"/>
      <c r="D198" s="266" t="s">
        <v>735</v>
      </c>
      <c r="E198" s="43"/>
      <c r="F198" s="267" t="s">
        <v>812</v>
      </c>
      <c r="G198" s="43"/>
      <c r="H198" s="43"/>
      <c r="I198" s="268"/>
      <c r="J198" s="43"/>
      <c r="K198" s="43"/>
      <c r="L198" s="47"/>
      <c r="M198" s="269"/>
      <c r="N198" s="270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735</v>
      </c>
      <c r="AU198" s="20" t="s">
        <v>80</v>
      </c>
    </row>
    <row r="199" s="13" customFormat="1">
      <c r="A199" s="13"/>
      <c r="B199" s="233"/>
      <c r="C199" s="234"/>
      <c r="D199" s="223" t="s">
        <v>152</v>
      </c>
      <c r="E199" s="235" t="s">
        <v>19</v>
      </c>
      <c r="F199" s="236" t="s">
        <v>794</v>
      </c>
      <c r="G199" s="234"/>
      <c r="H199" s="235" t="s">
        <v>19</v>
      </c>
      <c r="I199" s="237"/>
      <c r="J199" s="234"/>
      <c r="K199" s="234"/>
      <c r="L199" s="238"/>
      <c r="M199" s="239"/>
      <c r="N199" s="240"/>
      <c r="O199" s="240"/>
      <c r="P199" s="240"/>
      <c r="Q199" s="240"/>
      <c r="R199" s="240"/>
      <c r="S199" s="240"/>
      <c r="T199" s="24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2" t="s">
        <v>152</v>
      </c>
      <c r="AU199" s="242" t="s">
        <v>80</v>
      </c>
      <c r="AV199" s="13" t="s">
        <v>78</v>
      </c>
      <c r="AW199" s="13" t="s">
        <v>32</v>
      </c>
      <c r="AX199" s="13" t="s">
        <v>70</v>
      </c>
      <c r="AY199" s="242" t="s">
        <v>145</v>
      </c>
    </row>
    <row r="200" s="12" customFormat="1">
      <c r="A200" s="12"/>
      <c r="B200" s="221"/>
      <c r="C200" s="222"/>
      <c r="D200" s="223" t="s">
        <v>152</v>
      </c>
      <c r="E200" s="224" t="s">
        <v>19</v>
      </c>
      <c r="F200" s="225" t="s">
        <v>1086</v>
      </c>
      <c r="G200" s="222"/>
      <c r="H200" s="226">
        <v>58.884999999999998</v>
      </c>
      <c r="I200" s="227"/>
      <c r="J200" s="222"/>
      <c r="K200" s="222"/>
      <c r="L200" s="228"/>
      <c r="M200" s="229"/>
      <c r="N200" s="230"/>
      <c r="O200" s="230"/>
      <c r="P200" s="230"/>
      <c r="Q200" s="230"/>
      <c r="R200" s="230"/>
      <c r="S200" s="230"/>
      <c r="T200" s="231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T200" s="232" t="s">
        <v>152</v>
      </c>
      <c r="AU200" s="232" t="s">
        <v>80</v>
      </c>
      <c r="AV200" s="12" t="s">
        <v>80</v>
      </c>
      <c r="AW200" s="12" t="s">
        <v>32</v>
      </c>
      <c r="AX200" s="12" t="s">
        <v>70</v>
      </c>
      <c r="AY200" s="232" t="s">
        <v>145</v>
      </c>
    </row>
    <row r="201" s="14" customFormat="1">
      <c r="A201" s="14"/>
      <c r="B201" s="243"/>
      <c r="C201" s="244"/>
      <c r="D201" s="223" t="s">
        <v>152</v>
      </c>
      <c r="E201" s="245" t="s">
        <v>19</v>
      </c>
      <c r="F201" s="246" t="s">
        <v>154</v>
      </c>
      <c r="G201" s="244"/>
      <c r="H201" s="247">
        <v>58.884999999999998</v>
      </c>
      <c r="I201" s="248"/>
      <c r="J201" s="244"/>
      <c r="K201" s="244"/>
      <c r="L201" s="249"/>
      <c r="M201" s="250"/>
      <c r="N201" s="251"/>
      <c r="O201" s="251"/>
      <c r="P201" s="251"/>
      <c r="Q201" s="251"/>
      <c r="R201" s="251"/>
      <c r="S201" s="251"/>
      <c r="T201" s="25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3" t="s">
        <v>152</v>
      </c>
      <c r="AU201" s="253" t="s">
        <v>80</v>
      </c>
      <c r="AV201" s="14" t="s">
        <v>150</v>
      </c>
      <c r="AW201" s="14" t="s">
        <v>32</v>
      </c>
      <c r="AX201" s="14" t="s">
        <v>78</v>
      </c>
      <c r="AY201" s="253" t="s">
        <v>145</v>
      </c>
    </row>
    <row r="202" s="2" customFormat="1" ht="37.8" customHeight="1">
      <c r="A202" s="41"/>
      <c r="B202" s="42"/>
      <c r="C202" s="208" t="s">
        <v>8</v>
      </c>
      <c r="D202" s="208" t="s">
        <v>146</v>
      </c>
      <c r="E202" s="209" t="s">
        <v>813</v>
      </c>
      <c r="F202" s="210" t="s">
        <v>814</v>
      </c>
      <c r="G202" s="211" t="s">
        <v>184</v>
      </c>
      <c r="H202" s="212">
        <v>235.53999999999999</v>
      </c>
      <c r="I202" s="213"/>
      <c r="J202" s="214">
        <f>ROUND(I202*H202,2)</f>
        <v>0</v>
      </c>
      <c r="K202" s="210" t="s">
        <v>733</v>
      </c>
      <c r="L202" s="47"/>
      <c r="M202" s="215" t="s">
        <v>19</v>
      </c>
      <c r="N202" s="216" t="s">
        <v>41</v>
      </c>
      <c r="O202" s="87"/>
      <c r="P202" s="217">
        <f>O202*H202</f>
        <v>0</v>
      </c>
      <c r="Q202" s="217">
        <v>0</v>
      </c>
      <c r="R202" s="217">
        <f>Q202*H202</f>
        <v>0</v>
      </c>
      <c r="S202" s="217">
        <v>0</v>
      </c>
      <c r="T202" s="218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19" t="s">
        <v>150</v>
      </c>
      <c r="AT202" s="219" t="s">
        <v>146</v>
      </c>
      <c r="AU202" s="219" t="s">
        <v>80</v>
      </c>
      <c r="AY202" s="20" t="s">
        <v>145</v>
      </c>
      <c r="BE202" s="220">
        <f>IF(N202="základní",J202,0)</f>
        <v>0</v>
      </c>
      <c r="BF202" s="220">
        <f>IF(N202="snížená",J202,0)</f>
        <v>0</v>
      </c>
      <c r="BG202" s="220">
        <f>IF(N202="zákl. přenesená",J202,0)</f>
        <v>0</v>
      </c>
      <c r="BH202" s="220">
        <f>IF(N202="sníž. přenesená",J202,0)</f>
        <v>0</v>
      </c>
      <c r="BI202" s="220">
        <f>IF(N202="nulová",J202,0)</f>
        <v>0</v>
      </c>
      <c r="BJ202" s="20" t="s">
        <v>78</v>
      </c>
      <c r="BK202" s="220">
        <f>ROUND(I202*H202,2)</f>
        <v>0</v>
      </c>
      <c r="BL202" s="20" t="s">
        <v>150</v>
      </c>
      <c r="BM202" s="219" t="s">
        <v>1104</v>
      </c>
    </row>
    <row r="203" s="2" customFormat="1">
      <c r="A203" s="41"/>
      <c r="B203" s="42"/>
      <c r="C203" s="43"/>
      <c r="D203" s="266" t="s">
        <v>735</v>
      </c>
      <c r="E203" s="43"/>
      <c r="F203" s="267" t="s">
        <v>816</v>
      </c>
      <c r="G203" s="43"/>
      <c r="H203" s="43"/>
      <c r="I203" s="268"/>
      <c r="J203" s="43"/>
      <c r="K203" s="43"/>
      <c r="L203" s="47"/>
      <c r="M203" s="269"/>
      <c r="N203" s="270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735</v>
      </c>
      <c r="AU203" s="20" t="s">
        <v>80</v>
      </c>
    </row>
    <row r="204" s="13" customFormat="1">
      <c r="A204" s="13"/>
      <c r="B204" s="233"/>
      <c r="C204" s="234"/>
      <c r="D204" s="223" t="s">
        <v>152</v>
      </c>
      <c r="E204" s="235" t="s">
        <v>19</v>
      </c>
      <c r="F204" s="236" t="s">
        <v>794</v>
      </c>
      <c r="G204" s="234"/>
      <c r="H204" s="235" t="s">
        <v>19</v>
      </c>
      <c r="I204" s="237"/>
      <c r="J204" s="234"/>
      <c r="K204" s="234"/>
      <c r="L204" s="238"/>
      <c r="M204" s="239"/>
      <c r="N204" s="240"/>
      <c r="O204" s="240"/>
      <c r="P204" s="240"/>
      <c r="Q204" s="240"/>
      <c r="R204" s="240"/>
      <c r="S204" s="240"/>
      <c r="T204" s="24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2" t="s">
        <v>152</v>
      </c>
      <c r="AU204" s="242" t="s">
        <v>80</v>
      </c>
      <c r="AV204" s="13" t="s">
        <v>78</v>
      </c>
      <c r="AW204" s="13" t="s">
        <v>32</v>
      </c>
      <c r="AX204" s="13" t="s">
        <v>70</v>
      </c>
      <c r="AY204" s="242" t="s">
        <v>145</v>
      </c>
    </row>
    <row r="205" s="12" customFormat="1">
      <c r="A205" s="12"/>
      <c r="B205" s="221"/>
      <c r="C205" s="222"/>
      <c r="D205" s="223" t="s">
        <v>152</v>
      </c>
      <c r="E205" s="224" t="s">
        <v>19</v>
      </c>
      <c r="F205" s="225" t="s">
        <v>1086</v>
      </c>
      <c r="G205" s="222"/>
      <c r="H205" s="226">
        <v>58.884999999999998</v>
      </c>
      <c r="I205" s="227"/>
      <c r="J205" s="222"/>
      <c r="K205" s="222"/>
      <c r="L205" s="228"/>
      <c r="M205" s="229"/>
      <c r="N205" s="230"/>
      <c r="O205" s="230"/>
      <c r="P205" s="230"/>
      <c r="Q205" s="230"/>
      <c r="R205" s="230"/>
      <c r="S205" s="230"/>
      <c r="T205" s="231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T205" s="232" t="s">
        <v>152</v>
      </c>
      <c r="AU205" s="232" t="s">
        <v>80</v>
      </c>
      <c r="AV205" s="12" t="s">
        <v>80</v>
      </c>
      <c r="AW205" s="12" t="s">
        <v>32</v>
      </c>
      <c r="AX205" s="12" t="s">
        <v>70</v>
      </c>
      <c r="AY205" s="232" t="s">
        <v>145</v>
      </c>
    </row>
    <row r="206" s="14" customFormat="1">
      <c r="A206" s="14"/>
      <c r="B206" s="243"/>
      <c r="C206" s="244"/>
      <c r="D206" s="223" t="s">
        <v>152</v>
      </c>
      <c r="E206" s="245" t="s">
        <v>19</v>
      </c>
      <c r="F206" s="246" t="s">
        <v>154</v>
      </c>
      <c r="G206" s="244"/>
      <c r="H206" s="247">
        <v>58.884999999999998</v>
      </c>
      <c r="I206" s="248"/>
      <c r="J206" s="244"/>
      <c r="K206" s="244"/>
      <c r="L206" s="249"/>
      <c r="M206" s="250"/>
      <c r="N206" s="251"/>
      <c r="O206" s="251"/>
      <c r="P206" s="251"/>
      <c r="Q206" s="251"/>
      <c r="R206" s="251"/>
      <c r="S206" s="251"/>
      <c r="T206" s="25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3" t="s">
        <v>152</v>
      </c>
      <c r="AU206" s="253" t="s">
        <v>80</v>
      </c>
      <c r="AV206" s="14" t="s">
        <v>150</v>
      </c>
      <c r="AW206" s="14" t="s">
        <v>32</v>
      </c>
      <c r="AX206" s="14" t="s">
        <v>78</v>
      </c>
      <c r="AY206" s="253" t="s">
        <v>145</v>
      </c>
    </row>
    <row r="207" s="12" customFormat="1">
      <c r="A207" s="12"/>
      <c r="B207" s="221"/>
      <c r="C207" s="222"/>
      <c r="D207" s="223" t="s">
        <v>152</v>
      </c>
      <c r="E207" s="222"/>
      <c r="F207" s="225" t="s">
        <v>1105</v>
      </c>
      <c r="G207" s="222"/>
      <c r="H207" s="226">
        <v>235.53999999999999</v>
      </c>
      <c r="I207" s="227"/>
      <c r="J207" s="222"/>
      <c r="K207" s="222"/>
      <c r="L207" s="228"/>
      <c r="M207" s="229"/>
      <c r="N207" s="230"/>
      <c r="O207" s="230"/>
      <c r="P207" s="230"/>
      <c r="Q207" s="230"/>
      <c r="R207" s="230"/>
      <c r="S207" s="230"/>
      <c r="T207" s="231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T207" s="232" t="s">
        <v>152</v>
      </c>
      <c r="AU207" s="232" t="s">
        <v>80</v>
      </c>
      <c r="AV207" s="12" t="s">
        <v>80</v>
      </c>
      <c r="AW207" s="12" t="s">
        <v>4</v>
      </c>
      <c r="AX207" s="12" t="s">
        <v>78</v>
      </c>
      <c r="AY207" s="232" t="s">
        <v>145</v>
      </c>
    </row>
    <row r="208" s="2" customFormat="1" ht="24.15" customHeight="1">
      <c r="A208" s="41"/>
      <c r="B208" s="42"/>
      <c r="C208" s="208" t="s">
        <v>159</v>
      </c>
      <c r="D208" s="208" t="s">
        <v>146</v>
      </c>
      <c r="E208" s="209" t="s">
        <v>818</v>
      </c>
      <c r="F208" s="210" t="s">
        <v>819</v>
      </c>
      <c r="G208" s="211" t="s">
        <v>260</v>
      </c>
      <c r="H208" s="212">
        <v>588.84799999999996</v>
      </c>
      <c r="I208" s="213"/>
      <c r="J208" s="214">
        <f>ROUND(I208*H208,2)</f>
        <v>0</v>
      </c>
      <c r="K208" s="210" t="s">
        <v>733</v>
      </c>
      <c r="L208" s="47"/>
      <c r="M208" s="215" t="s">
        <v>19</v>
      </c>
      <c r="N208" s="216" t="s">
        <v>41</v>
      </c>
      <c r="O208" s="87"/>
      <c r="P208" s="217">
        <f>O208*H208</f>
        <v>0</v>
      </c>
      <c r="Q208" s="217">
        <v>0</v>
      </c>
      <c r="R208" s="217">
        <f>Q208*H208</f>
        <v>0</v>
      </c>
      <c r="S208" s="217">
        <v>0</v>
      </c>
      <c r="T208" s="218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19" t="s">
        <v>150</v>
      </c>
      <c r="AT208" s="219" t="s">
        <v>146</v>
      </c>
      <c r="AU208" s="219" t="s">
        <v>80</v>
      </c>
      <c r="AY208" s="20" t="s">
        <v>145</v>
      </c>
      <c r="BE208" s="220">
        <f>IF(N208="základní",J208,0)</f>
        <v>0</v>
      </c>
      <c r="BF208" s="220">
        <f>IF(N208="snížená",J208,0)</f>
        <v>0</v>
      </c>
      <c r="BG208" s="220">
        <f>IF(N208="zákl. přenesená",J208,0)</f>
        <v>0</v>
      </c>
      <c r="BH208" s="220">
        <f>IF(N208="sníž. přenesená",J208,0)</f>
        <v>0</v>
      </c>
      <c r="BI208" s="220">
        <f>IF(N208="nulová",J208,0)</f>
        <v>0</v>
      </c>
      <c r="BJ208" s="20" t="s">
        <v>78</v>
      </c>
      <c r="BK208" s="220">
        <f>ROUND(I208*H208,2)</f>
        <v>0</v>
      </c>
      <c r="BL208" s="20" t="s">
        <v>150</v>
      </c>
      <c r="BM208" s="219" t="s">
        <v>1106</v>
      </c>
    </row>
    <row r="209" s="2" customFormat="1">
      <c r="A209" s="41"/>
      <c r="B209" s="42"/>
      <c r="C209" s="43"/>
      <c r="D209" s="266" t="s">
        <v>735</v>
      </c>
      <c r="E209" s="43"/>
      <c r="F209" s="267" t="s">
        <v>821</v>
      </c>
      <c r="G209" s="43"/>
      <c r="H209" s="43"/>
      <c r="I209" s="268"/>
      <c r="J209" s="43"/>
      <c r="K209" s="43"/>
      <c r="L209" s="47"/>
      <c r="M209" s="269"/>
      <c r="N209" s="270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735</v>
      </c>
      <c r="AU209" s="20" t="s">
        <v>80</v>
      </c>
    </row>
    <row r="210" s="13" customFormat="1">
      <c r="A210" s="13"/>
      <c r="B210" s="233"/>
      <c r="C210" s="234"/>
      <c r="D210" s="223" t="s">
        <v>152</v>
      </c>
      <c r="E210" s="235" t="s">
        <v>19</v>
      </c>
      <c r="F210" s="236" t="s">
        <v>794</v>
      </c>
      <c r="G210" s="234"/>
      <c r="H210" s="235" t="s">
        <v>19</v>
      </c>
      <c r="I210" s="237"/>
      <c r="J210" s="234"/>
      <c r="K210" s="234"/>
      <c r="L210" s="238"/>
      <c r="M210" s="239"/>
      <c r="N210" s="240"/>
      <c r="O210" s="240"/>
      <c r="P210" s="240"/>
      <c r="Q210" s="240"/>
      <c r="R210" s="240"/>
      <c r="S210" s="240"/>
      <c r="T210" s="24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2" t="s">
        <v>152</v>
      </c>
      <c r="AU210" s="242" t="s">
        <v>80</v>
      </c>
      <c r="AV210" s="13" t="s">
        <v>78</v>
      </c>
      <c r="AW210" s="13" t="s">
        <v>32</v>
      </c>
      <c r="AX210" s="13" t="s">
        <v>70</v>
      </c>
      <c r="AY210" s="242" t="s">
        <v>145</v>
      </c>
    </row>
    <row r="211" s="12" customFormat="1">
      <c r="A211" s="12"/>
      <c r="B211" s="221"/>
      <c r="C211" s="222"/>
      <c r="D211" s="223" t="s">
        <v>152</v>
      </c>
      <c r="E211" s="224" t="s">
        <v>19</v>
      </c>
      <c r="F211" s="225" t="s">
        <v>1077</v>
      </c>
      <c r="G211" s="222"/>
      <c r="H211" s="226">
        <v>113.575</v>
      </c>
      <c r="I211" s="227"/>
      <c r="J211" s="222"/>
      <c r="K211" s="222"/>
      <c r="L211" s="228"/>
      <c r="M211" s="229"/>
      <c r="N211" s="230"/>
      <c r="O211" s="230"/>
      <c r="P211" s="230"/>
      <c r="Q211" s="230"/>
      <c r="R211" s="230"/>
      <c r="S211" s="230"/>
      <c r="T211" s="231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T211" s="232" t="s">
        <v>152</v>
      </c>
      <c r="AU211" s="232" t="s">
        <v>80</v>
      </c>
      <c r="AV211" s="12" t="s">
        <v>80</v>
      </c>
      <c r="AW211" s="12" t="s">
        <v>32</v>
      </c>
      <c r="AX211" s="12" t="s">
        <v>70</v>
      </c>
      <c r="AY211" s="232" t="s">
        <v>145</v>
      </c>
    </row>
    <row r="212" s="12" customFormat="1">
      <c r="A212" s="12"/>
      <c r="B212" s="221"/>
      <c r="C212" s="222"/>
      <c r="D212" s="223" t="s">
        <v>152</v>
      </c>
      <c r="E212" s="224" t="s">
        <v>19</v>
      </c>
      <c r="F212" s="225" t="s">
        <v>1078</v>
      </c>
      <c r="G212" s="222"/>
      <c r="H212" s="226">
        <v>168.24199999999999</v>
      </c>
      <c r="I212" s="227"/>
      <c r="J212" s="222"/>
      <c r="K212" s="222"/>
      <c r="L212" s="228"/>
      <c r="M212" s="229"/>
      <c r="N212" s="230"/>
      <c r="O212" s="230"/>
      <c r="P212" s="230"/>
      <c r="Q212" s="230"/>
      <c r="R212" s="230"/>
      <c r="S212" s="230"/>
      <c r="T212" s="231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T212" s="232" t="s">
        <v>152</v>
      </c>
      <c r="AU212" s="232" t="s">
        <v>80</v>
      </c>
      <c r="AV212" s="12" t="s">
        <v>80</v>
      </c>
      <c r="AW212" s="12" t="s">
        <v>32</v>
      </c>
      <c r="AX212" s="12" t="s">
        <v>70</v>
      </c>
      <c r="AY212" s="232" t="s">
        <v>145</v>
      </c>
    </row>
    <row r="213" s="12" customFormat="1">
      <c r="A213" s="12"/>
      <c r="B213" s="221"/>
      <c r="C213" s="222"/>
      <c r="D213" s="223" t="s">
        <v>152</v>
      </c>
      <c r="E213" s="224" t="s">
        <v>19</v>
      </c>
      <c r="F213" s="225" t="s">
        <v>1079</v>
      </c>
      <c r="G213" s="222"/>
      <c r="H213" s="226">
        <v>57.457999999999998</v>
      </c>
      <c r="I213" s="227"/>
      <c r="J213" s="222"/>
      <c r="K213" s="222"/>
      <c r="L213" s="228"/>
      <c r="M213" s="229"/>
      <c r="N213" s="230"/>
      <c r="O213" s="230"/>
      <c r="P213" s="230"/>
      <c r="Q213" s="230"/>
      <c r="R213" s="230"/>
      <c r="S213" s="230"/>
      <c r="T213" s="231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T213" s="232" t="s">
        <v>152</v>
      </c>
      <c r="AU213" s="232" t="s">
        <v>80</v>
      </c>
      <c r="AV213" s="12" t="s">
        <v>80</v>
      </c>
      <c r="AW213" s="12" t="s">
        <v>32</v>
      </c>
      <c r="AX213" s="12" t="s">
        <v>70</v>
      </c>
      <c r="AY213" s="232" t="s">
        <v>145</v>
      </c>
    </row>
    <row r="214" s="12" customFormat="1">
      <c r="A214" s="12"/>
      <c r="B214" s="221"/>
      <c r="C214" s="222"/>
      <c r="D214" s="223" t="s">
        <v>152</v>
      </c>
      <c r="E214" s="224" t="s">
        <v>19</v>
      </c>
      <c r="F214" s="225" t="s">
        <v>1080</v>
      </c>
      <c r="G214" s="222"/>
      <c r="H214" s="226">
        <v>20</v>
      </c>
      <c r="I214" s="227"/>
      <c r="J214" s="222"/>
      <c r="K214" s="222"/>
      <c r="L214" s="228"/>
      <c r="M214" s="229"/>
      <c r="N214" s="230"/>
      <c r="O214" s="230"/>
      <c r="P214" s="230"/>
      <c r="Q214" s="230"/>
      <c r="R214" s="230"/>
      <c r="S214" s="230"/>
      <c r="T214" s="231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T214" s="232" t="s">
        <v>152</v>
      </c>
      <c r="AU214" s="232" t="s">
        <v>80</v>
      </c>
      <c r="AV214" s="12" t="s">
        <v>80</v>
      </c>
      <c r="AW214" s="12" t="s">
        <v>32</v>
      </c>
      <c r="AX214" s="12" t="s">
        <v>70</v>
      </c>
      <c r="AY214" s="232" t="s">
        <v>145</v>
      </c>
    </row>
    <row r="215" s="16" customFormat="1">
      <c r="A215" s="16"/>
      <c r="B215" s="271"/>
      <c r="C215" s="272"/>
      <c r="D215" s="223" t="s">
        <v>152</v>
      </c>
      <c r="E215" s="273" t="s">
        <v>19</v>
      </c>
      <c r="F215" s="274" t="s">
        <v>752</v>
      </c>
      <c r="G215" s="272"/>
      <c r="H215" s="275">
        <v>359.27499999999998</v>
      </c>
      <c r="I215" s="276"/>
      <c r="J215" s="272"/>
      <c r="K215" s="272"/>
      <c r="L215" s="277"/>
      <c r="M215" s="278"/>
      <c r="N215" s="279"/>
      <c r="O215" s="279"/>
      <c r="P215" s="279"/>
      <c r="Q215" s="279"/>
      <c r="R215" s="279"/>
      <c r="S215" s="279"/>
      <c r="T215" s="280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T215" s="281" t="s">
        <v>152</v>
      </c>
      <c r="AU215" s="281" t="s">
        <v>80</v>
      </c>
      <c r="AV215" s="16" t="s">
        <v>168</v>
      </c>
      <c r="AW215" s="16" t="s">
        <v>32</v>
      </c>
      <c r="AX215" s="16" t="s">
        <v>70</v>
      </c>
      <c r="AY215" s="281" t="s">
        <v>145</v>
      </c>
    </row>
    <row r="216" s="13" customFormat="1">
      <c r="A216" s="13"/>
      <c r="B216" s="233"/>
      <c r="C216" s="234"/>
      <c r="D216" s="223" t="s">
        <v>152</v>
      </c>
      <c r="E216" s="235" t="s">
        <v>19</v>
      </c>
      <c r="F216" s="236" t="s">
        <v>753</v>
      </c>
      <c r="G216" s="234"/>
      <c r="H216" s="235" t="s">
        <v>19</v>
      </c>
      <c r="I216" s="237"/>
      <c r="J216" s="234"/>
      <c r="K216" s="234"/>
      <c r="L216" s="238"/>
      <c r="M216" s="239"/>
      <c r="N216" s="240"/>
      <c r="O216" s="240"/>
      <c r="P216" s="240"/>
      <c r="Q216" s="240"/>
      <c r="R216" s="240"/>
      <c r="S216" s="240"/>
      <c r="T216" s="24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2" t="s">
        <v>152</v>
      </c>
      <c r="AU216" s="242" t="s">
        <v>80</v>
      </c>
      <c r="AV216" s="13" t="s">
        <v>78</v>
      </c>
      <c r="AW216" s="13" t="s">
        <v>32</v>
      </c>
      <c r="AX216" s="13" t="s">
        <v>70</v>
      </c>
      <c r="AY216" s="242" t="s">
        <v>145</v>
      </c>
    </row>
    <row r="217" s="13" customFormat="1">
      <c r="A217" s="13"/>
      <c r="B217" s="233"/>
      <c r="C217" s="234"/>
      <c r="D217" s="223" t="s">
        <v>152</v>
      </c>
      <c r="E217" s="235" t="s">
        <v>19</v>
      </c>
      <c r="F217" s="236" t="s">
        <v>754</v>
      </c>
      <c r="G217" s="234"/>
      <c r="H217" s="235" t="s">
        <v>19</v>
      </c>
      <c r="I217" s="237"/>
      <c r="J217" s="234"/>
      <c r="K217" s="234"/>
      <c r="L217" s="238"/>
      <c r="M217" s="239"/>
      <c r="N217" s="240"/>
      <c r="O217" s="240"/>
      <c r="P217" s="240"/>
      <c r="Q217" s="240"/>
      <c r="R217" s="240"/>
      <c r="S217" s="240"/>
      <c r="T217" s="241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2" t="s">
        <v>152</v>
      </c>
      <c r="AU217" s="242" t="s">
        <v>80</v>
      </c>
      <c r="AV217" s="13" t="s">
        <v>78</v>
      </c>
      <c r="AW217" s="13" t="s">
        <v>32</v>
      </c>
      <c r="AX217" s="13" t="s">
        <v>70</v>
      </c>
      <c r="AY217" s="242" t="s">
        <v>145</v>
      </c>
    </row>
    <row r="218" s="12" customFormat="1">
      <c r="A218" s="12"/>
      <c r="B218" s="221"/>
      <c r="C218" s="222"/>
      <c r="D218" s="223" t="s">
        <v>152</v>
      </c>
      <c r="E218" s="224" t="s">
        <v>19</v>
      </c>
      <c r="F218" s="225" t="s">
        <v>1081</v>
      </c>
      <c r="G218" s="222"/>
      <c r="H218" s="226">
        <v>-16.983000000000001</v>
      </c>
      <c r="I218" s="227"/>
      <c r="J218" s="222"/>
      <c r="K218" s="222"/>
      <c r="L218" s="228"/>
      <c r="M218" s="229"/>
      <c r="N218" s="230"/>
      <c r="O218" s="230"/>
      <c r="P218" s="230"/>
      <c r="Q218" s="230"/>
      <c r="R218" s="230"/>
      <c r="S218" s="230"/>
      <c r="T218" s="231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T218" s="232" t="s">
        <v>152</v>
      </c>
      <c r="AU218" s="232" t="s">
        <v>80</v>
      </c>
      <c r="AV218" s="12" t="s">
        <v>80</v>
      </c>
      <c r="AW218" s="12" t="s">
        <v>32</v>
      </c>
      <c r="AX218" s="12" t="s">
        <v>70</v>
      </c>
      <c r="AY218" s="232" t="s">
        <v>145</v>
      </c>
    </row>
    <row r="219" s="12" customFormat="1">
      <c r="A219" s="12"/>
      <c r="B219" s="221"/>
      <c r="C219" s="222"/>
      <c r="D219" s="223" t="s">
        <v>152</v>
      </c>
      <c r="E219" s="224" t="s">
        <v>19</v>
      </c>
      <c r="F219" s="225" t="s">
        <v>1082</v>
      </c>
      <c r="G219" s="222"/>
      <c r="H219" s="226">
        <v>-30.658999999999999</v>
      </c>
      <c r="I219" s="227"/>
      <c r="J219" s="222"/>
      <c r="K219" s="222"/>
      <c r="L219" s="228"/>
      <c r="M219" s="229"/>
      <c r="N219" s="230"/>
      <c r="O219" s="230"/>
      <c r="P219" s="230"/>
      <c r="Q219" s="230"/>
      <c r="R219" s="230"/>
      <c r="S219" s="230"/>
      <c r="T219" s="231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T219" s="232" t="s">
        <v>152</v>
      </c>
      <c r="AU219" s="232" t="s">
        <v>80</v>
      </c>
      <c r="AV219" s="12" t="s">
        <v>80</v>
      </c>
      <c r="AW219" s="12" t="s">
        <v>32</v>
      </c>
      <c r="AX219" s="12" t="s">
        <v>70</v>
      </c>
      <c r="AY219" s="232" t="s">
        <v>145</v>
      </c>
    </row>
    <row r="220" s="12" customFormat="1">
      <c r="A220" s="12"/>
      <c r="B220" s="221"/>
      <c r="C220" s="222"/>
      <c r="D220" s="223" t="s">
        <v>152</v>
      </c>
      <c r="E220" s="224" t="s">
        <v>19</v>
      </c>
      <c r="F220" s="225" t="s">
        <v>1083</v>
      </c>
      <c r="G220" s="222"/>
      <c r="H220" s="226">
        <v>-13.209</v>
      </c>
      <c r="I220" s="227"/>
      <c r="J220" s="222"/>
      <c r="K220" s="222"/>
      <c r="L220" s="228"/>
      <c r="M220" s="229"/>
      <c r="N220" s="230"/>
      <c r="O220" s="230"/>
      <c r="P220" s="230"/>
      <c r="Q220" s="230"/>
      <c r="R220" s="230"/>
      <c r="S220" s="230"/>
      <c r="T220" s="231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T220" s="232" t="s">
        <v>152</v>
      </c>
      <c r="AU220" s="232" t="s">
        <v>80</v>
      </c>
      <c r="AV220" s="12" t="s">
        <v>80</v>
      </c>
      <c r="AW220" s="12" t="s">
        <v>32</v>
      </c>
      <c r="AX220" s="12" t="s">
        <v>70</v>
      </c>
      <c r="AY220" s="232" t="s">
        <v>145</v>
      </c>
    </row>
    <row r="221" s="12" customFormat="1">
      <c r="A221" s="12"/>
      <c r="B221" s="221"/>
      <c r="C221" s="222"/>
      <c r="D221" s="223" t="s">
        <v>152</v>
      </c>
      <c r="E221" s="224" t="s">
        <v>19</v>
      </c>
      <c r="F221" s="225" t="s">
        <v>758</v>
      </c>
      <c r="G221" s="222"/>
      <c r="H221" s="226">
        <v>-4</v>
      </c>
      <c r="I221" s="227"/>
      <c r="J221" s="222"/>
      <c r="K221" s="222"/>
      <c r="L221" s="228"/>
      <c r="M221" s="229"/>
      <c r="N221" s="230"/>
      <c r="O221" s="230"/>
      <c r="P221" s="230"/>
      <c r="Q221" s="230"/>
      <c r="R221" s="230"/>
      <c r="S221" s="230"/>
      <c r="T221" s="231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T221" s="232" t="s">
        <v>152</v>
      </c>
      <c r="AU221" s="232" t="s">
        <v>80</v>
      </c>
      <c r="AV221" s="12" t="s">
        <v>80</v>
      </c>
      <c r="AW221" s="12" t="s">
        <v>32</v>
      </c>
      <c r="AX221" s="12" t="s">
        <v>70</v>
      </c>
      <c r="AY221" s="232" t="s">
        <v>145</v>
      </c>
    </row>
    <row r="222" s="16" customFormat="1">
      <c r="A222" s="16"/>
      <c r="B222" s="271"/>
      <c r="C222" s="272"/>
      <c r="D222" s="223" t="s">
        <v>152</v>
      </c>
      <c r="E222" s="273" t="s">
        <v>19</v>
      </c>
      <c r="F222" s="274" t="s">
        <v>752</v>
      </c>
      <c r="G222" s="272"/>
      <c r="H222" s="275">
        <v>-64.850999999999999</v>
      </c>
      <c r="I222" s="276"/>
      <c r="J222" s="272"/>
      <c r="K222" s="272"/>
      <c r="L222" s="277"/>
      <c r="M222" s="278"/>
      <c r="N222" s="279"/>
      <c r="O222" s="279"/>
      <c r="P222" s="279"/>
      <c r="Q222" s="279"/>
      <c r="R222" s="279"/>
      <c r="S222" s="279"/>
      <c r="T222" s="280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T222" s="281" t="s">
        <v>152</v>
      </c>
      <c r="AU222" s="281" t="s">
        <v>80</v>
      </c>
      <c r="AV222" s="16" t="s">
        <v>168</v>
      </c>
      <c r="AW222" s="16" t="s">
        <v>32</v>
      </c>
      <c r="AX222" s="16" t="s">
        <v>70</v>
      </c>
      <c r="AY222" s="281" t="s">
        <v>145</v>
      </c>
    </row>
    <row r="223" s="14" customFormat="1">
      <c r="A223" s="14"/>
      <c r="B223" s="243"/>
      <c r="C223" s="244"/>
      <c r="D223" s="223" t="s">
        <v>152</v>
      </c>
      <c r="E223" s="245" t="s">
        <v>19</v>
      </c>
      <c r="F223" s="246" t="s">
        <v>154</v>
      </c>
      <c r="G223" s="244"/>
      <c r="H223" s="247">
        <v>294.42399999999998</v>
      </c>
      <c r="I223" s="248"/>
      <c r="J223" s="244"/>
      <c r="K223" s="244"/>
      <c r="L223" s="249"/>
      <c r="M223" s="250"/>
      <c r="N223" s="251"/>
      <c r="O223" s="251"/>
      <c r="P223" s="251"/>
      <c r="Q223" s="251"/>
      <c r="R223" s="251"/>
      <c r="S223" s="251"/>
      <c r="T223" s="252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3" t="s">
        <v>152</v>
      </c>
      <c r="AU223" s="253" t="s">
        <v>80</v>
      </c>
      <c r="AV223" s="14" t="s">
        <v>150</v>
      </c>
      <c r="AW223" s="14" t="s">
        <v>32</v>
      </c>
      <c r="AX223" s="14" t="s">
        <v>78</v>
      </c>
      <c r="AY223" s="253" t="s">
        <v>145</v>
      </c>
    </row>
    <row r="224" s="12" customFormat="1">
      <c r="A224" s="12"/>
      <c r="B224" s="221"/>
      <c r="C224" s="222"/>
      <c r="D224" s="223" t="s">
        <v>152</v>
      </c>
      <c r="E224" s="222"/>
      <c r="F224" s="225" t="s">
        <v>1107</v>
      </c>
      <c r="G224" s="222"/>
      <c r="H224" s="226">
        <v>588.84799999999996</v>
      </c>
      <c r="I224" s="227"/>
      <c r="J224" s="222"/>
      <c r="K224" s="222"/>
      <c r="L224" s="228"/>
      <c r="M224" s="229"/>
      <c r="N224" s="230"/>
      <c r="O224" s="230"/>
      <c r="P224" s="230"/>
      <c r="Q224" s="230"/>
      <c r="R224" s="230"/>
      <c r="S224" s="230"/>
      <c r="T224" s="231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T224" s="232" t="s">
        <v>152</v>
      </c>
      <c r="AU224" s="232" t="s">
        <v>80</v>
      </c>
      <c r="AV224" s="12" t="s">
        <v>80</v>
      </c>
      <c r="AW224" s="12" t="s">
        <v>4</v>
      </c>
      <c r="AX224" s="12" t="s">
        <v>78</v>
      </c>
      <c r="AY224" s="232" t="s">
        <v>145</v>
      </c>
    </row>
    <row r="225" s="2" customFormat="1" ht="24.15" customHeight="1">
      <c r="A225" s="41"/>
      <c r="B225" s="42"/>
      <c r="C225" s="208" t="s">
        <v>243</v>
      </c>
      <c r="D225" s="208" t="s">
        <v>146</v>
      </c>
      <c r="E225" s="209" t="s">
        <v>823</v>
      </c>
      <c r="F225" s="210" t="s">
        <v>824</v>
      </c>
      <c r="G225" s="211" t="s">
        <v>184</v>
      </c>
      <c r="H225" s="212">
        <v>75.516999999999996</v>
      </c>
      <c r="I225" s="213"/>
      <c r="J225" s="214">
        <f>ROUND(I225*H225,2)</f>
        <v>0</v>
      </c>
      <c r="K225" s="210" t="s">
        <v>733</v>
      </c>
      <c r="L225" s="47"/>
      <c r="M225" s="215" t="s">
        <v>19</v>
      </c>
      <c r="N225" s="216" t="s">
        <v>41</v>
      </c>
      <c r="O225" s="87"/>
      <c r="P225" s="217">
        <f>O225*H225</f>
        <v>0</v>
      </c>
      <c r="Q225" s="217">
        <v>0</v>
      </c>
      <c r="R225" s="217">
        <f>Q225*H225</f>
        <v>0</v>
      </c>
      <c r="S225" s="217">
        <v>0</v>
      </c>
      <c r="T225" s="218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19" t="s">
        <v>150</v>
      </c>
      <c r="AT225" s="219" t="s">
        <v>146</v>
      </c>
      <c r="AU225" s="219" t="s">
        <v>80</v>
      </c>
      <c r="AY225" s="20" t="s">
        <v>145</v>
      </c>
      <c r="BE225" s="220">
        <f>IF(N225="základní",J225,0)</f>
        <v>0</v>
      </c>
      <c r="BF225" s="220">
        <f>IF(N225="snížená",J225,0)</f>
        <v>0</v>
      </c>
      <c r="BG225" s="220">
        <f>IF(N225="zákl. přenesená",J225,0)</f>
        <v>0</v>
      </c>
      <c r="BH225" s="220">
        <f>IF(N225="sníž. přenesená",J225,0)</f>
        <v>0</v>
      </c>
      <c r="BI225" s="220">
        <f>IF(N225="nulová",J225,0)</f>
        <v>0</v>
      </c>
      <c r="BJ225" s="20" t="s">
        <v>78</v>
      </c>
      <c r="BK225" s="220">
        <f>ROUND(I225*H225,2)</f>
        <v>0</v>
      </c>
      <c r="BL225" s="20" t="s">
        <v>150</v>
      </c>
      <c r="BM225" s="219" t="s">
        <v>1108</v>
      </c>
    </row>
    <row r="226" s="2" customFormat="1">
      <c r="A226" s="41"/>
      <c r="B226" s="42"/>
      <c r="C226" s="43"/>
      <c r="D226" s="266" t="s">
        <v>735</v>
      </c>
      <c r="E226" s="43"/>
      <c r="F226" s="267" t="s">
        <v>826</v>
      </c>
      <c r="G226" s="43"/>
      <c r="H226" s="43"/>
      <c r="I226" s="268"/>
      <c r="J226" s="43"/>
      <c r="K226" s="43"/>
      <c r="L226" s="47"/>
      <c r="M226" s="269"/>
      <c r="N226" s="270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735</v>
      </c>
      <c r="AU226" s="20" t="s">
        <v>80</v>
      </c>
    </row>
    <row r="227" s="13" customFormat="1">
      <c r="A227" s="13"/>
      <c r="B227" s="233"/>
      <c r="C227" s="234"/>
      <c r="D227" s="223" t="s">
        <v>152</v>
      </c>
      <c r="E227" s="235" t="s">
        <v>19</v>
      </c>
      <c r="F227" s="236" t="s">
        <v>827</v>
      </c>
      <c r="G227" s="234"/>
      <c r="H227" s="235" t="s">
        <v>19</v>
      </c>
      <c r="I227" s="237"/>
      <c r="J227" s="234"/>
      <c r="K227" s="234"/>
      <c r="L227" s="238"/>
      <c r="M227" s="239"/>
      <c r="N227" s="240"/>
      <c r="O227" s="240"/>
      <c r="P227" s="240"/>
      <c r="Q227" s="240"/>
      <c r="R227" s="240"/>
      <c r="S227" s="240"/>
      <c r="T227" s="241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2" t="s">
        <v>152</v>
      </c>
      <c r="AU227" s="242" t="s">
        <v>80</v>
      </c>
      <c r="AV227" s="13" t="s">
        <v>78</v>
      </c>
      <c r="AW227" s="13" t="s">
        <v>32</v>
      </c>
      <c r="AX227" s="13" t="s">
        <v>70</v>
      </c>
      <c r="AY227" s="242" t="s">
        <v>145</v>
      </c>
    </row>
    <row r="228" s="12" customFormat="1">
      <c r="A228" s="12"/>
      <c r="B228" s="221"/>
      <c r="C228" s="222"/>
      <c r="D228" s="223" t="s">
        <v>152</v>
      </c>
      <c r="E228" s="224" t="s">
        <v>19</v>
      </c>
      <c r="F228" s="225" t="s">
        <v>1077</v>
      </c>
      <c r="G228" s="222"/>
      <c r="H228" s="226">
        <v>113.575</v>
      </c>
      <c r="I228" s="227"/>
      <c r="J228" s="222"/>
      <c r="K228" s="222"/>
      <c r="L228" s="228"/>
      <c r="M228" s="229"/>
      <c r="N228" s="230"/>
      <c r="O228" s="230"/>
      <c r="P228" s="230"/>
      <c r="Q228" s="230"/>
      <c r="R228" s="230"/>
      <c r="S228" s="230"/>
      <c r="T228" s="231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T228" s="232" t="s">
        <v>152</v>
      </c>
      <c r="AU228" s="232" t="s">
        <v>80</v>
      </c>
      <c r="AV228" s="12" t="s">
        <v>80</v>
      </c>
      <c r="AW228" s="12" t="s">
        <v>32</v>
      </c>
      <c r="AX228" s="12" t="s">
        <v>70</v>
      </c>
      <c r="AY228" s="232" t="s">
        <v>145</v>
      </c>
    </row>
    <row r="229" s="12" customFormat="1">
      <c r="A229" s="12"/>
      <c r="B229" s="221"/>
      <c r="C229" s="222"/>
      <c r="D229" s="223" t="s">
        <v>152</v>
      </c>
      <c r="E229" s="224" t="s">
        <v>19</v>
      </c>
      <c r="F229" s="225" t="s">
        <v>1078</v>
      </c>
      <c r="G229" s="222"/>
      <c r="H229" s="226">
        <v>168.24199999999999</v>
      </c>
      <c r="I229" s="227"/>
      <c r="J229" s="222"/>
      <c r="K229" s="222"/>
      <c r="L229" s="228"/>
      <c r="M229" s="229"/>
      <c r="N229" s="230"/>
      <c r="O229" s="230"/>
      <c r="P229" s="230"/>
      <c r="Q229" s="230"/>
      <c r="R229" s="230"/>
      <c r="S229" s="230"/>
      <c r="T229" s="231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T229" s="232" t="s">
        <v>152</v>
      </c>
      <c r="AU229" s="232" t="s">
        <v>80</v>
      </c>
      <c r="AV229" s="12" t="s">
        <v>80</v>
      </c>
      <c r="AW229" s="12" t="s">
        <v>32</v>
      </c>
      <c r="AX229" s="12" t="s">
        <v>70</v>
      </c>
      <c r="AY229" s="232" t="s">
        <v>145</v>
      </c>
    </row>
    <row r="230" s="12" customFormat="1">
      <c r="A230" s="12"/>
      <c r="B230" s="221"/>
      <c r="C230" s="222"/>
      <c r="D230" s="223" t="s">
        <v>152</v>
      </c>
      <c r="E230" s="224" t="s">
        <v>19</v>
      </c>
      <c r="F230" s="225" t="s">
        <v>1079</v>
      </c>
      <c r="G230" s="222"/>
      <c r="H230" s="226">
        <v>57.457999999999998</v>
      </c>
      <c r="I230" s="227"/>
      <c r="J230" s="222"/>
      <c r="K230" s="222"/>
      <c r="L230" s="228"/>
      <c r="M230" s="229"/>
      <c r="N230" s="230"/>
      <c r="O230" s="230"/>
      <c r="P230" s="230"/>
      <c r="Q230" s="230"/>
      <c r="R230" s="230"/>
      <c r="S230" s="230"/>
      <c r="T230" s="231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T230" s="232" t="s">
        <v>152</v>
      </c>
      <c r="AU230" s="232" t="s">
        <v>80</v>
      </c>
      <c r="AV230" s="12" t="s">
        <v>80</v>
      </c>
      <c r="AW230" s="12" t="s">
        <v>32</v>
      </c>
      <c r="AX230" s="12" t="s">
        <v>70</v>
      </c>
      <c r="AY230" s="232" t="s">
        <v>145</v>
      </c>
    </row>
    <row r="231" s="12" customFormat="1">
      <c r="A231" s="12"/>
      <c r="B231" s="221"/>
      <c r="C231" s="222"/>
      <c r="D231" s="223" t="s">
        <v>152</v>
      </c>
      <c r="E231" s="224" t="s">
        <v>19</v>
      </c>
      <c r="F231" s="225" t="s">
        <v>1080</v>
      </c>
      <c r="G231" s="222"/>
      <c r="H231" s="226">
        <v>20</v>
      </c>
      <c r="I231" s="227"/>
      <c r="J231" s="222"/>
      <c r="K231" s="222"/>
      <c r="L231" s="228"/>
      <c r="M231" s="229"/>
      <c r="N231" s="230"/>
      <c r="O231" s="230"/>
      <c r="P231" s="230"/>
      <c r="Q231" s="230"/>
      <c r="R231" s="230"/>
      <c r="S231" s="230"/>
      <c r="T231" s="231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T231" s="232" t="s">
        <v>152</v>
      </c>
      <c r="AU231" s="232" t="s">
        <v>80</v>
      </c>
      <c r="AV231" s="12" t="s">
        <v>80</v>
      </c>
      <c r="AW231" s="12" t="s">
        <v>32</v>
      </c>
      <c r="AX231" s="12" t="s">
        <v>70</v>
      </c>
      <c r="AY231" s="232" t="s">
        <v>145</v>
      </c>
    </row>
    <row r="232" s="16" customFormat="1">
      <c r="A232" s="16"/>
      <c r="B232" s="271"/>
      <c r="C232" s="272"/>
      <c r="D232" s="223" t="s">
        <v>152</v>
      </c>
      <c r="E232" s="273" t="s">
        <v>19</v>
      </c>
      <c r="F232" s="274" t="s">
        <v>752</v>
      </c>
      <c r="G232" s="272"/>
      <c r="H232" s="275">
        <v>359.27499999999998</v>
      </c>
      <c r="I232" s="276"/>
      <c r="J232" s="272"/>
      <c r="K232" s="272"/>
      <c r="L232" s="277"/>
      <c r="M232" s="278"/>
      <c r="N232" s="279"/>
      <c r="O232" s="279"/>
      <c r="P232" s="279"/>
      <c r="Q232" s="279"/>
      <c r="R232" s="279"/>
      <c r="S232" s="279"/>
      <c r="T232" s="280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T232" s="281" t="s">
        <v>152</v>
      </c>
      <c r="AU232" s="281" t="s">
        <v>80</v>
      </c>
      <c r="AV232" s="16" t="s">
        <v>168</v>
      </c>
      <c r="AW232" s="16" t="s">
        <v>32</v>
      </c>
      <c r="AX232" s="16" t="s">
        <v>70</v>
      </c>
      <c r="AY232" s="281" t="s">
        <v>145</v>
      </c>
    </row>
    <row r="233" s="13" customFormat="1">
      <c r="A233" s="13"/>
      <c r="B233" s="233"/>
      <c r="C233" s="234"/>
      <c r="D233" s="223" t="s">
        <v>152</v>
      </c>
      <c r="E233" s="235" t="s">
        <v>19</v>
      </c>
      <c r="F233" s="236" t="s">
        <v>753</v>
      </c>
      <c r="G233" s="234"/>
      <c r="H233" s="235" t="s">
        <v>19</v>
      </c>
      <c r="I233" s="237"/>
      <c r="J233" s="234"/>
      <c r="K233" s="234"/>
      <c r="L233" s="238"/>
      <c r="M233" s="239"/>
      <c r="N233" s="240"/>
      <c r="O233" s="240"/>
      <c r="P233" s="240"/>
      <c r="Q233" s="240"/>
      <c r="R233" s="240"/>
      <c r="S233" s="240"/>
      <c r="T233" s="241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2" t="s">
        <v>152</v>
      </c>
      <c r="AU233" s="242" t="s">
        <v>80</v>
      </c>
      <c r="AV233" s="13" t="s">
        <v>78</v>
      </c>
      <c r="AW233" s="13" t="s">
        <v>32</v>
      </c>
      <c r="AX233" s="13" t="s">
        <v>70</v>
      </c>
      <c r="AY233" s="242" t="s">
        <v>145</v>
      </c>
    </row>
    <row r="234" s="13" customFormat="1">
      <c r="A234" s="13"/>
      <c r="B234" s="233"/>
      <c r="C234" s="234"/>
      <c r="D234" s="223" t="s">
        <v>152</v>
      </c>
      <c r="E234" s="235" t="s">
        <v>19</v>
      </c>
      <c r="F234" s="236" t="s">
        <v>754</v>
      </c>
      <c r="G234" s="234"/>
      <c r="H234" s="235" t="s">
        <v>19</v>
      </c>
      <c r="I234" s="237"/>
      <c r="J234" s="234"/>
      <c r="K234" s="234"/>
      <c r="L234" s="238"/>
      <c r="M234" s="239"/>
      <c r="N234" s="240"/>
      <c r="O234" s="240"/>
      <c r="P234" s="240"/>
      <c r="Q234" s="240"/>
      <c r="R234" s="240"/>
      <c r="S234" s="240"/>
      <c r="T234" s="24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2" t="s">
        <v>152</v>
      </c>
      <c r="AU234" s="242" t="s">
        <v>80</v>
      </c>
      <c r="AV234" s="13" t="s">
        <v>78</v>
      </c>
      <c r="AW234" s="13" t="s">
        <v>32</v>
      </c>
      <c r="AX234" s="13" t="s">
        <v>70</v>
      </c>
      <c r="AY234" s="242" t="s">
        <v>145</v>
      </c>
    </row>
    <row r="235" s="12" customFormat="1">
      <c r="A235" s="12"/>
      <c r="B235" s="221"/>
      <c r="C235" s="222"/>
      <c r="D235" s="223" t="s">
        <v>152</v>
      </c>
      <c r="E235" s="224" t="s">
        <v>19</v>
      </c>
      <c r="F235" s="225" t="s">
        <v>1081</v>
      </c>
      <c r="G235" s="222"/>
      <c r="H235" s="226">
        <v>-16.983000000000001</v>
      </c>
      <c r="I235" s="227"/>
      <c r="J235" s="222"/>
      <c r="K235" s="222"/>
      <c r="L235" s="228"/>
      <c r="M235" s="229"/>
      <c r="N235" s="230"/>
      <c r="O235" s="230"/>
      <c r="P235" s="230"/>
      <c r="Q235" s="230"/>
      <c r="R235" s="230"/>
      <c r="S235" s="230"/>
      <c r="T235" s="231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T235" s="232" t="s">
        <v>152</v>
      </c>
      <c r="AU235" s="232" t="s">
        <v>80</v>
      </c>
      <c r="AV235" s="12" t="s">
        <v>80</v>
      </c>
      <c r="AW235" s="12" t="s">
        <v>32</v>
      </c>
      <c r="AX235" s="12" t="s">
        <v>70</v>
      </c>
      <c r="AY235" s="232" t="s">
        <v>145</v>
      </c>
    </row>
    <row r="236" s="12" customFormat="1">
      <c r="A236" s="12"/>
      <c r="B236" s="221"/>
      <c r="C236" s="222"/>
      <c r="D236" s="223" t="s">
        <v>152</v>
      </c>
      <c r="E236" s="224" t="s">
        <v>19</v>
      </c>
      <c r="F236" s="225" t="s">
        <v>1082</v>
      </c>
      <c r="G236" s="222"/>
      <c r="H236" s="226">
        <v>-30.658999999999999</v>
      </c>
      <c r="I236" s="227"/>
      <c r="J236" s="222"/>
      <c r="K236" s="222"/>
      <c r="L236" s="228"/>
      <c r="M236" s="229"/>
      <c r="N236" s="230"/>
      <c r="O236" s="230"/>
      <c r="P236" s="230"/>
      <c r="Q236" s="230"/>
      <c r="R236" s="230"/>
      <c r="S236" s="230"/>
      <c r="T236" s="231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T236" s="232" t="s">
        <v>152</v>
      </c>
      <c r="AU236" s="232" t="s">
        <v>80</v>
      </c>
      <c r="AV236" s="12" t="s">
        <v>80</v>
      </c>
      <c r="AW236" s="12" t="s">
        <v>32</v>
      </c>
      <c r="AX236" s="12" t="s">
        <v>70</v>
      </c>
      <c r="AY236" s="232" t="s">
        <v>145</v>
      </c>
    </row>
    <row r="237" s="12" customFormat="1">
      <c r="A237" s="12"/>
      <c r="B237" s="221"/>
      <c r="C237" s="222"/>
      <c r="D237" s="223" t="s">
        <v>152</v>
      </c>
      <c r="E237" s="224" t="s">
        <v>19</v>
      </c>
      <c r="F237" s="225" t="s">
        <v>1083</v>
      </c>
      <c r="G237" s="222"/>
      <c r="H237" s="226">
        <v>-13.209</v>
      </c>
      <c r="I237" s="227"/>
      <c r="J237" s="222"/>
      <c r="K237" s="222"/>
      <c r="L237" s="228"/>
      <c r="M237" s="229"/>
      <c r="N237" s="230"/>
      <c r="O237" s="230"/>
      <c r="P237" s="230"/>
      <c r="Q237" s="230"/>
      <c r="R237" s="230"/>
      <c r="S237" s="230"/>
      <c r="T237" s="231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T237" s="232" t="s">
        <v>152</v>
      </c>
      <c r="AU237" s="232" t="s">
        <v>80</v>
      </c>
      <c r="AV237" s="12" t="s">
        <v>80</v>
      </c>
      <c r="AW237" s="12" t="s">
        <v>32</v>
      </c>
      <c r="AX237" s="12" t="s">
        <v>70</v>
      </c>
      <c r="AY237" s="232" t="s">
        <v>145</v>
      </c>
    </row>
    <row r="238" s="12" customFormat="1">
      <c r="A238" s="12"/>
      <c r="B238" s="221"/>
      <c r="C238" s="222"/>
      <c r="D238" s="223" t="s">
        <v>152</v>
      </c>
      <c r="E238" s="224" t="s">
        <v>19</v>
      </c>
      <c r="F238" s="225" t="s">
        <v>758</v>
      </c>
      <c r="G238" s="222"/>
      <c r="H238" s="226">
        <v>-4</v>
      </c>
      <c r="I238" s="227"/>
      <c r="J238" s="222"/>
      <c r="K238" s="222"/>
      <c r="L238" s="228"/>
      <c r="M238" s="229"/>
      <c r="N238" s="230"/>
      <c r="O238" s="230"/>
      <c r="P238" s="230"/>
      <c r="Q238" s="230"/>
      <c r="R238" s="230"/>
      <c r="S238" s="230"/>
      <c r="T238" s="231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T238" s="232" t="s">
        <v>152</v>
      </c>
      <c r="AU238" s="232" t="s">
        <v>80</v>
      </c>
      <c r="AV238" s="12" t="s">
        <v>80</v>
      </c>
      <c r="AW238" s="12" t="s">
        <v>32</v>
      </c>
      <c r="AX238" s="12" t="s">
        <v>70</v>
      </c>
      <c r="AY238" s="232" t="s">
        <v>145</v>
      </c>
    </row>
    <row r="239" s="16" customFormat="1">
      <c r="A239" s="16"/>
      <c r="B239" s="271"/>
      <c r="C239" s="272"/>
      <c r="D239" s="223" t="s">
        <v>152</v>
      </c>
      <c r="E239" s="273" t="s">
        <v>19</v>
      </c>
      <c r="F239" s="274" t="s">
        <v>752</v>
      </c>
      <c r="G239" s="272"/>
      <c r="H239" s="275">
        <v>-64.850999999999999</v>
      </c>
      <c r="I239" s="276"/>
      <c r="J239" s="272"/>
      <c r="K239" s="272"/>
      <c r="L239" s="277"/>
      <c r="M239" s="278"/>
      <c r="N239" s="279"/>
      <c r="O239" s="279"/>
      <c r="P239" s="279"/>
      <c r="Q239" s="279"/>
      <c r="R239" s="279"/>
      <c r="S239" s="279"/>
      <c r="T239" s="280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T239" s="281" t="s">
        <v>152</v>
      </c>
      <c r="AU239" s="281" t="s">
        <v>80</v>
      </c>
      <c r="AV239" s="16" t="s">
        <v>168</v>
      </c>
      <c r="AW239" s="16" t="s">
        <v>32</v>
      </c>
      <c r="AX239" s="16" t="s">
        <v>70</v>
      </c>
      <c r="AY239" s="281" t="s">
        <v>145</v>
      </c>
    </row>
    <row r="240" s="13" customFormat="1">
      <c r="A240" s="13"/>
      <c r="B240" s="233"/>
      <c r="C240" s="234"/>
      <c r="D240" s="223" t="s">
        <v>152</v>
      </c>
      <c r="E240" s="235" t="s">
        <v>19</v>
      </c>
      <c r="F240" s="236" t="s">
        <v>828</v>
      </c>
      <c r="G240" s="234"/>
      <c r="H240" s="235" t="s">
        <v>19</v>
      </c>
      <c r="I240" s="237"/>
      <c r="J240" s="234"/>
      <c r="K240" s="234"/>
      <c r="L240" s="238"/>
      <c r="M240" s="239"/>
      <c r="N240" s="240"/>
      <c r="O240" s="240"/>
      <c r="P240" s="240"/>
      <c r="Q240" s="240"/>
      <c r="R240" s="240"/>
      <c r="S240" s="240"/>
      <c r="T240" s="241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2" t="s">
        <v>152</v>
      </c>
      <c r="AU240" s="242" t="s">
        <v>80</v>
      </c>
      <c r="AV240" s="13" t="s">
        <v>78</v>
      </c>
      <c r="AW240" s="13" t="s">
        <v>32</v>
      </c>
      <c r="AX240" s="13" t="s">
        <v>70</v>
      </c>
      <c r="AY240" s="242" t="s">
        <v>145</v>
      </c>
    </row>
    <row r="241" s="13" customFormat="1">
      <c r="A241" s="13"/>
      <c r="B241" s="233"/>
      <c r="C241" s="234"/>
      <c r="D241" s="223" t="s">
        <v>152</v>
      </c>
      <c r="E241" s="235" t="s">
        <v>19</v>
      </c>
      <c r="F241" s="236" t="s">
        <v>829</v>
      </c>
      <c r="G241" s="234"/>
      <c r="H241" s="235" t="s">
        <v>19</v>
      </c>
      <c r="I241" s="237"/>
      <c r="J241" s="234"/>
      <c r="K241" s="234"/>
      <c r="L241" s="238"/>
      <c r="M241" s="239"/>
      <c r="N241" s="240"/>
      <c r="O241" s="240"/>
      <c r="P241" s="240"/>
      <c r="Q241" s="240"/>
      <c r="R241" s="240"/>
      <c r="S241" s="240"/>
      <c r="T241" s="24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2" t="s">
        <v>152</v>
      </c>
      <c r="AU241" s="242" t="s">
        <v>80</v>
      </c>
      <c r="AV241" s="13" t="s">
        <v>78</v>
      </c>
      <c r="AW241" s="13" t="s">
        <v>32</v>
      </c>
      <c r="AX241" s="13" t="s">
        <v>70</v>
      </c>
      <c r="AY241" s="242" t="s">
        <v>145</v>
      </c>
    </row>
    <row r="242" s="12" customFormat="1">
      <c r="A242" s="12"/>
      <c r="B242" s="221"/>
      <c r="C242" s="222"/>
      <c r="D242" s="223" t="s">
        <v>152</v>
      </c>
      <c r="E242" s="224" t="s">
        <v>19</v>
      </c>
      <c r="F242" s="225" t="s">
        <v>1109</v>
      </c>
      <c r="G242" s="222"/>
      <c r="H242" s="226">
        <v>-8.4920000000000009</v>
      </c>
      <c r="I242" s="227"/>
      <c r="J242" s="222"/>
      <c r="K242" s="222"/>
      <c r="L242" s="228"/>
      <c r="M242" s="229"/>
      <c r="N242" s="230"/>
      <c r="O242" s="230"/>
      <c r="P242" s="230"/>
      <c r="Q242" s="230"/>
      <c r="R242" s="230"/>
      <c r="S242" s="230"/>
      <c r="T242" s="231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T242" s="232" t="s">
        <v>152</v>
      </c>
      <c r="AU242" s="232" t="s">
        <v>80</v>
      </c>
      <c r="AV242" s="12" t="s">
        <v>80</v>
      </c>
      <c r="AW242" s="12" t="s">
        <v>32</v>
      </c>
      <c r="AX242" s="12" t="s">
        <v>70</v>
      </c>
      <c r="AY242" s="232" t="s">
        <v>145</v>
      </c>
    </row>
    <row r="243" s="12" customFormat="1">
      <c r="A243" s="12"/>
      <c r="B243" s="221"/>
      <c r="C243" s="222"/>
      <c r="D243" s="223" t="s">
        <v>152</v>
      </c>
      <c r="E243" s="224" t="s">
        <v>19</v>
      </c>
      <c r="F243" s="225" t="s">
        <v>1110</v>
      </c>
      <c r="G243" s="222"/>
      <c r="H243" s="226">
        <v>-21.934000000000001</v>
      </c>
      <c r="I243" s="227"/>
      <c r="J243" s="222"/>
      <c r="K243" s="222"/>
      <c r="L243" s="228"/>
      <c r="M243" s="229"/>
      <c r="N243" s="230"/>
      <c r="O243" s="230"/>
      <c r="P243" s="230"/>
      <c r="Q243" s="230"/>
      <c r="R243" s="230"/>
      <c r="S243" s="230"/>
      <c r="T243" s="231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T243" s="232" t="s">
        <v>152</v>
      </c>
      <c r="AU243" s="232" t="s">
        <v>80</v>
      </c>
      <c r="AV243" s="12" t="s">
        <v>80</v>
      </c>
      <c r="AW243" s="12" t="s">
        <v>32</v>
      </c>
      <c r="AX243" s="12" t="s">
        <v>70</v>
      </c>
      <c r="AY243" s="232" t="s">
        <v>145</v>
      </c>
    </row>
    <row r="244" s="13" customFormat="1">
      <c r="A244" s="13"/>
      <c r="B244" s="233"/>
      <c r="C244" s="234"/>
      <c r="D244" s="223" t="s">
        <v>152</v>
      </c>
      <c r="E244" s="235" t="s">
        <v>19</v>
      </c>
      <c r="F244" s="236" t="s">
        <v>833</v>
      </c>
      <c r="G244" s="234"/>
      <c r="H244" s="235" t="s">
        <v>19</v>
      </c>
      <c r="I244" s="237"/>
      <c r="J244" s="234"/>
      <c r="K244" s="234"/>
      <c r="L244" s="238"/>
      <c r="M244" s="239"/>
      <c r="N244" s="240"/>
      <c r="O244" s="240"/>
      <c r="P244" s="240"/>
      <c r="Q244" s="240"/>
      <c r="R244" s="240"/>
      <c r="S244" s="240"/>
      <c r="T244" s="241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2" t="s">
        <v>152</v>
      </c>
      <c r="AU244" s="242" t="s">
        <v>80</v>
      </c>
      <c r="AV244" s="13" t="s">
        <v>78</v>
      </c>
      <c r="AW244" s="13" t="s">
        <v>32</v>
      </c>
      <c r="AX244" s="13" t="s">
        <v>70</v>
      </c>
      <c r="AY244" s="242" t="s">
        <v>145</v>
      </c>
    </row>
    <row r="245" s="12" customFormat="1">
      <c r="A245" s="12"/>
      <c r="B245" s="221"/>
      <c r="C245" s="222"/>
      <c r="D245" s="223" t="s">
        <v>152</v>
      </c>
      <c r="E245" s="224" t="s">
        <v>19</v>
      </c>
      <c r="F245" s="225" t="s">
        <v>1111</v>
      </c>
      <c r="G245" s="222"/>
      <c r="H245" s="226">
        <v>-4.2460000000000004</v>
      </c>
      <c r="I245" s="227"/>
      <c r="J245" s="222"/>
      <c r="K245" s="222"/>
      <c r="L245" s="228"/>
      <c r="M245" s="229"/>
      <c r="N245" s="230"/>
      <c r="O245" s="230"/>
      <c r="P245" s="230"/>
      <c r="Q245" s="230"/>
      <c r="R245" s="230"/>
      <c r="S245" s="230"/>
      <c r="T245" s="231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T245" s="232" t="s">
        <v>152</v>
      </c>
      <c r="AU245" s="232" t="s">
        <v>80</v>
      </c>
      <c r="AV245" s="12" t="s">
        <v>80</v>
      </c>
      <c r="AW245" s="12" t="s">
        <v>32</v>
      </c>
      <c r="AX245" s="12" t="s">
        <v>70</v>
      </c>
      <c r="AY245" s="232" t="s">
        <v>145</v>
      </c>
    </row>
    <row r="246" s="12" customFormat="1">
      <c r="A246" s="12"/>
      <c r="B246" s="221"/>
      <c r="C246" s="222"/>
      <c r="D246" s="223" t="s">
        <v>152</v>
      </c>
      <c r="E246" s="224" t="s">
        <v>19</v>
      </c>
      <c r="F246" s="225" t="s">
        <v>1112</v>
      </c>
      <c r="G246" s="222"/>
      <c r="H246" s="226">
        <v>-10.967000000000001</v>
      </c>
      <c r="I246" s="227"/>
      <c r="J246" s="222"/>
      <c r="K246" s="222"/>
      <c r="L246" s="228"/>
      <c r="M246" s="229"/>
      <c r="N246" s="230"/>
      <c r="O246" s="230"/>
      <c r="P246" s="230"/>
      <c r="Q246" s="230"/>
      <c r="R246" s="230"/>
      <c r="S246" s="230"/>
      <c r="T246" s="231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T246" s="232" t="s">
        <v>152</v>
      </c>
      <c r="AU246" s="232" t="s">
        <v>80</v>
      </c>
      <c r="AV246" s="12" t="s">
        <v>80</v>
      </c>
      <c r="AW246" s="12" t="s">
        <v>32</v>
      </c>
      <c r="AX246" s="12" t="s">
        <v>70</v>
      </c>
      <c r="AY246" s="232" t="s">
        <v>145</v>
      </c>
    </row>
    <row r="247" s="12" customFormat="1">
      <c r="A247" s="12"/>
      <c r="B247" s="221"/>
      <c r="C247" s="222"/>
      <c r="D247" s="223" t="s">
        <v>152</v>
      </c>
      <c r="E247" s="224" t="s">
        <v>19</v>
      </c>
      <c r="F247" s="225" t="s">
        <v>1113</v>
      </c>
      <c r="G247" s="222"/>
      <c r="H247" s="226">
        <v>-1.125</v>
      </c>
      <c r="I247" s="227"/>
      <c r="J247" s="222"/>
      <c r="K247" s="222"/>
      <c r="L247" s="228"/>
      <c r="M247" s="229"/>
      <c r="N247" s="230"/>
      <c r="O247" s="230"/>
      <c r="P247" s="230"/>
      <c r="Q247" s="230"/>
      <c r="R247" s="230"/>
      <c r="S247" s="230"/>
      <c r="T247" s="231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T247" s="232" t="s">
        <v>152</v>
      </c>
      <c r="AU247" s="232" t="s">
        <v>80</v>
      </c>
      <c r="AV247" s="12" t="s">
        <v>80</v>
      </c>
      <c r="AW247" s="12" t="s">
        <v>32</v>
      </c>
      <c r="AX247" s="12" t="s">
        <v>70</v>
      </c>
      <c r="AY247" s="232" t="s">
        <v>145</v>
      </c>
    </row>
    <row r="248" s="13" customFormat="1">
      <c r="A248" s="13"/>
      <c r="B248" s="233"/>
      <c r="C248" s="234"/>
      <c r="D248" s="223" t="s">
        <v>152</v>
      </c>
      <c r="E248" s="235" t="s">
        <v>19</v>
      </c>
      <c r="F248" s="236" t="s">
        <v>839</v>
      </c>
      <c r="G248" s="234"/>
      <c r="H248" s="235" t="s">
        <v>19</v>
      </c>
      <c r="I248" s="237"/>
      <c r="J248" s="234"/>
      <c r="K248" s="234"/>
      <c r="L248" s="238"/>
      <c r="M248" s="239"/>
      <c r="N248" s="240"/>
      <c r="O248" s="240"/>
      <c r="P248" s="240"/>
      <c r="Q248" s="240"/>
      <c r="R248" s="240"/>
      <c r="S248" s="240"/>
      <c r="T248" s="24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2" t="s">
        <v>152</v>
      </c>
      <c r="AU248" s="242" t="s">
        <v>80</v>
      </c>
      <c r="AV248" s="13" t="s">
        <v>78</v>
      </c>
      <c r="AW248" s="13" t="s">
        <v>32</v>
      </c>
      <c r="AX248" s="13" t="s">
        <v>70</v>
      </c>
      <c r="AY248" s="242" t="s">
        <v>145</v>
      </c>
    </row>
    <row r="249" s="12" customFormat="1">
      <c r="A249" s="12"/>
      <c r="B249" s="221"/>
      <c r="C249" s="222"/>
      <c r="D249" s="223" t="s">
        <v>152</v>
      </c>
      <c r="E249" s="224" t="s">
        <v>19</v>
      </c>
      <c r="F249" s="225" t="s">
        <v>1109</v>
      </c>
      <c r="G249" s="222"/>
      <c r="H249" s="226">
        <v>-8.4920000000000009</v>
      </c>
      <c r="I249" s="227"/>
      <c r="J249" s="222"/>
      <c r="K249" s="222"/>
      <c r="L249" s="228"/>
      <c r="M249" s="229"/>
      <c r="N249" s="230"/>
      <c r="O249" s="230"/>
      <c r="P249" s="230"/>
      <c r="Q249" s="230"/>
      <c r="R249" s="230"/>
      <c r="S249" s="230"/>
      <c r="T249" s="231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T249" s="232" t="s">
        <v>152</v>
      </c>
      <c r="AU249" s="232" t="s">
        <v>80</v>
      </c>
      <c r="AV249" s="12" t="s">
        <v>80</v>
      </c>
      <c r="AW249" s="12" t="s">
        <v>32</v>
      </c>
      <c r="AX249" s="12" t="s">
        <v>70</v>
      </c>
      <c r="AY249" s="232" t="s">
        <v>145</v>
      </c>
    </row>
    <row r="250" s="12" customFormat="1">
      <c r="A250" s="12"/>
      <c r="B250" s="221"/>
      <c r="C250" s="222"/>
      <c r="D250" s="223" t="s">
        <v>152</v>
      </c>
      <c r="E250" s="224" t="s">
        <v>19</v>
      </c>
      <c r="F250" s="225" t="s">
        <v>1110</v>
      </c>
      <c r="G250" s="222"/>
      <c r="H250" s="226">
        <v>-21.934000000000001</v>
      </c>
      <c r="I250" s="227"/>
      <c r="J250" s="222"/>
      <c r="K250" s="222"/>
      <c r="L250" s="228"/>
      <c r="M250" s="229"/>
      <c r="N250" s="230"/>
      <c r="O250" s="230"/>
      <c r="P250" s="230"/>
      <c r="Q250" s="230"/>
      <c r="R250" s="230"/>
      <c r="S250" s="230"/>
      <c r="T250" s="231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T250" s="232" t="s">
        <v>152</v>
      </c>
      <c r="AU250" s="232" t="s">
        <v>80</v>
      </c>
      <c r="AV250" s="12" t="s">
        <v>80</v>
      </c>
      <c r="AW250" s="12" t="s">
        <v>32</v>
      </c>
      <c r="AX250" s="12" t="s">
        <v>70</v>
      </c>
      <c r="AY250" s="232" t="s">
        <v>145</v>
      </c>
    </row>
    <row r="251" s="13" customFormat="1">
      <c r="A251" s="13"/>
      <c r="B251" s="233"/>
      <c r="C251" s="234"/>
      <c r="D251" s="223" t="s">
        <v>152</v>
      </c>
      <c r="E251" s="235" t="s">
        <v>19</v>
      </c>
      <c r="F251" s="236" t="s">
        <v>840</v>
      </c>
      <c r="G251" s="234"/>
      <c r="H251" s="235" t="s">
        <v>19</v>
      </c>
      <c r="I251" s="237"/>
      <c r="J251" s="234"/>
      <c r="K251" s="234"/>
      <c r="L251" s="238"/>
      <c r="M251" s="239"/>
      <c r="N251" s="240"/>
      <c r="O251" s="240"/>
      <c r="P251" s="240"/>
      <c r="Q251" s="240"/>
      <c r="R251" s="240"/>
      <c r="S251" s="240"/>
      <c r="T251" s="241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2" t="s">
        <v>152</v>
      </c>
      <c r="AU251" s="242" t="s">
        <v>80</v>
      </c>
      <c r="AV251" s="13" t="s">
        <v>78</v>
      </c>
      <c r="AW251" s="13" t="s">
        <v>32</v>
      </c>
      <c r="AX251" s="13" t="s">
        <v>70</v>
      </c>
      <c r="AY251" s="242" t="s">
        <v>145</v>
      </c>
    </row>
    <row r="252" s="12" customFormat="1">
      <c r="A252" s="12"/>
      <c r="B252" s="221"/>
      <c r="C252" s="222"/>
      <c r="D252" s="223" t="s">
        <v>152</v>
      </c>
      <c r="E252" s="224" t="s">
        <v>19</v>
      </c>
      <c r="F252" s="225" t="s">
        <v>1114</v>
      </c>
      <c r="G252" s="222"/>
      <c r="H252" s="226">
        <v>-31.419</v>
      </c>
      <c r="I252" s="227"/>
      <c r="J252" s="222"/>
      <c r="K252" s="222"/>
      <c r="L252" s="228"/>
      <c r="M252" s="229"/>
      <c r="N252" s="230"/>
      <c r="O252" s="230"/>
      <c r="P252" s="230"/>
      <c r="Q252" s="230"/>
      <c r="R252" s="230"/>
      <c r="S252" s="230"/>
      <c r="T252" s="231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T252" s="232" t="s">
        <v>152</v>
      </c>
      <c r="AU252" s="232" t="s">
        <v>80</v>
      </c>
      <c r="AV252" s="12" t="s">
        <v>80</v>
      </c>
      <c r="AW252" s="12" t="s">
        <v>32</v>
      </c>
      <c r="AX252" s="12" t="s">
        <v>70</v>
      </c>
      <c r="AY252" s="232" t="s">
        <v>145</v>
      </c>
    </row>
    <row r="253" s="12" customFormat="1">
      <c r="A253" s="12"/>
      <c r="B253" s="221"/>
      <c r="C253" s="222"/>
      <c r="D253" s="223" t="s">
        <v>152</v>
      </c>
      <c r="E253" s="224" t="s">
        <v>19</v>
      </c>
      <c r="F253" s="225" t="s">
        <v>1115</v>
      </c>
      <c r="G253" s="222"/>
      <c r="H253" s="226">
        <v>-81.156000000000006</v>
      </c>
      <c r="I253" s="227"/>
      <c r="J253" s="222"/>
      <c r="K253" s="222"/>
      <c r="L253" s="228"/>
      <c r="M253" s="229"/>
      <c r="N253" s="230"/>
      <c r="O253" s="230"/>
      <c r="P253" s="230"/>
      <c r="Q253" s="230"/>
      <c r="R253" s="230"/>
      <c r="S253" s="230"/>
      <c r="T253" s="231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T253" s="232" t="s">
        <v>152</v>
      </c>
      <c r="AU253" s="232" t="s">
        <v>80</v>
      </c>
      <c r="AV253" s="12" t="s">
        <v>80</v>
      </c>
      <c r="AW253" s="12" t="s">
        <v>32</v>
      </c>
      <c r="AX253" s="12" t="s">
        <v>70</v>
      </c>
      <c r="AY253" s="232" t="s">
        <v>145</v>
      </c>
    </row>
    <row r="254" s="12" customFormat="1">
      <c r="A254" s="12"/>
      <c r="B254" s="221"/>
      <c r="C254" s="222"/>
      <c r="D254" s="223" t="s">
        <v>152</v>
      </c>
      <c r="E254" s="224" t="s">
        <v>19</v>
      </c>
      <c r="F254" s="225" t="s">
        <v>1116</v>
      </c>
      <c r="G254" s="222"/>
      <c r="H254" s="226">
        <v>-11.310000000000001</v>
      </c>
      <c r="I254" s="227"/>
      <c r="J254" s="222"/>
      <c r="K254" s="222"/>
      <c r="L254" s="228"/>
      <c r="M254" s="229"/>
      <c r="N254" s="230"/>
      <c r="O254" s="230"/>
      <c r="P254" s="230"/>
      <c r="Q254" s="230"/>
      <c r="R254" s="230"/>
      <c r="S254" s="230"/>
      <c r="T254" s="231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T254" s="232" t="s">
        <v>152</v>
      </c>
      <c r="AU254" s="232" t="s">
        <v>80</v>
      </c>
      <c r="AV254" s="12" t="s">
        <v>80</v>
      </c>
      <c r="AW254" s="12" t="s">
        <v>32</v>
      </c>
      <c r="AX254" s="12" t="s">
        <v>70</v>
      </c>
      <c r="AY254" s="232" t="s">
        <v>145</v>
      </c>
    </row>
    <row r="255" s="12" customFormat="1">
      <c r="A255" s="12"/>
      <c r="B255" s="221"/>
      <c r="C255" s="222"/>
      <c r="D255" s="223" t="s">
        <v>152</v>
      </c>
      <c r="E255" s="224" t="s">
        <v>19</v>
      </c>
      <c r="F255" s="225" t="s">
        <v>1117</v>
      </c>
      <c r="G255" s="222"/>
      <c r="H255" s="226">
        <v>-17.832000000000001</v>
      </c>
      <c r="I255" s="227"/>
      <c r="J255" s="222"/>
      <c r="K255" s="222"/>
      <c r="L255" s="228"/>
      <c r="M255" s="229"/>
      <c r="N255" s="230"/>
      <c r="O255" s="230"/>
      <c r="P255" s="230"/>
      <c r="Q255" s="230"/>
      <c r="R255" s="230"/>
      <c r="S255" s="230"/>
      <c r="T255" s="231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T255" s="232" t="s">
        <v>152</v>
      </c>
      <c r="AU255" s="232" t="s">
        <v>80</v>
      </c>
      <c r="AV255" s="12" t="s">
        <v>80</v>
      </c>
      <c r="AW255" s="12" t="s">
        <v>32</v>
      </c>
      <c r="AX255" s="12" t="s">
        <v>70</v>
      </c>
      <c r="AY255" s="232" t="s">
        <v>145</v>
      </c>
    </row>
    <row r="256" s="16" customFormat="1">
      <c r="A256" s="16"/>
      <c r="B256" s="271"/>
      <c r="C256" s="272"/>
      <c r="D256" s="223" t="s">
        <v>152</v>
      </c>
      <c r="E256" s="273" t="s">
        <v>19</v>
      </c>
      <c r="F256" s="274" t="s">
        <v>752</v>
      </c>
      <c r="G256" s="272"/>
      <c r="H256" s="275">
        <v>-218.90699999999998</v>
      </c>
      <c r="I256" s="276"/>
      <c r="J256" s="272"/>
      <c r="K256" s="272"/>
      <c r="L256" s="277"/>
      <c r="M256" s="278"/>
      <c r="N256" s="279"/>
      <c r="O256" s="279"/>
      <c r="P256" s="279"/>
      <c r="Q256" s="279"/>
      <c r="R256" s="279"/>
      <c r="S256" s="279"/>
      <c r="T256" s="280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T256" s="281" t="s">
        <v>152</v>
      </c>
      <c r="AU256" s="281" t="s">
        <v>80</v>
      </c>
      <c r="AV256" s="16" t="s">
        <v>168</v>
      </c>
      <c r="AW256" s="16" t="s">
        <v>32</v>
      </c>
      <c r="AX256" s="16" t="s">
        <v>70</v>
      </c>
      <c r="AY256" s="281" t="s">
        <v>145</v>
      </c>
    </row>
    <row r="257" s="14" customFormat="1">
      <c r="A257" s="14"/>
      <c r="B257" s="243"/>
      <c r="C257" s="244"/>
      <c r="D257" s="223" t="s">
        <v>152</v>
      </c>
      <c r="E257" s="245" t="s">
        <v>19</v>
      </c>
      <c r="F257" s="246" t="s">
        <v>154</v>
      </c>
      <c r="G257" s="244"/>
      <c r="H257" s="247">
        <v>75.516999999999939</v>
      </c>
      <c r="I257" s="248"/>
      <c r="J257" s="244"/>
      <c r="K257" s="244"/>
      <c r="L257" s="249"/>
      <c r="M257" s="250"/>
      <c r="N257" s="251"/>
      <c r="O257" s="251"/>
      <c r="P257" s="251"/>
      <c r="Q257" s="251"/>
      <c r="R257" s="251"/>
      <c r="S257" s="251"/>
      <c r="T257" s="252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3" t="s">
        <v>152</v>
      </c>
      <c r="AU257" s="253" t="s">
        <v>80</v>
      </c>
      <c r="AV257" s="14" t="s">
        <v>150</v>
      </c>
      <c r="AW257" s="14" t="s">
        <v>32</v>
      </c>
      <c r="AX257" s="14" t="s">
        <v>78</v>
      </c>
      <c r="AY257" s="253" t="s">
        <v>145</v>
      </c>
    </row>
    <row r="258" s="2" customFormat="1" ht="16.5" customHeight="1">
      <c r="A258" s="41"/>
      <c r="B258" s="42"/>
      <c r="C258" s="282" t="s">
        <v>257</v>
      </c>
      <c r="D258" s="282" t="s">
        <v>845</v>
      </c>
      <c r="E258" s="283" t="s">
        <v>846</v>
      </c>
      <c r="F258" s="284" t="s">
        <v>847</v>
      </c>
      <c r="G258" s="285" t="s">
        <v>260</v>
      </c>
      <c r="H258" s="286">
        <v>163.11699999999999</v>
      </c>
      <c r="I258" s="287"/>
      <c r="J258" s="288">
        <f>ROUND(I258*H258,2)</f>
        <v>0</v>
      </c>
      <c r="K258" s="284" t="s">
        <v>733</v>
      </c>
      <c r="L258" s="289"/>
      <c r="M258" s="290" t="s">
        <v>19</v>
      </c>
      <c r="N258" s="291" t="s">
        <v>41</v>
      </c>
      <c r="O258" s="87"/>
      <c r="P258" s="217">
        <f>O258*H258</f>
        <v>0</v>
      </c>
      <c r="Q258" s="217">
        <v>0</v>
      </c>
      <c r="R258" s="217">
        <f>Q258*H258</f>
        <v>0</v>
      </c>
      <c r="S258" s="217">
        <v>0</v>
      </c>
      <c r="T258" s="218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19" t="s">
        <v>195</v>
      </c>
      <c r="AT258" s="219" t="s">
        <v>845</v>
      </c>
      <c r="AU258" s="219" t="s">
        <v>80</v>
      </c>
      <c r="AY258" s="20" t="s">
        <v>145</v>
      </c>
      <c r="BE258" s="220">
        <f>IF(N258="základní",J258,0)</f>
        <v>0</v>
      </c>
      <c r="BF258" s="220">
        <f>IF(N258="snížená",J258,0)</f>
        <v>0</v>
      </c>
      <c r="BG258" s="220">
        <f>IF(N258="zákl. přenesená",J258,0)</f>
        <v>0</v>
      </c>
      <c r="BH258" s="220">
        <f>IF(N258="sníž. přenesená",J258,0)</f>
        <v>0</v>
      </c>
      <c r="BI258" s="220">
        <f>IF(N258="nulová",J258,0)</f>
        <v>0</v>
      </c>
      <c r="BJ258" s="20" t="s">
        <v>78</v>
      </c>
      <c r="BK258" s="220">
        <f>ROUND(I258*H258,2)</f>
        <v>0</v>
      </c>
      <c r="BL258" s="20" t="s">
        <v>150</v>
      </c>
      <c r="BM258" s="219" t="s">
        <v>1118</v>
      </c>
    </row>
    <row r="259" s="12" customFormat="1">
      <c r="A259" s="12"/>
      <c r="B259" s="221"/>
      <c r="C259" s="222"/>
      <c r="D259" s="223" t="s">
        <v>152</v>
      </c>
      <c r="E259" s="224" t="s">
        <v>19</v>
      </c>
      <c r="F259" s="225" t="s">
        <v>1119</v>
      </c>
      <c r="G259" s="222"/>
      <c r="H259" s="226">
        <v>163.11699999999999</v>
      </c>
      <c r="I259" s="227"/>
      <c r="J259" s="222"/>
      <c r="K259" s="222"/>
      <c r="L259" s="228"/>
      <c r="M259" s="229"/>
      <c r="N259" s="230"/>
      <c r="O259" s="230"/>
      <c r="P259" s="230"/>
      <c r="Q259" s="230"/>
      <c r="R259" s="230"/>
      <c r="S259" s="230"/>
      <c r="T259" s="231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T259" s="232" t="s">
        <v>152</v>
      </c>
      <c r="AU259" s="232" t="s">
        <v>80</v>
      </c>
      <c r="AV259" s="12" t="s">
        <v>80</v>
      </c>
      <c r="AW259" s="12" t="s">
        <v>32</v>
      </c>
      <c r="AX259" s="12" t="s">
        <v>70</v>
      </c>
      <c r="AY259" s="232" t="s">
        <v>145</v>
      </c>
    </row>
    <row r="260" s="14" customFormat="1">
      <c r="A260" s="14"/>
      <c r="B260" s="243"/>
      <c r="C260" s="244"/>
      <c r="D260" s="223" t="s">
        <v>152</v>
      </c>
      <c r="E260" s="245" t="s">
        <v>19</v>
      </c>
      <c r="F260" s="246" t="s">
        <v>154</v>
      </c>
      <c r="G260" s="244"/>
      <c r="H260" s="247">
        <v>163.11699999999999</v>
      </c>
      <c r="I260" s="248"/>
      <c r="J260" s="244"/>
      <c r="K260" s="244"/>
      <c r="L260" s="249"/>
      <c r="M260" s="250"/>
      <c r="N260" s="251"/>
      <c r="O260" s="251"/>
      <c r="P260" s="251"/>
      <c r="Q260" s="251"/>
      <c r="R260" s="251"/>
      <c r="S260" s="251"/>
      <c r="T260" s="252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3" t="s">
        <v>152</v>
      </c>
      <c r="AU260" s="253" t="s">
        <v>80</v>
      </c>
      <c r="AV260" s="14" t="s">
        <v>150</v>
      </c>
      <c r="AW260" s="14" t="s">
        <v>32</v>
      </c>
      <c r="AX260" s="14" t="s">
        <v>78</v>
      </c>
      <c r="AY260" s="253" t="s">
        <v>145</v>
      </c>
    </row>
    <row r="261" s="2" customFormat="1" ht="37.8" customHeight="1">
      <c r="A261" s="41"/>
      <c r="B261" s="42"/>
      <c r="C261" s="208" t="s">
        <v>250</v>
      </c>
      <c r="D261" s="208" t="s">
        <v>146</v>
      </c>
      <c r="E261" s="209" t="s">
        <v>850</v>
      </c>
      <c r="F261" s="210" t="s">
        <v>851</v>
      </c>
      <c r="G261" s="211" t="s">
        <v>184</v>
      </c>
      <c r="H261" s="212">
        <v>92.448999999999998</v>
      </c>
      <c r="I261" s="213"/>
      <c r="J261" s="214">
        <f>ROUND(I261*H261,2)</f>
        <v>0</v>
      </c>
      <c r="K261" s="210" t="s">
        <v>733</v>
      </c>
      <c r="L261" s="47"/>
      <c r="M261" s="215" t="s">
        <v>19</v>
      </c>
      <c r="N261" s="216" t="s">
        <v>41</v>
      </c>
      <c r="O261" s="87"/>
      <c r="P261" s="217">
        <f>O261*H261</f>
        <v>0</v>
      </c>
      <c r="Q261" s="217">
        <v>0</v>
      </c>
      <c r="R261" s="217">
        <f>Q261*H261</f>
        <v>0</v>
      </c>
      <c r="S261" s="217">
        <v>0</v>
      </c>
      <c r="T261" s="218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19" t="s">
        <v>150</v>
      </c>
      <c r="AT261" s="219" t="s">
        <v>146</v>
      </c>
      <c r="AU261" s="219" t="s">
        <v>80</v>
      </c>
      <c r="AY261" s="20" t="s">
        <v>145</v>
      </c>
      <c r="BE261" s="220">
        <f>IF(N261="základní",J261,0)</f>
        <v>0</v>
      </c>
      <c r="BF261" s="220">
        <f>IF(N261="snížená",J261,0)</f>
        <v>0</v>
      </c>
      <c r="BG261" s="220">
        <f>IF(N261="zákl. přenesená",J261,0)</f>
        <v>0</v>
      </c>
      <c r="BH261" s="220">
        <f>IF(N261="sníž. přenesená",J261,0)</f>
        <v>0</v>
      </c>
      <c r="BI261" s="220">
        <f>IF(N261="nulová",J261,0)</f>
        <v>0</v>
      </c>
      <c r="BJ261" s="20" t="s">
        <v>78</v>
      </c>
      <c r="BK261" s="220">
        <f>ROUND(I261*H261,2)</f>
        <v>0</v>
      </c>
      <c r="BL261" s="20" t="s">
        <v>150</v>
      </c>
      <c r="BM261" s="219" t="s">
        <v>1120</v>
      </c>
    </row>
    <row r="262" s="2" customFormat="1">
      <c r="A262" s="41"/>
      <c r="B262" s="42"/>
      <c r="C262" s="43"/>
      <c r="D262" s="266" t="s">
        <v>735</v>
      </c>
      <c r="E262" s="43"/>
      <c r="F262" s="267" t="s">
        <v>853</v>
      </c>
      <c r="G262" s="43"/>
      <c r="H262" s="43"/>
      <c r="I262" s="268"/>
      <c r="J262" s="43"/>
      <c r="K262" s="43"/>
      <c r="L262" s="47"/>
      <c r="M262" s="269"/>
      <c r="N262" s="270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735</v>
      </c>
      <c r="AU262" s="20" t="s">
        <v>80</v>
      </c>
    </row>
    <row r="263" s="12" customFormat="1">
      <c r="A263" s="12"/>
      <c r="B263" s="221"/>
      <c r="C263" s="222"/>
      <c r="D263" s="223" t="s">
        <v>152</v>
      </c>
      <c r="E263" s="224" t="s">
        <v>19</v>
      </c>
      <c r="F263" s="225" t="s">
        <v>1121</v>
      </c>
      <c r="G263" s="222"/>
      <c r="H263" s="226">
        <v>31.419</v>
      </c>
      <c r="I263" s="227"/>
      <c r="J263" s="222"/>
      <c r="K263" s="222"/>
      <c r="L263" s="228"/>
      <c r="M263" s="229"/>
      <c r="N263" s="230"/>
      <c r="O263" s="230"/>
      <c r="P263" s="230"/>
      <c r="Q263" s="230"/>
      <c r="R263" s="230"/>
      <c r="S263" s="230"/>
      <c r="T263" s="231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T263" s="232" t="s">
        <v>152</v>
      </c>
      <c r="AU263" s="232" t="s">
        <v>80</v>
      </c>
      <c r="AV263" s="12" t="s">
        <v>80</v>
      </c>
      <c r="AW263" s="12" t="s">
        <v>32</v>
      </c>
      <c r="AX263" s="12" t="s">
        <v>70</v>
      </c>
      <c r="AY263" s="232" t="s">
        <v>145</v>
      </c>
    </row>
    <row r="264" s="12" customFormat="1">
      <c r="A264" s="12"/>
      <c r="B264" s="221"/>
      <c r="C264" s="222"/>
      <c r="D264" s="223" t="s">
        <v>152</v>
      </c>
      <c r="E264" s="224" t="s">
        <v>19</v>
      </c>
      <c r="F264" s="225" t="s">
        <v>1122</v>
      </c>
      <c r="G264" s="222"/>
      <c r="H264" s="226">
        <v>-4.9660000000000002</v>
      </c>
      <c r="I264" s="227"/>
      <c r="J264" s="222"/>
      <c r="K264" s="222"/>
      <c r="L264" s="228"/>
      <c r="M264" s="229"/>
      <c r="N264" s="230"/>
      <c r="O264" s="230"/>
      <c r="P264" s="230"/>
      <c r="Q264" s="230"/>
      <c r="R264" s="230"/>
      <c r="S264" s="230"/>
      <c r="T264" s="231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T264" s="232" t="s">
        <v>152</v>
      </c>
      <c r="AU264" s="232" t="s">
        <v>80</v>
      </c>
      <c r="AV264" s="12" t="s">
        <v>80</v>
      </c>
      <c r="AW264" s="12" t="s">
        <v>32</v>
      </c>
      <c r="AX264" s="12" t="s">
        <v>70</v>
      </c>
      <c r="AY264" s="232" t="s">
        <v>145</v>
      </c>
    </row>
    <row r="265" s="12" customFormat="1">
      <c r="A265" s="12"/>
      <c r="B265" s="221"/>
      <c r="C265" s="222"/>
      <c r="D265" s="223" t="s">
        <v>152</v>
      </c>
      <c r="E265" s="224" t="s">
        <v>19</v>
      </c>
      <c r="F265" s="225" t="s">
        <v>1123</v>
      </c>
      <c r="G265" s="222"/>
      <c r="H265" s="226">
        <v>81.156000000000006</v>
      </c>
      <c r="I265" s="227"/>
      <c r="J265" s="222"/>
      <c r="K265" s="222"/>
      <c r="L265" s="228"/>
      <c r="M265" s="229"/>
      <c r="N265" s="230"/>
      <c r="O265" s="230"/>
      <c r="P265" s="230"/>
      <c r="Q265" s="230"/>
      <c r="R265" s="230"/>
      <c r="S265" s="230"/>
      <c r="T265" s="231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T265" s="232" t="s">
        <v>152</v>
      </c>
      <c r="AU265" s="232" t="s">
        <v>80</v>
      </c>
      <c r="AV265" s="12" t="s">
        <v>80</v>
      </c>
      <c r="AW265" s="12" t="s">
        <v>32</v>
      </c>
      <c r="AX265" s="12" t="s">
        <v>70</v>
      </c>
      <c r="AY265" s="232" t="s">
        <v>145</v>
      </c>
    </row>
    <row r="266" s="12" customFormat="1">
      <c r="A266" s="12"/>
      <c r="B266" s="221"/>
      <c r="C266" s="222"/>
      <c r="D266" s="223" t="s">
        <v>152</v>
      </c>
      <c r="E266" s="224" t="s">
        <v>19</v>
      </c>
      <c r="F266" s="225" t="s">
        <v>1124</v>
      </c>
      <c r="G266" s="222"/>
      <c r="H266" s="226">
        <v>-15.16</v>
      </c>
      <c r="I266" s="227"/>
      <c r="J266" s="222"/>
      <c r="K266" s="222"/>
      <c r="L266" s="228"/>
      <c r="M266" s="229"/>
      <c r="N266" s="230"/>
      <c r="O266" s="230"/>
      <c r="P266" s="230"/>
      <c r="Q266" s="230"/>
      <c r="R266" s="230"/>
      <c r="S266" s="230"/>
      <c r="T266" s="231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T266" s="232" t="s">
        <v>152</v>
      </c>
      <c r="AU266" s="232" t="s">
        <v>80</v>
      </c>
      <c r="AV266" s="12" t="s">
        <v>80</v>
      </c>
      <c r="AW266" s="12" t="s">
        <v>32</v>
      </c>
      <c r="AX266" s="12" t="s">
        <v>70</v>
      </c>
      <c r="AY266" s="232" t="s">
        <v>145</v>
      </c>
    </row>
    <row r="267" s="14" customFormat="1">
      <c r="A267" s="14"/>
      <c r="B267" s="243"/>
      <c r="C267" s="244"/>
      <c r="D267" s="223" t="s">
        <v>152</v>
      </c>
      <c r="E267" s="245" t="s">
        <v>19</v>
      </c>
      <c r="F267" s="246" t="s">
        <v>154</v>
      </c>
      <c r="G267" s="244"/>
      <c r="H267" s="247">
        <v>92.449000000000012</v>
      </c>
      <c r="I267" s="248"/>
      <c r="J267" s="244"/>
      <c r="K267" s="244"/>
      <c r="L267" s="249"/>
      <c r="M267" s="250"/>
      <c r="N267" s="251"/>
      <c r="O267" s="251"/>
      <c r="P267" s="251"/>
      <c r="Q267" s="251"/>
      <c r="R267" s="251"/>
      <c r="S267" s="251"/>
      <c r="T267" s="252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3" t="s">
        <v>152</v>
      </c>
      <c r="AU267" s="253" t="s">
        <v>80</v>
      </c>
      <c r="AV267" s="14" t="s">
        <v>150</v>
      </c>
      <c r="AW267" s="14" t="s">
        <v>32</v>
      </c>
      <c r="AX267" s="14" t="s">
        <v>78</v>
      </c>
      <c r="AY267" s="253" t="s">
        <v>145</v>
      </c>
    </row>
    <row r="268" s="2" customFormat="1" ht="16.5" customHeight="1">
      <c r="A268" s="41"/>
      <c r="B268" s="42"/>
      <c r="C268" s="282" t="s">
        <v>262</v>
      </c>
      <c r="D268" s="282" t="s">
        <v>845</v>
      </c>
      <c r="E268" s="283" t="s">
        <v>860</v>
      </c>
      <c r="F268" s="284" t="s">
        <v>861</v>
      </c>
      <c r="G268" s="285" t="s">
        <v>260</v>
      </c>
      <c r="H268" s="286">
        <v>199.69</v>
      </c>
      <c r="I268" s="287"/>
      <c r="J268" s="288">
        <f>ROUND(I268*H268,2)</f>
        <v>0</v>
      </c>
      <c r="K268" s="284" t="s">
        <v>862</v>
      </c>
      <c r="L268" s="289"/>
      <c r="M268" s="290" t="s">
        <v>19</v>
      </c>
      <c r="N268" s="291" t="s">
        <v>41</v>
      </c>
      <c r="O268" s="87"/>
      <c r="P268" s="217">
        <f>O268*H268</f>
        <v>0</v>
      </c>
      <c r="Q268" s="217">
        <v>0</v>
      </c>
      <c r="R268" s="217">
        <f>Q268*H268</f>
        <v>0</v>
      </c>
      <c r="S268" s="217">
        <v>0</v>
      </c>
      <c r="T268" s="218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19" t="s">
        <v>195</v>
      </c>
      <c r="AT268" s="219" t="s">
        <v>845</v>
      </c>
      <c r="AU268" s="219" t="s">
        <v>80</v>
      </c>
      <c r="AY268" s="20" t="s">
        <v>145</v>
      </c>
      <c r="BE268" s="220">
        <f>IF(N268="základní",J268,0)</f>
        <v>0</v>
      </c>
      <c r="BF268" s="220">
        <f>IF(N268="snížená",J268,0)</f>
        <v>0</v>
      </c>
      <c r="BG268" s="220">
        <f>IF(N268="zákl. přenesená",J268,0)</f>
        <v>0</v>
      </c>
      <c r="BH268" s="220">
        <f>IF(N268="sníž. přenesená",J268,0)</f>
        <v>0</v>
      </c>
      <c r="BI268" s="220">
        <f>IF(N268="nulová",J268,0)</f>
        <v>0</v>
      </c>
      <c r="BJ268" s="20" t="s">
        <v>78</v>
      </c>
      <c r="BK268" s="220">
        <f>ROUND(I268*H268,2)</f>
        <v>0</v>
      </c>
      <c r="BL268" s="20" t="s">
        <v>150</v>
      </c>
      <c r="BM268" s="219" t="s">
        <v>1125</v>
      </c>
    </row>
    <row r="269" s="12" customFormat="1">
      <c r="A269" s="12"/>
      <c r="B269" s="221"/>
      <c r="C269" s="222"/>
      <c r="D269" s="223" t="s">
        <v>152</v>
      </c>
      <c r="E269" s="224" t="s">
        <v>19</v>
      </c>
      <c r="F269" s="225" t="s">
        <v>1126</v>
      </c>
      <c r="G269" s="222"/>
      <c r="H269" s="226">
        <v>67.864999999999995</v>
      </c>
      <c r="I269" s="227"/>
      <c r="J269" s="222"/>
      <c r="K269" s="222"/>
      <c r="L269" s="228"/>
      <c r="M269" s="229"/>
      <c r="N269" s="230"/>
      <c r="O269" s="230"/>
      <c r="P269" s="230"/>
      <c r="Q269" s="230"/>
      <c r="R269" s="230"/>
      <c r="S269" s="230"/>
      <c r="T269" s="231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T269" s="232" t="s">
        <v>152</v>
      </c>
      <c r="AU269" s="232" t="s">
        <v>80</v>
      </c>
      <c r="AV269" s="12" t="s">
        <v>80</v>
      </c>
      <c r="AW269" s="12" t="s">
        <v>32</v>
      </c>
      <c r="AX269" s="12" t="s">
        <v>70</v>
      </c>
      <c r="AY269" s="232" t="s">
        <v>145</v>
      </c>
    </row>
    <row r="270" s="12" customFormat="1">
      <c r="A270" s="12"/>
      <c r="B270" s="221"/>
      <c r="C270" s="222"/>
      <c r="D270" s="223" t="s">
        <v>152</v>
      </c>
      <c r="E270" s="224" t="s">
        <v>19</v>
      </c>
      <c r="F270" s="225" t="s">
        <v>1127</v>
      </c>
      <c r="G270" s="222"/>
      <c r="H270" s="226">
        <v>-10.727</v>
      </c>
      <c r="I270" s="227"/>
      <c r="J270" s="222"/>
      <c r="K270" s="222"/>
      <c r="L270" s="228"/>
      <c r="M270" s="229"/>
      <c r="N270" s="230"/>
      <c r="O270" s="230"/>
      <c r="P270" s="230"/>
      <c r="Q270" s="230"/>
      <c r="R270" s="230"/>
      <c r="S270" s="230"/>
      <c r="T270" s="231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T270" s="232" t="s">
        <v>152</v>
      </c>
      <c r="AU270" s="232" t="s">
        <v>80</v>
      </c>
      <c r="AV270" s="12" t="s">
        <v>80</v>
      </c>
      <c r="AW270" s="12" t="s">
        <v>32</v>
      </c>
      <c r="AX270" s="12" t="s">
        <v>70</v>
      </c>
      <c r="AY270" s="232" t="s">
        <v>145</v>
      </c>
    </row>
    <row r="271" s="12" customFormat="1">
      <c r="A271" s="12"/>
      <c r="B271" s="221"/>
      <c r="C271" s="222"/>
      <c r="D271" s="223" t="s">
        <v>152</v>
      </c>
      <c r="E271" s="224" t="s">
        <v>19</v>
      </c>
      <c r="F271" s="225" t="s">
        <v>1128</v>
      </c>
      <c r="G271" s="222"/>
      <c r="H271" s="226">
        <v>175.297</v>
      </c>
      <c r="I271" s="227"/>
      <c r="J271" s="222"/>
      <c r="K271" s="222"/>
      <c r="L271" s="228"/>
      <c r="M271" s="229"/>
      <c r="N271" s="230"/>
      <c r="O271" s="230"/>
      <c r="P271" s="230"/>
      <c r="Q271" s="230"/>
      <c r="R271" s="230"/>
      <c r="S271" s="230"/>
      <c r="T271" s="231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T271" s="232" t="s">
        <v>152</v>
      </c>
      <c r="AU271" s="232" t="s">
        <v>80</v>
      </c>
      <c r="AV271" s="12" t="s">
        <v>80</v>
      </c>
      <c r="AW271" s="12" t="s">
        <v>32</v>
      </c>
      <c r="AX271" s="12" t="s">
        <v>70</v>
      </c>
      <c r="AY271" s="232" t="s">
        <v>145</v>
      </c>
    </row>
    <row r="272" s="12" customFormat="1">
      <c r="A272" s="12"/>
      <c r="B272" s="221"/>
      <c r="C272" s="222"/>
      <c r="D272" s="223" t="s">
        <v>152</v>
      </c>
      <c r="E272" s="224" t="s">
        <v>19</v>
      </c>
      <c r="F272" s="225" t="s">
        <v>1129</v>
      </c>
      <c r="G272" s="222"/>
      <c r="H272" s="226">
        <v>-32.744999999999997</v>
      </c>
      <c r="I272" s="227"/>
      <c r="J272" s="222"/>
      <c r="K272" s="222"/>
      <c r="L272" s="228"/>
      <c r="M272" s="229"/>
      <c r="N272" s="230"/>
      <c r="O272" s="230"/>
      <c r="P272" s="230"/>
      <c r="Q272" s="230"/>
      <c r="R272" s="230"/>
      <c r="S272" s="230"/>
      <c r="T272" s="231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T272" s="232" t="s">
        <v>152</v>
      </c>
      <c r="AU272" s="232" t="s">
        <v>80</v>
      </c>
      <c r="AV272" s="12" t="s">
        <v>80</v>
      </c>
      <c r="AW272" s="12" t="s">
        <v>32</v>
      </c>
      <c r="AX272" s="12" t="s">
        <v>70</v>
      </c>
      <c r="AY272" s="232" t="s">
        <v>145</v>
      </c>
    </row>
    <row r="273" s="14" customFormat="1">
      <c r="A273" s="14"/>
      <c r="B273" s="243"/>
      <c r="C273" s="244"/>
      <c r="D273" s="223" t="s">
        <v>152</v>
      </c>
      <c r="E273" s="245" t="s">
        <v>19</v>
      </c>
      <c r="F273" s="246" t="s">
        <v>154</v>
      </c>
      <c r="G273" s="244"/>
      <c r="H273" s="247">
        <v>199.69</v>
      </c>
      <c r="I273" s="248"/>
      <c r="J273" s="244"/>
      <c r="K273" s="244"/>
      <c r="L273" s="249"/>
      <c r="M273" s="250"/>
      <c r="N273" s="251"/>
      <c r="O273" s="251"/>
      <c r="P273" s="251"/>
      <c r="Q273" s="251"/>
      <c r="R273" s="251"/>
      <c r="S273" s="251"/>
      <c r="T273" s="252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3" t="s">
        <v>152</v>
      </c>
      <c r="AU273" s="253" t="s">
        <v>80</v>
      </c>
      <c r="AV273" s="14" t="s">
        <v>150</v>
      </c>
      <c r="AW273" s="14" t="s">
        <v>32</v>
      </c>
      <c r="AX273" s="14" t="s">
        <v>78</v>
      </c>
      <c r="AY273" s="253" t="s">
        <v>145</v>
      </c>
    </row>
    <row r="274" s="11" customFormat="1" ht="22.8" customHeight="1">
      <c r="A274" s="11"/>
      <c r="B274" s="194"/>
      <c r="C274" s="195"/>
      <c r="D274" s="196" t="s">
        <v>69</v>
      </c>
      <c r="E274" s="264" t="s">
        <v>150</v>
      </c>
      <c r="F274" s="264" t="s">
        <v>870</v>
      </c>
      <c r="G274" s="195"/>
      <c r="H274" s="195"/>
      <c r="I274" s="198"/>
      <c r="J274" s="265">
        <f>BK274</f>
        <v>0</v>
      </c>
      <c r="K274" s="195"/>
      <c r="L274" s="200"/>
      <c r="M274" s="201"/>
      <c r="N274" s="202"/>
      <c r="O274" s="202"/>
      <c r="P274" s="203">
        <f>SUM(P275:P324)</f>
        <v>0</v>
      </c>
      <c r="Q274" s="202"/>
      <c r="R274" s="203">
        <f>SUM(R275:R324)</f>
        <v>3.4287270620000005</v>
      </c>
      <c r="S274" s="202"/>
      <c r="T274" s="204">
        <f>SUM(T275:T324)</f>
        <v>0</v>
      </c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R274" s="205" t="s">
        <v>78</v>
      </c>
      <c r="AT274" s="206" t="s">
        <v>69</v>
      </c>
      <c r="AU274" s="206" t="s">
        <v>78</v>
      </c>
      <c r="AY274" s="205" t="s">
        <v>145</v>
      </c>
      <c r="BK274" s="207">
        <f>SUM(BK275:BK324)</f>
        <v>0</v>
      </c>
    </row>
    <row r="275" s="2" customFormat="1" ht="16.5" customHeight="1">
      <c r="A275" s="41"/>
      <c r="B275" s="42"/>
      <c r="C275" s="208" t="s">
        <v>7</v>
      </c>
      <c r="D275" s="208" t="s">
        <v>146</v>
      </c>
      <c r="E275" s="209" t="s">
        <v>871</v>
      </c>
      <c r="F275" s="210" t="s">
        <v>872</v>
      </c>
      <c r="G275" s="211" t="s">
        <v>184</v>
      </c>
      <c r="H275" s="212">
        <v>30.425999999999998</v>
      </c>
      <c r="I275" s="213"/>
      <c r="J275" s="214">
        <f>ROUND(I275*H275,2)</f>
        <v>0</v>
      </c>
      <c r="K275" s="210" t="s">
        <v>733</v>
      </c>
      <c r="L275" s="47"/>
      <c r="M275" s="215" t="s">
        <v>19</v>
      </c>
      <c r="N275" s="216" t="s">
        <v>41</v>
      </c>
      <c r="O275" s="87"/>
      <c r="P275" s="217">
        <f>O275*H275</f>
        <v>0</v>
      </c>
      <c r="Q275" s="217">
        <v>0</v>
      </c>
      <c r="R275" s="217">
        <f>Q275*H275</f>
        <v>0</v>
      </c>
      <c r="S275" s="217">
        <v>0</v>
      </c>
      <c r="T275" s="218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19" t="s">
        <v>150</v>
      </c>
      <c r="AT275" s="219" t="s">
        <v>146</v>
      </c>
      <c r="AU275" s="219" t="s">
        <v>80</v>
      </c>
      <c r="AY275" s="20" t="s">
        <v>145</v>
      </c>
      <c r="BE275" s="220">
        <f>IF(N275="základní",J275,0)</f>
        <v>0</v>
      </c>
      <c r="BF275" s="220">
        <f>IF(N275="snížená",J275,0)</f>
        <v>0</v>
      </c>
      <c r="BG275" s="220">
        <f>IF(N275="zákl. přenesená",J275,0)</f>
        <v>0</v>
      </c>
      <c r="BH275" s="220">
        <f>IF(N275="sníž. přenesená",J275,0)</f>
        <v>0</v>
      </c>
      <c r="BI275" s="220">
        <f>IF(N275="nulová",J275,0)</f>
        <v>0</v>
      </c>
      <c r="BJ275" s="20" t="s">
        <v>78</v>
      </c>
      <c r="BK275" s="220">
        <f>ROUND(I275*H275,2)</f>
        <v>0</v>
      </c>
      <c r="BL275" s="20" t="s">
        <v>150</v>
      </c>
      <c r="BM275" s="219" t="s">
        <v>1130</v>
      </c>
    </row>
    <row r="276" s="2" customFormat="1">
      <c r="A276" s="41"/>
      <c r="B276" s="42"/>
      <c r="C276" s="43"/>
      <c r="D276" s="266" t="s">
        <v>735</v>
      </c>
      <c r="E276" s="43"/>
      <c r="F276" s="267" t="s">
        <v>874</v>
      </c>
      <c r="G276" s="43"/>
      <c r="H276" s="43"/>
      <c r="I276" s="268"/>
      <c r="J276" s="43"/>
      <c r="K276" s="43"/>
      <c r="L276" s="47"/>
      <c r="M276" s="269"/>
      <c r="N276" s="270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20" t="s">
        <v>735</v>
      </c>
      <c r="AU276" s="20" t="s">
        <v>80</v>
      </c>
    </row>
    <row r="277" s="12" customFormat="1">
      <c r="A277" s="12"/>
      <c r="B277" s="221"/>
      <c r="C277" s="222"/>
      <c r="D277" s="223" t="s">
        <v>152</v>
      </c>
      <c r="E277" s="224" t="s">
        <v>19</v>
      </c>
      <c r="F277" s="225" t="s">
        <v>1131</v>
      </c>
      <c r="G277" s="222"/>
      <c r="H277" s="226">
        <v>8.4920000000000009</v>
      </c>
      <c r="I277" s="227"/>
      <c r="J277" s="222"/>
      <c r="K277" s="222"/>
      <c r="L277" s="228"/>
      <c r="M277" s="229"/>
      <c r="N277" s="230"/>
      <c r="O277" s="230"/>
      <c r="P277" s="230"/>
      <c r="Q277" s="230"/>
      <c r="R277" s="230"/>
      <c r="S277" s="230"/>
      <c r="T277" s="231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T277" s="232" t="s">
        <v>152</v>
      </c>
      <c r="AU277" s="232" t="s">
        <v>80</v>
      </c>
      <c r="AV277" s="12" t="s">
        <v>80</v>
      </c>
      <c r="AW277" s="12" t="s">
        <v>32</v>
      </c>
      <c r="AX277" s="12" t="s">
        <v>70</v>
      </c>
      <c r="AY277" s="232" t="s">
        <v>145</v>
      </c>
    </row>
    <row r="278" s="12" customFormat="1">
      <c r="A278" s="12"/>
      <c r="B278" s="221"/>
      <c r="C278" s="222"/>
      <c r="D278" s="223" t="s">
        <v>152</v>
      </c>
      <c r="E278" s="224" t="s">
        <v>19</v>
      </c>
      <c r="F278" s="225" t="s">
        <v>1132</v>
      </c>
      <c r="G278" s="222"/>
      <c r="H278" s="226">
        <v>21.934000000000001</v>
      </c>
      <c r="I278" s="227"/>
      <c r="J278" s="222"/>
      <c r="K278" s="222"/>
      <c r="L278" s="228"/>
      <c r="M278" s="229"/>
      <c r="N278" s="230"/>
      <c r="O278" s="230"/>
      <c r="P278" s="230"/>
      <c r="Q278" s="230"/>
      <c r="R278" s="230"/>
      <c r="S278" s="230"/>
      <c r="T278" s="231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T278" s="232" t="s">
        <v>152</v>
      </c>
      <c r="AU278" s="232" t="s">
        <v>80</v>
      </c>
      <c r="AV278" s="12" t="s">
        <v>80</v>
      </c>
      <c r="AW278" s="12" t="s">
        <v>32</v>
      </c>
      <c r="AX278" s="12" t="s">
        <v>70</v>
      </c>
      <c r="AY278" s="232" t="s">
        <v>145</v>
      </c>
    </row>
    <row r="279" s="14" customFormat="1">
      <c r="A279" s="14"/>
      <c r="B279" s="243"/>
      <c r="C279" s="244"/>
      <c r="D279" s="223" t="s">
        <v>152</v>
      </c>
      <c r="E279" s="245" t="s">
        <v>19</v>
      </c>
      <c r="F279" s="246" t="s">
        <v>154</v>
      </c>
      <c r="G279" s="244"/>
      <c r="H279" s="247">
        <v>30.426000000000002</v>
      </c>
      <c r="I279" s="248"/>
      <c r="J279" s="244"/>
      <c r="K279" s="244"/>
      <c r="L279" s="249"/>
      <c r="M279" s="250"/>
      <c r="N279" s="251"/>
      <c r="O279" s="251"/>
      <c r="P279" s="251"/>
      <c r="Q279" s="251"/>
      <c r="R279" s="251"/>
      <c r="S279" s="251"/>
      <c r="T279" s="252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3" t="s">
        <v>152</v>
      </c>
      <c r="AU279" s="253" t="s">
        <v>80</v>
      </c>
      <c r="AV279" s="14" t="s">
        <v>150</v>
      </c>
      <c r="AW279" s="14" t="s">
        <v>32</v>
      </c>
      <c r="AX279" s="14" t="s">
        <v>78</v>
      </c>
      <c r="AY279" s="253" t="s">
        <v>145</v>
      </c>
    </row>
    <row r="280" s="2" customFormat="1" ht="21.75" customHeight="1">
      <c r="A280" s="41"/>
      <c r="B280" s="42"/>
      <c r="C280" s="208" t="s">
        <v>274</v>
      </c>
      <c r="D280" s="208" t="s">
        <v>146</v>
      </c>
      <c r="E280" s="209" t="s">
        <v>878</v>
      </c>
      <c r="F280" s="210" t="s">
        <v>879</v>
      </c>
      <c r="G280" s="211" t="s">
        <v>401</v>
      </c>
      <c r="H280" s="212">
        <v>66.25</v>
      </c>
      <c r="I280" s="213"/>
      <c r="J280" s="214">
        <f>ROUND(I280*H280,2)</f>
        <v>0</v>
      </c>
      <c r="K280" s="210" t="s">
        <v>733</v>
      </c>
      <c r="L280" s="47"/>
      <c r="M280" s="215" t="s">
        <v>19</v>
      </c>
      <c r="N280" s="216" t="s">
        <v>41</v>
      </c>
      <c r="O280" s="87"/>
      <c r="P280" s="217">
        <f>O280*H280</f>
        <v>0</v>
      </c>
      <c r="Q280" s="217">
        <v>0.00165</v>
      </c>
      <c r="R280" s="217">
        <f>Q280*H280</f>
        <v>0.10931249999999999</v>
      </c>
      <c r="S280" s="217">
        <v>0</v>
      </c>
      <c r="T280" s="218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19" t="s">
        <v>150</v>
      </c>
      <c r="AT280" s="219" t="s">
        <v>146</v>
      </c>
      <c r="AU280" s="219" t="s">
        <v>80</v>
      </c>
      <c r="AY280" s="20" t="s">
        <v>145</v>
      </c>
      <c r="BE280" s="220">
        <f>IF(N280="základní",J280,0)</f>
        <v>0</v>
      </c>
      <c r="BF280" s="220">
        <f>IF(N280="snížená",J280,0)</f>
        <v>0</v>
      </c>
      <c r="BG280" s="220">
        <f>IF(N280="zákl. přenesená",J280,0)</f>
        <v>0</v>
      </c>
      <c r="BH280" s="220">
        <f>IF(N280="sníž. přenesená",J280,0)</f>
        <v>0</v>
      </c>
      <c r="BI280" s="220">
        <f>IF(N280="nulová",J280,0)</f>
        <v>0</v>
      </c>
      <c r="BJ280" s="20" t="s">
        <v>78</v>
      </c>
      <c r="BK280" s="220">
        <f>ROUND(I280*H280,2)</f>
        <v>0</v>
      </c>
      <c r="BL280" s="20" t="s">
        <v>150</v>
      </c>
      <c r="BM280" s="219" t="s">
        <v>1133</v>
      </c>
    </row>
    <row r="281" s="2" customFormat="1">
      <c r="A281" s="41"/>
      <c r="B281" s="42"/>
      <c r="C281" s="43"/>
      <c r="D281" s="266" t="s">
        <v>735</v>
      </c>
      <c r="E281" s="43"/>
      <c r="F281" s="267" t="s">
        <v>881</v>
      </c>
      <c r="G281" s="43"/>
      <c r="H281" s="43"/>
      <c r="I281" s="268"/>
      <c r="J281" s="43"/>
      <c r="K281" s="43"/>
      <c r="L281" s="47"/>
      <c r="M281" s="269"/>
      <c r="N281" s="270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735</v>
      </c>
      <c r="AU281" s="20" t="s">
        <v>80</v>
      </c>
    </row>
    <row r="282" s="12" customFormat="1">
      <c r="A282" s="12"/>
      <c r="B282" s="221"/>
      <c r="C282" s="222"/>
      <c r="D282" s="223" t="s">
        <v>152</v>
      </c>
      <c r="E282" s="224" t="s">
        <v>19</v>
      </c>
      <c r="F282" s="225" t="s">
        <v>1134</v>
      </c>
      <c r="G282" s="222"/>
      <c r="H282" s="226">
        <v>66.25</v>
      </c>
      <c r="I282" s="227"/>
      <c r="J282" s="222"/>
      <c r="K282" s="222"/>
      <c r="L282" s="228"/>
      <c r="M282" s="229"/>
      <c r="N282" s="230"/>
      <c r="O282" s="230"/>
      <c r="P282" s="230"/>
      <c r="Q282" s="230"/>
      <c r="R282" s="230"/>
      <c r="S282" s="230"/>
      <c r="T282" s="231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T282" s="232" t="s">
        <v>152</v>
      </c>
      <c r="AU282" s="232" t="s">
        <v>80</v>
      </c>
      <c r="AV282" s="12" t="s">
        <v>80</v>
      </c>
      <c r="AW282" s="12" t="s">
        <v>32</v>
      </c>
      <c r="AX282" s="12" t="s">
        <v>70</v>
      </c>
      <c r="AY282" s="232" t="s">
        <v>145</v>
      </c>
    </row>
    <row r="283" s="14" customFormat="1">
      <c r="A283" s="14"/>
      <c r="B283" s="243"/>
      <c r="C283" s="244"/>
      <c r="D283" s="223" t="s">
        <v>152</v>
      </c>
      <c r="E283" s="245" t="s">
        <v>19</v>
      </c>
      <c r="F283" s="246" t="s">
        <v>154</v>
      </c>
      <c r="G283" s="244"/>
      <c r="H283" s="247">
        <v>66.25</v>
      </c>
      <c r="I283" s="248"/>
      <c r="J283" s="244"/>
      <c r="K283" s="244"/>
      <c r="L283" s="249"/>
      <c r="M283" s="250"/>
      <c r="N283" s="251"/>
      <c r="O283" s="251"/>
      <c r="P283" s="251"/>
      <c r="Q283" s="251"/>
      <c r="R283" s="251"/>
      <c r="S283" s="251"/>
      <c r="T283" s="252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3" t="s">
        <v>152</v>
      </c>
      <c r="AU283" s="253" t="s">
        <v>80</v>
      </c>
      <c r="AV283" s="14" t="s">
        <v>150</v>
      </c>
      <c r="AW283" s="14" t="s">
        <v>32</v>
      </c>
      <c r="AX283" s="14" t="s">
        <v>78</v>
      </c>
      <c r="AY283" s="253" t="s">
        <v>145</v>
      </c>
    </row>
    <row r="284" s="2" customFormat="1" ht="16.5" customHeight="1">
      <c r="A284" s="41"/>
      <c r="B284" s="42"/>
      <c r="C284" s="282" t="s">
        <v>248</v>
      </c>
      <c r="D284" s="282" t="s">
        <v>845</v>
      </c>
      <c r="E284" s="283" t="s">
        <v>884</v>
      </c>
      <c r="F284" s="284" t="s">
        <v>885</v>
      </c>
      <c r="G284" s="285" t="s">
        <v>401</v>
      </c>
      <c r="H284" s="286">
        <v>70</v>
      </c>
      <c r="I284" s="287"/>
      <c r="J284" s="288">
        <f>ROUND(I284*H284,2)</f>
        <v>0</v>
      </c>
      <c r="K284" s="284" t="s">
        <v>733</v>
      </c>
      <c r="L284" s="289"/>
      <c r="M284" s="290" t="s">
        <v>19</v>
      </c>
      <c r="N284" s="291" t="s">
        <v>41</v>
      </c>
      <c r="O284" s="87"/>
      <c r="P284" s="217">
        <f>O284*H284</f>
        <v>0</v>
      </c>
      <c r="Q284" s="217">
        <v>0.02</v>
      </c>
      <c r="R284" s="217">
        <f>Q284*H284</f>
        <v>1.4000000000000001</v>
      </c>
      <c r="S284" s="217">
        <v>0</v>
      </c>
      <c r="T284" s="218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19" t="s">
        <v>195</v>
      </c>
      <c r="AT284" s="219" t="s">
        <v>845</v>
      </c>
      <c r="AU284" s="219" t="s">
        <v>80</v>
      </c>
      <c r="AY284" s="20" t="s">
        <v>145</v>
      </c>
      <c r="BE284" s="220">
        <f>IF(N284="základní",J284,0)</f>
        <v>0</v>
      </c>
      <c r="BF284" s="220">
        <f>IF(N284="snížená",J284,0)</f>
        <v>0</v>
      </c>
      <c r="BG284" s="220">
        <f>IF(N284="zákl. přenesená",J284,0)</f>
        <v>0</v>
      </c>
      <c r="BH284" s="220">
        <f>IF(N284="sníž. přenesená",J284,0)</f>
        <v>0</v>
      </c>
      <c r="BI284" s="220">
        <f>IF(N284="nulová",J284,0)</f>
        <v>0</v>
      </c>
      <c r="BJ284" s="20" t="s">
        <v>78</v>
      </c>
      <c r="BK284" s="220">
        <f>ROUND(I284*H284,2)</f>
        <v>0</v>
      </c>
      <c r="BL284" s="20" t="s">
        <v>150</v>
      </c>
      <c r="BM284" s="219" t="s">
        <v>1135</v>
      </c>
    </row>
    <row r="285" s="2" customFormat="1" ht="16.5" customHeight="1">
      <c r="A285" s="41"/>
      <c r="B285" s="42"/>
      <c r="C285" s="208" t="s">
        <v>320</v>
      </c>
      <c r="D285" s="208" t="s">
        <v>146</v>
      </c>
      <c r="E285" s="209" t="s">
        <v>887</v>
      </c>
      <c r="F285" s="210" t="s">
        <v>888</v>
      </c>
      <c r="G285" s="211" t="s">
        <v>401</v>
      </c>
      <c r="H285" s="212">
        <v>6</v>
      </c>
      <c r="I285" s="213"/>
      <c r="J285" s="214">
        <f>ROUND(I285*H285,2)</f>
        <v>0</v>
      </c>
      <c r="K285" s="210" t="s">
        <v>733</v>
      </c>
      <c r="L285" s="47"/>
      <c r="M285" s="215" t="s">
        <v>19</v>
      </c>
      <c r="N285" s="216" t="s">
        <v>41</v>
      </c>
      <c r="O285" s="87"/>
      <c r="P285" s="217">
        <f>O285*H285</f>
        <v>0</v>
      </c>
      <c r="Q285" s="217">
        <v>0.223938</v>
      </c>
      <c r="R285" s="217">
        <f>Q285*H285</f>
        <v>1.343628</v>
      </c>
      <c r="S285" s="217">
        <v>0</v>
      </c>
      <c r="T285" s="218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19" t="s">
        <v>150</v>
      </c>
      <c r="AT285" s="219" t="s">
        <v>146</v>
      </c>
      <c r="AU285" s="219" t="s">
        <v>80</v>
      </c>
      <c r="AY285" s="20" t="s">
        <v>145</v>
      </c>
      <c r="BE285" s="220">
        <f>IF(N285="základní",J285,0)</f>
        <v>0</v>
      </c>
      <c r="BF285" s="220">
        <f>IF(N285="snížená",J285,0)</f>
        <v>0</v>
      </c>
      <c r="BG285" s="220">
        <f>IF(N285="zákl. přenesená",J285,0)</f>
        <v>0</v>
      </c>
      <c r="BH285" s="220">
        <f>IF(N285="sníž. přenesená",J285,0)</f>
        <v>0</v>
      </c>
      <c r="BI285" s="220">
        <f>IF(N285="nulová",J285,0)</f>
        <v>0</v>
      </c>
      <c r="BJ285" s="20" t="s">
        <v>78</v>
      </c>
      <c r="BK285" s="220">
        <f>ROUND(I285*H285,2)</f>
        <v>0</v>
      </c>
      <c r="BL285" s="20" t="s">
        <v>150</v>
      </c>
      <c r="BM285" s="219" t="s">
        <v>1136</v>
      </c>
    </row>
    <row r="286" s="2" customFormat="1">
      <c r="A286" s="41"/>
      <c r="B286" s="42"/>
      <c r="C286" s="43"/>
      <c r="D286" s="266" t="s">
        <v>735</v>
      </c>
      <c r="E286" s="43"/>
      <c r="F286" s="267" t="s">
        <v>890</v>
      </c>
      <c r="G286" s="43"/>
      <c r="H286" s="43"/>
      <c r="I286" s="268"/>
      <c r="J286" s="43"/>
      <c r="K286" s="43"/>
      <c r="L286" s="47"/>
      <c r="M286" s="269"/>
      <c r="N286" s="270"/>
      <c r="O286" s="87"/>
      <c r="P286" s="87"/>
      <c r="Q286" s="87"/>
      <c r="R286" s="87"/>
      <c r="S286" s="87"/>
      <c r="T286" s="88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20" t="s">
        <v>735</v>
      </c>
      <c r="AU286" s="20" t="s">
        <v>80</v>
      </c>
    </row>
    <row r="287" s="12" customFormat="1">
      <c r="A287" s="12"/>
      <c r="B287" s="221"/>
      <c r="C287" s="222"/>
      <c r="D287" s="223" t="s">
        <v>152</v>
      </c>
      <c r="E287" s="224" t="s">
        <v>19</v>
      </c>
      <c r="F287" s="225" t="s">
        <v>891</v>
      </c>
      <c r="G287" s="222"/>
      <c r="H287" s="226">
        <v>1</v>
      </c>
      <c r="I287" s="227"/>
      <c r="J287" s="222"/>
      <c r="K287" s="222"/>
      <c r="L287" s="228"/>
      <c r="M287" s="229"/>
      <c r="N287" s="230"/>
      <c r="O287" s="230"/>
      <c r="P287" s="230"/>
      <c r="Q287" s="230"/>
      <c r="R287" s="230"/>
      <c r="S287" s="230"/>
      <c r="T287" s="231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T287" s="232" t="s">
        <v>152</v>
      </c>
      <c r="AU287" s="232" t="s">
        <v>80</v>
      </c>
      <c r="AV287" s="12" t="s">
        <v>80</v>
      </c>
      <c r="AW287" s="12" t="s">
        <v>32</v>
      </c>
      <c r="AX287" s="12" t="s">
        <v>70</v>
      </c>
      <c r="AY287" s="232" t="s">
        <v>145</v>
      </c>
    </row>
    <row r="288" s="12" customFormat="1">
      <c r="A288" s="12"/>
      <c r="B288" s="221"/>
      <c r="C288" s="222"/>
      <c r="D288" s="223" t="s">
        <v>152</v>
      </c>
      <c r="E288" s="224" t="s">
        <v>19</v>
      </c>
      <c r="F288" s="225" t="s">
        <v>1137</v>
      </c>
      <c r="G288" s="222"/>
      <c r="H288" s="226">
        <v>3</v>
      </c>
      <c r="I288" s="227"/>
      <c r="J288" s="222"/>
      <c r="K288" s="222"/>
      <c r="L288" s="228"/>
      <c r="M288" s="229"/>
      <c r="N288" s="230"/>
      <c r="O288" s="230"/>
      <c r="P288" s="230"/>
      <c r="Q288" s="230"/>
      <c r="R288" s="230"/>
      <c r="S288" s="230"/>
      <c r="T288" s="231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T288" s="232" t="s">
        <v>152</v>
      </c>
      <c r="AU288" s="232" t="s">
        <v>80</v>
      </c>
      <c r="AV288" s="12" t="s">
        <v>80</v>
      </c>
      <c r="AW288" s="12" t="s">
        <v>32</v>
      </c>
      <c r="AX288" s="12" t="s">
        <v>70</v>
      </c>
      <c r="AY288" s="232" t="s">
        <v>145</v>
      </c>
    </row>
    <row r="289" s="12" customFormat="1">
      <c r="A289" s="12"/>
      <c r="B289" s="221"/>
      <c r="C289" s="222"/>
      <c r="D289" s="223" t="s">
        <v>152</v>
      </c>
      <c r="E289" s="224" t="s">
        <v>19</v>
      </c>
      <c r="F289" s="225" t="s">
        <v>1138</v>
      </c>
      <c r="G289" s="222"/>
      <c r="H289" s="226">
        <v>2</v>
      </c>
      <c r="I289" s="227"/>
      <c r="J289" s="222"/>
      <c r="K289" s="222"/>
      <c r="L289" s="228"/>
      <c r="M289" s="229"/>
      <c r="N289" s="230"/>
      <c r="O289" s="230"/>
      <c r="P289" s="230"/>
      <c r="Q289" s="230"/>
      <c r="R289" s="230"/>
      <c r="S289" s="230"/>
      <c r="T289" s="231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T289" s="232" t="s">
        <v>152</v>
      </c>
      <c r="AU289" s="232" t="s">
        <v>80</v>
      </c>
      <c r="AV289" s="12" t="s">
        <v>80</v>
      </c>
      <c r="AW289" s="12" t="s">
        <v>32</v>
      </c>
      <c r="AX289" s="12" t="s">
        <v>70</v>
      </c>
      <c r="AY289" s="232" t="s">
        <v>145</v>
      </c>
    </row>
    <row r="290" s="14" customFormat="1">
      <c r="A290" s="14"/>
      <c r="B290" s="243"/>
      <c r="C290" s="244"/>
      <c r="D290" s="223" t="s">
        <v>152</v>
      </c>
      <c r="E290" s="245" t="s">
        <v>19</v>
      </c>
      <c r="F290" s="246" t="s">
        <v>154</v>
      </c>
      <c r="G290" s="244"/>
      <c r="H290" s="247">
        <v>6</v>
      </c>
      <c r="I290" s="248"/>
      <c r="J290" s="244"/>
      <c r="K290" s="244"/>
      <c r="L290" s="249"/>
      <c r="M290" s="250"/>
      <c r="N290" s="251"/>
      <c r="O290" s="251"/>
      <c r="P290" s="251"/>
      <c r="Q290" s="251"/>
      <c r="R290" s="251"/>
      <c r="S290" s="251"/>
      <c r="T290" s="252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3" t="s">
        <v>152</v>
      </c>
      <c r="AU290" s="253" t="s">
        <v>80</v>
      </c>
      <c r="AV290" s="14" t="s">
        <v>150</v>
      </c>
      <c r="AW290" s="14" t="s">
        <v>32</v>
      </c>
      <c r="AX290" s="14" t="s">
        <v>78</v>
      </c>
      <c r="AY290" s="253" t="s">
        <v>145</v>
      </c>
    </row>
    <row r="291" s="2" customFormat="1" ht="16.5" customHeight="1">
      <c r="A291" s="41"/>
      <c r="B291" s="42"/>
      <c r="C291" s="282" t="s">
        <v>329</v>
      </c>
      <c r="D291" s="282" t="s">
        <v>845</v>
      </c>
      <c r="E291" s="283" t="s">
        <v>894</v>
      </c>
      <c r="F291" s="284" t="s">
        <v>895</v>
      </c>
      <c r="G291" s="285" t="s">
        <v>401</v>
      </c>
      <c r="H291" s="286">
        <v>1</v>
      </c>
      <c r="I291" s="287"/>
      <c r="J291" s="288">
        <f>ROUND(I291*H291,2)</f>
        <v>0</v>
      </c>
      <c r="K291" s="284" t="s">
        <v>733</v>
      </c>
      <c r="L291" s="289"/>
      <c r="M291" s="290" t="s">
        <v>19</v>
      </c>
      <c r="N291" s="291" t="s">
        <v>41</v>
      </c>
      <c r="O291" s="87"/>
      <c r="P291" s="217">
        <f>O291*H291</f>
        <v>0</v>
      </c>
      <c r="Q291" s="217">
        <v>0.021000000000000001</v>
      </c>
      <c r="R291" s="217">
        <f>Q291*H291</f>
        <v>0.021000000000000001</v>
      </c>
      <c r="S291" s="217">
        <v>0</v>
      </c>
      <c r="T291" s="218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19" t="s">
        <v>195</v>
      </c>
      <c r="AT291" s="219" t="s">
        <v>845</v>
      </c>
      <c r="AU291" s="219" t="s">
        <v>80</v>
      </c>
      <c r="AY291" s="20" t="s">
        <v>145</v>
      </c>
      <c r="BE291" s="220">
        <f>IF(N291="základní",J291,0)</f>
        <v>0</v>
      </c>
      <c r="BF291" s="220">
        <f>IF(N291="snížená",J291,0)</f>
        <v>0</v>
      </c>
      <c r="BG291" s="220">
        <f>IF(N291="zákl. přenesená",J291,0)</f>
        <v>0</v>
      </c>
      <c r="BH291" s="220">
        <f>IF(N291="sníž. přenesená",J291,0)</f>
        <v>0</v>
      </c>
      <c r="BI291" s="220">
        <f>IF(N291="nulová",J291,0)</f>
        <v>0</v>
      </c>
      <c r="BJ291" s="20" t="s">
        <v>78</v>
      </c>
      <c r="BK291" s="220">
        <f>ROUND(I291*H291,2)</f>
        <v>0</v>
      </c>
      <c r="BL291" s="20" t="s">
        <v>150</v>
      </c>
      <c r="BM291" s="219" t="s">
        <v>1139</v>
      </c>
    </row>
    <row r="292" s="12" customFormat="1">
      <c r="A292" s="12"/>
      <c r="B292" s="221"/>
      <c r="C292" s="222"/>
      <c r="D292" s="223" t="s">
        <v>152</v>
      </c>
      <c r="E292" s="224" t="s">
        <v>19</v>
      </c>
      <c r="F292" s="225" t="s">
        <v>891</v>
      </c>
      <c r="G292" s="222"/>
      <c r="H292" s="226">
        <v>1</v>
      </c>
      <c r="I292" s="227"/>
      <c r="J292" s="222"/>
      <c r="K292" s="222"/>
      <c r="L292" s="228"/>
      <c r="M292" s="229"/>
      <c r="N292" s="230"/>
      <c r="O292" s="230"/>
      <c r="P292" s="230"/>
      <c r="Q292" s="230"/>
      <c r="R292" s="230"/>
      <c r="S292" s="230"/>
      <c r="T292" s="231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T292" s="232" t="s">
        <v>152</v>
      </c>
      <c r="AU292" s="232" t="s">
        <v>80</v>
      </c>
      <c r="AV292" s="12" t="s">
        <v>80</v>
      </c>
      <c r="AW292" s="12" t="s">
        <v>32</v>
      </c>
      <c r="AX292" s="12" t="s">
        <v>70</v>
      </c>
      <c r="AY292" s="232" t="s">
        <v>145</v>
      </c>
    </row>
    <row r="293" s="14" customFormat="1">
      <c r="A293" s="14"/>
      <c r="B293" s="243"/>
      <c r="C293" s="244"/>
      <c r="D293" s="223" t="s">
        <v>152</v>
      </c>
      <c r="E293" s="245" t="s">
        <v>19</v>
      </c>
      <c r="F293" s="246" t="s">
        <v>154</v>
      </c>
      <c r="G293" s="244"/>
      <c r="H293" s="247">
        <v>1</v>
      </c>
      <c r="I293" s="248"/>
      <c r="J293" s="244"/>
      <c r="K293" s="244"/>
      <c r="L293" s="249"/>
      <c r="M293" s="250"/>
      <c r="N293" s="251"/>
      <c r="O293" s="251"/>
      <c r="P293" s="251"/>
      <c r="Q293" s="251"/>
      <c r="R293" s="251"/>
      <c r="S293" s="251"/>
      <c r="T293" s="252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3" t="s">
        <v>152</v>
      </c>
      <c r="AU293" s="253" t="s">
        <v>80</v>
      </c>
      <c r="AV293" s="14" t="s">
        <v>150</v>
      </c>
      <c r="AW293" s="14" t="s">
        <v>32</v>
      </c>
      <c r="AX293" s="14" t="s">
        <v>78</v>
      </c>
      <c r="AY293" s="253" t="s">
        <v>145</v>
      </c>
    </row>
    <row r="294" s="2" customFormat="1" ht="16.5" customHeight="1">
      <c r="A294" s="41"/>
      <c r="B294" s="42"/>
      <c r="C294" s="282" t="s">
        <v>333</v>
      </c>
      <c r="D294" s="282" t="s">
        <v>845</v>
      </c>
      <c r="E294" s="283" t="s">
        <v>1140</v>
      </c>
      <c r="F294" s="284" t="s">
        <v>1141</v>
      </c>
      <c r="G294" s="285" t="s">
        <v>401</v>
      </c>
      <c r="H294" s="286">
        <v>3</v>
      </c>
      <c r="I294" s="287"/>
      <c r="J294" s="288">
        <f>ROUND(I294*H294,2)</f>
        <v>0</v>
      </c>
      <c r="K294" s="284" t="s">
        <v>733</v>
      </c>
      <c r="L294" s="289"/>
      <c r="M294" s="290" t="s">
        <v>19</v>
      </c>
      <c r="N294" s="291" t="s">
        <v>41</v>
      </c>
      <c r="O294" s="87"/>
      <c r="P294" s="217">
        <f>O294*H294</f>
        <v>0</v>
      </c>
      <c r="Q294" s="217">
        <v>0.041000000000000002</v>
      </c>
      <c r="R294" s="217">
        <f>Q294*H294</f>
        <v>0.123</v>
      </c>
      <c r="S294" s="217">
        <v>0</v>
      </c>
      <c r="T294" s="218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19" t="s">
        <v>195</v>
      </c>
      <c r="AT294" s="219" t="s">
        <v>845</v>
      </c>
      <c r="AU294" s="219" t="s">
        <v>80</v>
      </c>
      <c r="AY294" s="20" t="s">
        <v>145</v>
      </c>
      <c r="BE294" s="220">
        <f>IF(N294="základní",J294,0)</f>
        <v>0</v>
      </c>
      <c r="BF294" s="220">
        <f>IF(N294="snížená",J294,0)</f>
        <v>0</v>
      </c>
      <c r="BG294" s="220">
        <f>IF(N294="zákl. přenesená",J294,0)</f>
        <v>0</v>
      </c>
      <c r="BH294" s="220">
        <f>IF(N294="sníž. přenesená",J294,0)</f>
        <v>0</v>
      </c>
      <c r="BI294" s="220">
        <f>IF(N294="nulová",J294,0)</f>
        <v>0</v>
      </c>
      <c r="BJ294" s="20" t="s">
        <v>78</v>
      </c>
      <c r="BK294" s="220">
        <f>ROUND(I294*H294,2)</f>
        <v>0</v>
      </c>
      <c r="BL294" s="20" t="s">
        <v>150</v>
      </c>
      <c r="BM294" s="219" t="s">
        <v>1142</v>
      </c>
    </row>
    <row r="295" s="12" customFormat="1">
      <c r="A295" s="12"/>
      <c r="B295" s="221"/>
      <c r="C295" s="222"/>
      <c r="D295" s="223" t="s">
        <v>152</v>
      </c>
      <c r="E295" s="224" t="s">
        <v>19</v>
      </c>
      <c r="F295" s="225" t="s">
        <v>1137</v>
      </c>
      <c r="G295" s="222"/>
      <c r="H295" s="226">
        <v>3</v>
      </c>
      <c r="I295" s="227"/>
      <c r="J295" s="222"/>
      <c r="K295" s="222"/>
      <c r="L295" s="228"/>
      <c r="M295" s="229"/>
      <c r="N295" s="230"/>
      <c r="O295" s="230"/>
      <c r="P295" s="230"/>
      <c r="Q295" s="230"/>
      <c r="R295" s="230"/>
      <c r="S295" s="230"/>
      <c r="T295" s="231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T295" s="232" t="s">
        <v>152</v>
      </c>
      <c r="AU295" s="232" t="s">
        <v>80</v>
      </c>
      <c r="AV295" s="12" t="s">
        <v>80</v>
      </c>
      <c r="AW295" s="12" t="s">
        <v>32</v>
      </c>
      <c r="AX295" s="12" t="s">
        <v>70</v>
      </c>
      <c r="AY295" s="232" t="s">
        <v>145</v>
      </c>
    </row>
    <row r="296" s="14" customFormat="1">
      <c r="A296" s="14"/>
      <c r="B296" s="243"/>
      <c r="C296" s="244"/>
      <c r="D296" s="223" t="s">
        <v>152</v>
      </c>
      <c r="E296" s="245" t="s">
        <v>19</v>
      </c>
      <c r="F296" s="246" t="s">
        <v>154</v>
      </c>
      <c r="G296" s="244"/>
      <c r="H296" s="247">
        <v>3</v>
      </c>
      <c r="I296" s="248"/>
      <c r="J296" s="244"/>
      <c r="K296" s="244"/>
      <c r="L296" s="249"/>
      <c r="M296" s="250"/>
      <c r="N296" s="251"/>
      <c r="O296" s="251"/>
      <c r="P296" s="251"/>
      <c r="Q296" s="251"/>
      <c r="R296" s="251"/>
      <c r="S296" s="251"/>
      <c r="T296" s="252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3" t="s">
        <v>152</v>
      </c>
      <c r="AU296" s="253" t="s">
        <v>80</v>
      </c>
      <c r="AV296" s="14" t="s">
        <v>150</v>
      </c>
      <c r="AW296" s="14" t="s">
        <v>32</v>
      </c>
      <c r="AX296" s="14" t="s">
        <v>78</v>
      </c>
      <c r="AY296" s="253" t="s">
        <v>145</v>
      </c>
    </row>
    <row r="297" s="2" customFormat="1" ht="16.5" customHeight="1">
      <c r="A297" s="41"/>
      <c r="B297" s="42"/>
      <c r="C297" s="282" t="s">
        <v>280</v>
      </c>
      <c r="D297" s="282" t="s">
        <v>845</v>
      </c>
      <c r="E297" s="283" t="s">
        <v>900</v>
      </c>
      <c r="F297" s="284" t="s">
        <v>901</v>
      </c>
      <c r="G297" s="285" t="s">
        <v>401</v>
      </c>
      <c r="H297" s="286">
        <v>2</v>
      </c>
      <c r="I297" s="287"/>
      <c r="J297" s="288">
        <f>ROUND(I297*H297,2)</f>
        <v>0</v>
      </c>
      <c r="K297" s="284" t="s">
        <v>733</v>
      </c>
      <c r="L297" s="289"/>
      <c r="M297" s="290" t="s">
        <v>19</v>
      </c>
      <c r="N297" s="291" t="s">
        <v>41</v>
      </c>
      <c r="O297" s="87"/>
      <c r="P297" s="217">
        <f>O297*H297</f>
        <v>0</v>
      </c>
      <c r="Q297" s="217">
        <v>0.052999999999999998</v>
      </c>
      <c r="R297" s="217">
        <f>Q297*H297</f>
        <v>0.106</v>
      </c>
      <c r="S297" s="217">
        <v>0</v>
      </c>
      <c r="T297" s="218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19" t="s">
        <v>195</v>
      </c>
      <c r="AT297" s="219" t="s">
        <v>845</v>
      </c>
      <c r="AU297" s="219" t="s">
        <v>80</v>
      </c>
      <c r="AY297" s="20" t="s">
        <v>145</v>
      </c>
      <c r="BE297" s="220">
        <f>IF(N297="základní",J297,0)</f>
        <v>0</v>
      </c>
      <c r="BF297" s="220">
        <f>IF(N297="snížená",J297,0)</f>
        <v>0</v>
      </c>
      <c r="BG297" s="220">
        <f>IF(N297="zákl. přenesená",J297,0)</f>
        <v>0</v>
      </c>
      <c r="BH297" s="220">
        <f>IF(N297="sníž. přenesená",J297,0)</f>
        <v>0</v>
      </c>
      <c r="BI297" s="220">
        <f>IF(N297="nulová",J297,0)</f>
        <v>0</v>
      </c>
      <c r="BJ297" s="20" t="s">
        <v>78</v>
      </c>
      <c r="BK297" s="220">
        <f>ROUND(I297*H297,2)</f>
        <v>0</v>
      </c>
      <c r="BL297" s="20" t="s">
        <v>150</v>
      </c>
      <c r="BM297" s="219" t="s">
        <v>1143</v>
      </c>
    </row>
    <row r="298" s="12" customFormat="1">
      <c r="A298" s="12"/>
      <c r="B298" s="221"/>
      <c r="C298" s="222"/>
      <c r="D298" s="223" t="s">
        <v>152</v>
      </c>
      <c r="E298" s="224" t="s">
        <v>19</v>
      </c>
      <c r="F298" s="225" t="s">
        <v>1144</v>
      </c>
      <c r="G298" s="222"/>
      <c r="H298" s="226">
        <v>2</v>
      </c>
      <c r="I298" s="227"/>
      <c r="J298" s="222"/>
      <c r="K298" s="222"/>
      <c r="L298" s="228"/>
      <c r="M298" s="229"/>
      <c r="N298" s="230"/>
      <c r="O298" s="230"/>
      <c r="P298" s="230"/>
      <c r="Q298" s="230"/>
      <c r="R298" s="230"/>
      <c r="S298" s="230"/>
      <c r="T298" s="231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T298" s="232" t="s">
        <v>152</v>
      </c>
      <c r="AU298" s="232" t="s">
        <v>80</v>
      </c>
      <c r="AV298" s="12" t="s">
        <v>80</v>
      </c>
      <c r="AW298" s="12" t="s">
        <v>32</v>
      </c>
      <c r="AX298" s="12" t="s">
        <v>70</v>
      </c>
      <c r="AY298" s="232" t="s">
        <v>145</v>
      </c>
    </row>
    <row r="299" s="14" customFormat="1">
      <c r="A299" s="14"/>
      <c r="B299" s="243"/>
      <c r="C299" s="244"/>
      <c r="D299" s="223" t="s">
        <v>152</v>
      </c>
      <c r="E299" s="245" t="s">
        <v>19</v>
      </c>
      <c r="F299" s="246" t="s">
        <v>154</v>
      </c>
      <c r="G299" s="244"/>
      <c r="H299" s="247">
        <v>2</v>
      </c>
      <c r="I299" s="248"/>
      <c r="J299" s="244"/>
      <c r="K299" s="244"/>
      <c r="L299" s="249"/>
      <c r="M299" s="250"/>
      <c r="N299" s="251"/>
      <c r="O299" s="251"/>
      <c r="P299" s="251"/>
      <c r="Q299" s="251"/>
      <c r="R299" s="251"/>
      <c r="S299" s="251"/>
      <c r="T299" s="252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3" t="s">
        <v>152</v>
      </c>
      <c r="AU299" s="253" t="s">
        <v>80</v>
      </c>
      <c r="AV299" s="14" t="s">
        <v>150</v>
      </c>
      <c r="AW299" s="14" t="s">
        <v>32</v>
      </c>
      <c r="AX299" s="14" t="s">
        <v>78</v>
      </c>
      <c r="AY299" s="253" t="s">
        <v>145</v>
      </c>
    </row>
    <row r="300" s="2" customFormat="1" ht="21.75" customHeight="1">
      <c r="A300" s="41"/>
      <c r="B300" s="42"/>
      <c r="C300" s="208" t="s">
        <v>305</v>
      </c>
      <c r="D300" s="208" t="s">
        <v>146</v>
      </c>
      <c r="E300" s="209" t="s">
        <v>904</v>
      </c>
      <c r="F300" s="210" t="s">
        <v>905</v>
      </c>
      <c r="G300" s="211" t="s">
        <v>401</v>
      </c>
      <c r="H300" s="212">
        <v>1</v>
      </c>
      <c r="I300" s="213"/>
      <c r="J300" s="214">
        <f>ROUND(I300*H300,2)</f>
        <v>0</v>
      </c>
      <c r="K300" s="210" t="s">
        <v>733</v>
      </c>
      <c r="L300" s="47"/>
      <c r="M300" s="215" t="s">
        <v>19</v>
      </c>
      <c r="N300" s="216" t="s">
        <v>41</v>
      </c>
      <c r="O300" s="87"/>
      <c r="P300" s="217">
        <f>O300*H300</f>
        <v>0</v>
      </c>
      <c r="Q300" s="217">
        <v>0.22394</v>
      </c>
      <c r="R300" s="217">
        <f>Q300*H300</f>
        <v>0.22394</v>
      </c>
      <c r="S300" s="217">
        <v>0</v>
      </c>
      <c r="T300" s="218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19" t="s">
        <v>150</v>
      </c>
      <c r="AT300" s="219" t="s">
        <v>146</v>
      </c>
      <c r="AU300" s="219" t="s">
        <v>80</v>
      </c>
      <c r="AY300" s="20" t="s">
        <v>145</v>
      </c>
      <c r="BE300" s="220">
        <f>IF(N300="základní",J300,0)</f>
        <v>0</v>
      </c>
      <c r="BF300" s="220">
        <f>IF(N300="snížená",J300,0)</f>
        <v>0</v>
      </c>
      <c r="BG300" s="220">
        <f>IF(N300="zákl. přenesená",J300,0)</f>
        <v>0</v>
      </c>
      <c r="BH300" s="220">
        <f>IF(N300="sníž. přenesená",J300,0)</f>
        <v>0</v>
      </c>
      <c r="BI300" s="220">
        <f>IF(N300="nulová",J300,0)</f>
        <v>0</v>
      </c>
      <c r="BJ300" s="20" t="s">
        <v>78</v>
      </c>
      <c r="BK300" s="220">
        <f>ROUND(I300*H300,2)</f>
        <v>0</v>
      </c>
      <c r="BL300" s="20" t="s">
        <v>150</v>
      </c>
      <c r="BM300" s="219" t="s">
        <v>1145</v>
      </c>
    </row>
    <row r="301" s="2" customFormat="1">
      <c r="A301" s="41"/>
      <c r="B301" s="42"/>
      <c r="C301" s="43"/>
      <c r="D301" s="266" t="s">
        <v>735</v>
      </c>
      <c r="E301" s="43"/>
      <c r="F301" s="267" t="s">
        <v>907</v>
      </c>
      <c r="G301" s="43"/>
      <c r="H301" s="43"/>
      <c r="I301" s="268"/>
      <c r="J301" s="43"/>
      <c r="K301" s="43"/>
      <c r="L301" s="47"/>
      <c r="M301" s="269"/>
      <c r="N301" s="270"/>
      <c r="O301" s="87"/>
      <c r="P301" s="87"/>
      <c r="Q301" s="87"/>
      <c r="R301" s="87"/>
      <c r="S301" s="87"/>
      <c r="T301" s="88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T301" s="20" t="s">
        <v>735</v>
      </c>
      <c r="AU301" s="20" t="s">
        <v>80</v>
      </c>
    </row>
    <row r="302" s="12" customFormat="1">
      <c r="A302" s="12"/>
      <c r="B302" s="221"/>
      <c r="C302" s="222"/>
      <c r="D302" s="223" t="s">
        <v>152</v>
      </c>
      <c r="E302" s="224" t="s">
        <v>19</v>
      </c>
      <c r="F302" s="225" t="s">
        <v>1146</v>
      </c>
      <c r="G302" s="222"/>
      <c r="H302" s="226">
        <v>1</v>
      </c>
      <c r="I302" s="227"/>
      <c r="J302" s="222"/>
      <c r="K302" s="222"/>
      <c r="L302" s="228"/>
      <c r="M302" s="229"/>
      <c r="N302" s="230"/>
      <c r="O302" s="230"/>
      <c r="P302" s="230"/>
      <c r="Q302" s="230"/>
      <c r="R302" s="230"/>
      <c r="S302" s="230"/>
      <c r="T302" s="231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T302" s="232" t="s">
        <v>152</v>
      </c>
      <c r="AU302" s="232" t="s">
        <v>80</v>
      </c>
      <c r="AV302" s="12" t="s">
        <v>80</v>
      </c>
      <c r="AW302" s="12" t="s">
        <v>32</v>
      </c>
      <c r="AX302" s="12" t="s">
        <v>70</v>
      </c>
      <c r="AY302" s="232" t="s">
        <v>145</v>
      </c>
    </row>
    <row r="303" s="14" customFormat="1">
      <c r="A303" s="14"/>
      <c r="B303" s="243"/>
      <c r="C303" s="244"/>
      <c r="D303" s="223" t="s">
        <v>152</v>
      </c>
      <c r="E303" s="245" t="s">
        <v>19</v>
      </c>
      <c r="F303" s="246" t="s">
        <v>154</v>
      </c>
      <c r="G303" s="244"/>
      <c r="H303" s="247">
        <v>1</v>
      </c>
      <c r="I303" s="248"/>
      <c r="J303" s="244"/>
      <c r="K303" s="244"/>
      <c r="L303" s="249"/>
      <c r="M303" s="250"/>
      <c r="N303" s="251"/>
      <c r="O303" s="251"/>
      <c r="P303" s="251"/>
      <c r="Q303" s="251"/>
      <c r="R303" s="251"/>
      <c r="S303" s="251"/>
      <c r="T303" s="252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3" t="s">
        <v>152</v>
      </c>
      <c r="AU303" s="253" t="s">
        <v>80</v>
      </c>
      <c r="AV303" s="14" t="s">
        <v>150</v>
      </c>
      <c r="AW303" s="14" t="s">
        <v>32</v>
      </c>
      <c r="AX303" s="14" t="s">
        <v>78</v>
      </c>
      <c r="AY303" s="253" t="s">
        <v>145</v>
      </c>
    </row>
    <row r="304" s="2" customFormat="1" ht="16.5" customHeight="1">
      <c r="A304" s="41"/>
      <c r="B304" s="42"/>
      <c r="C304" s="282" t="s">
        <v>338</v>
      </c>
      <c r="D304" s="282" t="s">
        <v>845</v>
      </c>
      <c r="E304" s="283" t="s">
        <v>909</v>
      </c>
      <c r="F304" s="284" t="s">
        <v>910</v>
      </c>
      <c r="G304" s="285" t="s">
        <v>401</v>
      </c>
      <c r="H304" s="286">
        <v>1</v>
      </c>
      <c r="I304" s="287"/>
      <c r="J304" s="288">
        <f>ROUND(I304*H304,2)</f>
        <v>0</v>
      </c>
      <c r="K304" s="284" t="s">
        <v>733</v>
      </c>
      <c r="L304" s="289"/>
      <c r="M304" s="290" t="s">
        <v>19</v>
      </c>
      <c r="N304" s="291" t="s">
        <v>41</v>
      </c>
      <c r="O304" s="87"/>
      <c r="P304" s="217">
        <f>O304*H304</f>
        <v>0</v>
      </c>
      <c r="Q304" s="217">
        <v>0.081000000000000003</v>
      </c>
      <c r="R304" s="217">
        <f>Q304*H304</f>
        <v>0.081000000000000003</v>
      </c>
      <c r="S304" s="217">
        <v>0</v>
      </c>
      <c r="T304" s="218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19" t="s">
        <v>195</v>
      </c>
      <c r="AT304" s="219" t="s">
        <v>845</v>
      </c>
      <c r="AU304" s="219" t="s">
        <v>80</v>
      </c>
      <c r="AY304" s="20" t="s">
        <v>145</v>
      </c>
      <c r="BE304" s="220">
        <f>IF(N304="základní",J304,0)</f>
        <v>0</v>
      </c>
      <c r="BF304" s="220">
        <f>IF(N304="snížená",J304,0)</f>
        <v>0</v>
      </c>
      <c r="BG304" s="220">
        <f>IF(N304="zákl. přenesená",J304,0)</f>
        <v>0</v>
      </c>
      <c r="BH304" s="220">
        <f>IF(N304="sníž. přenesená",J304,0)</f>
        <v>0</v>
      </c>
      <c r="BI304" s="220">
        <f>IF(N304="nulová",J304,0)</f>
        <v>0</v>
      </c>
      <c r="BJ304" s="20" t="s">
        <v>78</v>
      </c>
      <c r="BK304" s="220">
        <f>ROUND(I304*H304,2)</f>
        <v>0</v>
      </c>
      <c r="BL304" s="20" t="s">
        <v>150</v>
      </c>
      <c r="BM304" s="219" t="s">
        <v>1147</v>
      </c>
    </row>
    <row r="305" s="12" customFormat="1">
      <c r="A305" s="12"/>
      <c r="B305" s="221"/>
      <c r="C305" s="222"/>
      <c r="D305" s="223" t="s">
        <v>152</v>
      </c>
      <c r="E305" s="224" t="s">
        <v>19</v>
      </c>
      <c r="F305" s="225" t="s">
        <v>1146</v>
      </c>
      <c r="G305" s="222"/>
      <c r="H305" s="226">
        <v>1</v>
      </c>
      <c r="I305" s="227"/>
      <c r="J305" s="222"/>
      <c r="K305" s="222"/>
      <c r="L305" s="228"/>
      <c r="M305" s="229"/>
      <c r="N305" s="230"/>
      <c r="O305" s="230"/>
      <c r="P305" s="230"/>
      <c r="Q305" s="230"/>
      <c r="R305" s="230"/>
      <c r="S305" s="230"/>
      <c r="T305" s="231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T305" s="232" t="s">
        <v>152</v>
      </c>
      <c r="AU305" s="232" t="s">
        <v>80</v>
      </c>
      <c r="AV305" s="12" t="s">
        <v>80</v>
      </c>
      <c r="AW305" s="12" t="s">
        <v>32</v>
      </c>
      <c r="AX305" s="12" t="s">
        <v>70</v>
      </c>
      <c r="AY305" s="232" t="s">
        <v>145</v>
      </c>
    </row>
    <row r="306" s="14" customFormat="1">
      <c r="A306" s="14"/>
      <c r="B306" s="243"/>
      <c r="C306" s="244"/>
      <c r="D306" s="223" t="s">
        <v>152</v>
      </c>
      <c r="E306" s="245" t="s">
        <v>19</v>
      </c>
      <c r="F306" s="246" t="s">
        <v>154</v>
      </c>
      <c r="G306" s="244"/>
      <c r="H306" s="247">
        <v>1</v>
      </c>
      <c r="I306" s="248"/>
      <c r="J306" s="244"/>
      <c r="K306" s="244"/>
      <c r="L306" s="249"/>
      <c r="M306" s="250"/>
      <c r="N306" s="251"/>
      <c r="O306" s="251"/>
      <c r="P306" s="251"/>
      <c r="Q306" s="251"/>
      <c r="R306" s="251"/>
      <c r="S306" s="251"/>
      <c r="T306" s="252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3" t="s">
        <v>152</v>
      </c>
      <c r="AU306" s="253" t="s">
        <v>80</v>
      </c>
      <c r="AV306" s="14" t="s">
        <v>150</v>
      </c>
      <c r="AW306" s="14" t="s">
        <v>32</v>
      </c>
      <c r="AX306" s="14" t="s">
        <v>78</v>
      </c>
      <c r="AY306" s="253" t="s">
        <v>145</v>
      </c>
    </row>
    <row r="307" s="2" customFormat="1" ht="24.15" customHeight="1">
      <c r="A307" s="41"/>
      <c r="B307" s="42"/>
      <c r="C307" s="208" t="s">
        <v>294</v>
      </c>
      <c r="D307" s="208" t="s">
        <v>146</v>
      </c>
      <c r="E307" s="209" t="s">
        <v>912</v>
      </c>
      <c r="F307" s="210" t="s">
        <v>913</v>
      </c>
      <c r="G307" s="211" t="s">
        <v>184</v>
      </c>
      <c r="H307" s="212">
        <v>15.212999999999999</v>
      </c>
      <c r="I307" s="213"/>
      <c r="J307" s="214">
        <f>ROUND(I307*H307,2)</f>
        <v>0</v>
      </c>
      <c r="K307" s="210" t="s">
        <v>733</v>
      </c>
      <c r="L307" s="47"/>
      <c r="M307" s="215" t="s">
        <v>19</v>
      </c>
      <c r="N307" s="216" t="s">
        <v>41</v>
      </c>
      <c r="O307" s="87"/>
      <c r="P307" s="217">
        <f>O307*H307</f>
        <v>0</v>
      </c>
      <c r="Q307" s="217">
        <v>0</v>
      </c>
      <c r="R307" s="217">
        <f>Q307*H307</f>
        <v>0</v>
      </c>
      <c r="S307" s="217">
        <v>0</v>
      </c>
      <c r="T307" s="218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19" t="s">
        <v>150</v>
      </c>
      <c r="AT307" s="219" t="s">
        <v>146</v>
      </c>
      <c r="AU307" s="219" t="s">
        <v>80</v>
      </c>
      <c r="AY307" s="20" t="s">
        <v>145</v>
      </c>
      <c r="BE307" s="220">
        <f>IF(N307="základní",J307,0)</f>
        <v>0</v>
      </c>
      <c r="BF307" s="220">
        <f>IF(N307="snížená",J307,0)</f>
        <v>0</v>
      </c>
      <c r="BG307" s="220">
        <f>IF(N307="zákl. přenesená",J307,0)</f>
        <v>0</v>
      </c>
      <c r="BH307" s="220">
        <f>IF(N307="sníž. přenesená",J307,0)</f>
        <v>0</v>
      </c>
      <c r="BI307" s="220">
        <f>IF(N307="nulová",J307,0)</f>
        <v>0</v>
      </c>
      <c r="BJ307" s="20" t="s">
        <v>78</v>
      </c>
      <c r="BK307" s="220">
        <f>ROUND(I307*H307,2)</f>
        <v>0</v>
      </c>
      <c r="BL307" s="20" t="s">
        <v>150</v>
      </c>
      <c r="BM307" s="219" t="s">
        <v>1148</v>
      </c>
    </row>
    <row r="308" s="2" customFormat="1">
      <c r="A308" s="41"/>
      <c r="B308" s="42"/>
      <c r="C308" s="43"/>
      <c r="D308" s="266" t="s">
        <v>735</v>
      </c>
      <c r="E308" s="43"/>
      <c r="F308" s="267" t="s">
        <v>915</v>
      </c>
      <c r="G308" s="43"/>
      <c r="H308" s="43"/>
      <c r="I308" s="268"/>
      <c r="J308" s="43"/>
      <c r="K308" s="43"/>
      <c r="L308" s="47"/>
      <c r="M308" s="269"/>
      <c r="N308" s="270"/>
      <c r="O308" s="87"/>
      <c r="P308" s="87"/>
      <c r="Q308" s="87"/>
      <c r="R308" s="87"/>
      <c r="S308" s="87"/>
      <c r="T308" s="88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T308" s="20" t="s">
        <v>735</v>
      </c>
      <c r="AU308" s="20" t="s">
        <v>80</v>
      </c>
    </row>
    <row r="309" s="12" customFormat="1">
      <c r="A309" s="12"/>
      <c r="B309" s="221"/>
      <c r="C309" s="222"/>
      <c r="D309" s="223" t="s">
        <v>152</v>
      </c>
      <c r="E309" s="224" t="s">
        <v>19</v>
      </c>
      <c r="F309" s="225" t="s">
        <v>1149</v>
      </c>
      <c r="G309" s="222"/>
      <c r="H309" s="226">
        <v>4.2460000000000004</v>
      </c>
      <c r="I309" s="227"/>
      <c r="J309" s="222"/>
      <c r="K309" s="222"/>
      <c r="L309" s="228"/>
      <c r="M309" s="229"/>
      <c r="N309" s="230"/>
      <c r="O309" s="230"/>
      <c r="P309" s="230"/>
      <c r="Q309" s="230"/>
      <c r="R309" s="230"/>
      <c r="S309" s="230"/>
      <c r="T309" s="231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T309" s="232" t="s">
        <v>152</v>
      </c>
      <c r="AU309" s="232" t="s">
        <v>80</v>
      </c>
      <c r="AV309" s="12" t="s">
        <v>80</v>
      </c>
      <c r="AW309" s="12" t="s">
        <v>32</v>
      </c>
      <c r="AX309" s="12" t="s">
        <v>70</v>
      </c>
      <c r="AY309" s="232" t="s">
        <v>145</v>
      </c>
    </row>
    <row r="310" s="12" customFormat="1">
      <c r="A310" s="12"/>
      <c r="B310" s="221"/>
      <c r="C310" s="222"/>
      <c r="D310" s="223" t="s">
        <v>152</v>
      </c>
      <c r="E310" s="224" t="s">
        <v>19</v>
      </c>
      <c r="F310" s="225" t="s">
        <v>1150</v>
      </c>
      <c r="G310" s="222"/>
      <c r="H310" s="226">
        <v>10.967000000000001</v>
      </c>
      <c r="I310" s="227"/>
      <c r="J310" s="222"/>
      <c r="K310" s="222"/>
      <c r="L310" s="228"/>
      <c r="M310" s="229"/>
      <c r="N310" s="230"/>
      <c r="O310" s="230"/>
      <c r="P310" s="230"/>
      <c r="Q310" s="230"/>
      <c r="R310" s="230"/>
      <c r="S310" s="230"/>
      <c r="T310" s="231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T310" s="232" t="s">
        <v>152</v>
      </c>
      <c r="AU310" s="232" t="s">
        <v>80</v>
      </c>
      <c r="AV310" s="12" t="s">
        <v>80</v>
      </c>
      <c r="AW310" s="12" t="s">
        <v>32</v>
      </c>
      <c r="AX310" s="12" t="s">
        <v>70</v>
      </c>
      <c r="AY310" s="232" t="s">
        <v>145</v>
      </c>
    </row>
    <row r="311" s="14" customFormat="1">
      <c r="A311" s="14"/>
      <c r="B311" s="243"/>
      <c r="C311" s="244"/>
      <c r="D311" s="223" t="s">
        <v>152</v>
      </c>
      <c r="E311" s="245" t="s">
        <v>19</v>
      </c>
      <c r="F311" s="246" t="s">
        <v>154</v>
      </c>
      <c r="G311" s="244"/>
      <c r="H311" s="247">
        <v>15.213000000000001</v>
      </c>
      <c r="I311" s="248"/>
      <c r="J311" s="244"/>
      <c r="K311" s="244"/>
      <c r="L311" s="249"/>
      <c r="M311" s="250"/>
      <c r="N311" s="251"/>
      <c r="O311" s="251"/>
      <c r="P311" s="251"/>
      <c r="Q311" s="251"/>
      <c r="R311" s="251"/>
      <c r="S311" s="251"/>
      <c r="T311" s="252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3" t="s">
        <v>152</v>
      </c>
      <c r="AU311" s="253" t="s">
        <v>80</v>
      </c>
      <c r="AV311" s="14" t="s">
        <v>150</v>
      </c>
      <c r="AW311" s="14" t="s">
        <v>32</v>
      </c>
      <c r="AX311" s="14" t="s">
        <v>78</v>
      </c>
      <c r="AY311" s="253" t="s">
        <v>145</v>
      </c>
    </row>
    <row r="312" s="2" customFormat="1" ht="24.15" customHeight="1">
      <c r="A312" s="41"/>
      <c r="B312" s="42"/>
      <c r="C312" s="208" t="s">
        <v>288</v>
      </c>
      <c r="D312" s="208" t="s">
        <v>146</v>
      </c>
      <c r="E312" s="209" t="s">
        <v>919</v>
      </c>
      <c r="F312" s="210" t="s">
        <v>920</v>
      </c>
      <c r="G312" s="211" t="s">
        <v>184</v>
      </c>
      <c r="H312" s="212">
        <v>1.125</v>
      </c>
      <c r="I312" s="213"/>
      <c r="J312" s="214">
        <f>ROUND(I312*H312,2)</f>
        <v>0</v>
      </c>
      <c r="K312" s="210" t="s">
        <v>733</v>
      </c>
      <c r="L312" s="47"/>
      <c r="M312" s="215" t="s">
        <v>19</v>
      </c>
      <c r="N312" s="216" t="s">
        <v>41</v>
      </c>
      <c r="O312" s="87"/>
      <c r="P312" s="217">
        <f>O312*H312</f>
        <v>0</v>
      </c>
      <c r="Q312" s="217">
        <v>0</v>
      </c>
      <c r="R312" s="217">
        <f>Q312*H312</f>
        <v>0</v>
      </c>
      <c r="S312" s="217">
        <v>0</v>
      </c>
      <c r="T312" s="218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19" t="s">
        <v>150</v>
      </c>
      <c r="AT312" s="219" t="s">
        <v>146</v>
      </c>
      <c r="AU312" s="219" t="s">
        <v>80</v>
      </c>
      <c r="AY312" s="20" t="s">
        <v>145</v>
      </c>
      <c r="BE312" s="220">
        <f>IF(N312="základní",J312,0)</f>
        <v>0</v>
      </c>
      <c r="BF312" s="220">
        <f>IF(N312="snížená",J312,0)</f>
        <v>0</v>
      </c>
      <c r="BG312" s="220">
        <f>IF(N312="zákl. přenesená",J312,0)</f>
        <v>0</v>
      </c>
      <c r="BH312" s="220">
        <f>IF(N312="sníž. přenesená",J312,0)</f>
        <v>0</v>
      </c>
      <c r="BI312" s="220">
        <f>IF(N312="nulová",J312,0)</f>
        <v>0</v>
      </c>
      <c r="BJ312" s="20" t="s">
        <v>78</v>
      </c>
      <c r="BK312" s="220">
        <f>ROUND(I312*H312,2)</f>
        <v>0</v>
      </c>
      <c r="BL312" s="20" t="s">
        <v>150</v>
      </c>
      <c r="BM312" s="219" t="s">
        <v>1151</v>
      </c>
    </row>
    <row r="313" s="2" customFormat="1">
      <c r="A313" s="41"/>
      <c r="B313" s="42"/>
      <c r="C313" s="43"/>
      <c r="D313" s="266" t="s">
        <v>735</v>
      </c>
      <c r="E313" s="43"/>
      <c r="F313" s="267" t="s">
        <v>922</v>
      </c>
      <c r="G313" s="43"/>
      <c r="H313" s="43"/>
      <c r="I313" s="268"/>
      <c r="J313" s="43"/>
      <c r="K313" s="43"/>
      <c r="L313" s="47"/>
      <c r="M313" s="269"/>
      <c r="N313" s="270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20" t="s">
        <v>735</v>
      </c>
      <c r="AU313" s="20" t="s">
        <v>80</v>
      </c>
    </row>
    <row r="314" s="12" customFormat="1">
      <c r="A314" s="12"/>
      <c r="B314" s="221"/>
      <c r="C314" s="222"/>
      <c r="D314" s="223" t="s">
        <v>152</v>
      </c>
      <c r="E314" s="224" t="s">
        <v>19</v>
      </c>
      <c r="F314" s="225" t="s">
        <v>1152</v>
      </c>
      <c r="G314" s="222"/>
      <c r="H314" s="226">
        <v>1.125</v>
      </c>
      <c r="I314" s="227"/>
      <c r="J314" s="222"/>
      <c r="K314" s="222"/>
      <c r="L314" s="228"/>
      <c r="M314" s="229"/>
      <c r="N314" s="230"/>
      <c r="O314" s="230"/>
      <c r="P314" s="230"/>
      <c r="Q314" s="230"/>
      <c r="R314" s="230"/>
      <c r="S314" s="230"/>
      <c r="T314" s="231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T314" s="232" t="s">
        <v>152</v>
      </c>
      <c r="AU314" s="232" t="s">
        <v>80</v>
      </c>
      <c r="AV314" s="12" t="s">
        <v>80</v>
      </c>
      <c r="AW314" s="12" t="s">
        <v>32</v>
      </c>
      <c r="AX314" s="12" t="s">
        <v>70</v>
      </c>
      <c r="AY314" s="232" t="s">
        <v>145</v>
      </c>
    </row>
    <row r="315" s="14" customFormat="1">
      <c r="A315" s="14"/>
      <c r="B315" s="243"/>
      <c r="C315" s="244"/>
      <c r="D315" s="223" t="s">
        <v>152</v>
      </c>
      <c r="E315" s="245" t="s">
        <v>19</v>
      </c>
      <c r="F315" s="246" t="s">
        <v>154</v>
      </c>
      <c r="G315" s="244"/>
      <c r="H315" s="247">
        <v>1.125</v>
      </c>
      <c r="I315" s="248"/>
      <c r="J315" s="244"/>
      <c r="K315" s="244"/>
      <c r="L315" s="249"/>
      <c r="M315" s="250"/>
      <c r="N315" s="251"/>
      <c r="O315" s="251"/>
      <c r="P315" s="251"/>
      <c r="Q315" s="251"/>
      <c r="R315" s="251"/>
      <c r="S315" s="251"/>
      <c r="T315" s="252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3" t="s">
        <v>152</v>
      </c>
      <c r="AU315" s="253" t="s">
        <v>80</v>
      </c>
      <c r="AV315" s="14" t="s">
        <v>150</v>
      </c>
      <c r="AW315" s="14" t="s">
        <v>32</v>
      </c>
      <c r="AX315" s="14" t="s">
        <v>78</v>
      </c>
      <c r="AY315" s="253" t="s">
        <v>145</v>
      </c>
    </row>
    <row r="316" s="2" customFormat="1" ht="24.15" customHeight="1">
      <c r="A316" s="41"/>
      <c r="B316" s="42"/>
      <c r="C316" s="208" t="s">
        <v>325</v>
      </c>
      <c r="D316" s="208" t="s">
        <v>146</v>
      </c>
      <c r="E316" s="209" t="s">
        <v>925</v>
      </c>
      <c r="F316" s="210" t="s">
        <v>926</v>
      </c>
      <c r="G316" s="211" t="s">
        <v>184</v>
      </c>
      <c r="H316" s="212">
        <v>30.425999999999998</v>
      </c>
      <c r="I316" s="213"/>
      <c r="J316" s="214">
        <f>ROUND(I316*H316,2)</f>
        <v>0</v>
      </c>
      <c r="K316" s="210" t="s">
        <v>733</v>
      </c>
      <c r="L316" s="47"/>
      <c r="M316" s="215" t="s">
        <v>19</v>
      </c>
      <c r="N316" s="216" t="s">
        <v>41</v>
      </c>
      <c r="O316" s="87"/>
      <c r="P316" s="217">
        <f>O316*H316</f>
        <v>0</v>
      </c>
      <c r="Q316" s="217">
        <v>0</v>
      </c>
      <c r="R316" s="217">
        <f>Q316*H316</f>
        <v>0</v>
      </c>
      <c r="S316" s="217">
        <v>0</v>
      </c>
      <c r="T316" s="218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19" t="s">
        <v>150</v>
      </c>
      <c r="AT316" s="219" t="s">
        <v>146</v>
      </c>
      <c r="AU316" s="219" t="s">
        <v>80</v>
      </c>
      <c r="AY316" s="20" t="s">
        <v>145</v>
      </c>
      <c r="BE316" s="220">
        <f>IF(N316="základní",J316,0)</f>
        <v>0</v>
      </c>
      <c r="BF316" s="220">
        <f>IF(N316="snížená",J316,0)</f>
        <v>0</v>
      </c>
      <c r="BG316" s="220">
        <f>IF(N316="zákl. přenesená",J316,0)</f>
        <v>0</v>
      </c>
      <c r="BH316" s="220">
        <f>IF(N316="sníž. přenesená",J316,0)</f>
        <v>0</v>
      </c>
      <c r="BI316" s="220">
        <f>IF(N316="nulová",J316,0)</f>
        <v>0</v>
      </c>
      <c r="BJ316" s="20" t="s">
        <v>78</v>
      </c>
      <c r="BK316" s="220">
        <f>ROUND(I316*H316,2)</f>
        <v>0</v>
      </c>
      <c r="BL316" s="20" t="s">
        <v>150</v>
      </c>
      <c r="BM316" s="219" t="s">
        <v>1153</v>
      </c>
    </row>
    <row r="317" s="2" customFormat="1">
      <c r="A317" s="41"/>
      <c r="B317" s="42"/>
      <c r="C317" s="43"/>
      <c r="D317" s="266" t="s">
        <v>735</v>
      </c>
      <c r="E317" s="43"/>
      <c r="F317" s="267" t="s">
        <v>928</v>
      </c>
      <c r="G317" s="43"/>
      <c r="H317" s="43"/>
      <c r="I317" s="268"/>
      <c r="J317" s="43"/>
      <c r="K317" s="43"/>
      <c r="L317" s="47"/>
      <c r="M317" s="269"/>
      <c r="N317" s="270"/>
      <c r="O317" s="87"/>
      <c r="P317" s="87"/>
      <c r="Q317" s="87"/>
      <c r="R317" s="87"/>
      <c r="S317" s="87"/>
      <c r="T317" s="88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20" t="s">
        <v>735</v>
      </c>
      <c r="AU317" s="20" t="s">
        <v>80</v>
      </c>
    </row>
    <row r="318" s="12" customFormat="1">
      <c r="A318" s="12"/>
      <c r="B318" s="221"/>
      <c r="C318" s="222"/>
      <c r="D318" s="223" t="s">
        <v>152</v>
      </c>
      <c r="E318" s="224" t="s">
        <v>19</v>
      </c>
      <c r="F318" s="225" t="s">
        <v>1131</v>
      </c>
      <c r="G318" s="222"/>
      <c r="H318" s="226">
        <v>8.4920000000000009</v>
      </c>
      <c r="I318" s="227"/>
      <c r="J318" s="222"/>
      <c r="K318" s="222"/>
      <c r="L318" s="228"/>
      <c r="M318" s="229"/>
      <c r="N318" s="230"/>
      <c r="O318" s="230"/>
      <c r="P318" s="230"/>
      <c r="Q318" s="230"/>
      <c r="R318" s="230"/>
      <c r="S318" s="230"/>
      <c r="T318" s="231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T318" s="232" t="s">
        <v>152</v>
      </c>
      <c r="AU318" s="232" t="s">
        <v>80</v>
      </c>
      <c r="AV318" s="12" t="s">
        <v>80</v>
      </c>
      <c r="AW318" s="12" t="s">
        <v>32</v>
      </c>
      <c r="AX318" s="12" t="s">
        <v>70</v>
      </c>
      <c r="AY318" s="232" t="s">
        <v>145</v>
      </c>
    </row>
    <row r="319" s="12" customFormat="1">
      <c r="A319" s="12"/>
      <c r="B319" s="221"/>
      <c r="C319" s="222"/>
      <c r="D319" s="223" t="s">
        <v>152</v>
      </c>
      <c r="E319" s="224" t="s">
        <v>19</v>
      </c>
      <c r="F319" s="225" t="s">
        <v>1132</v>
      </c>
      <c r="G319" s="222"/>
      <c r="H319" s="226">
        <v>21.934000000000001</v>
      </c>
      <c r="I319" s="227"/>
      <c r="J319" s="222"/>
      <c r="K319" s="222"/>
      <c r="L319" s="228"/>
      <c r="M319" s="229"/>
      <c r="N319" s="230"/>
      <c r="O319" s="230"/>
      <c r="P319" s="230"/>
      <c r="Q319" s="230"/>
      <c r="R319" s="230"/>
      <c r="S319" s="230"/>
      <c r="T319" s="231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T319" s="232" t="s">
        <v>152</v>
      </c>
      <c r="AU319" s="232" t="s">
        <v>80</v>
      </c>
      <c r="AV319" s="12" t="s">
        <v>80</v>
      </c>
      <c r="AW319" s="12" t="s">
        <v>32</v>
      </c>
      <c r="AX319" s="12" t="s">
        <v>70</v>
      </c>
      <c r="AY319" s="232" t="s">
        <v>145</v>
      </c>
    </row>
    <row r="320" s="14" customFormat="1">
      <c r="A320" s="14"/>
      <c r="B320" s="243"/>
      <c r="C320" s="244"/>
      <c r="D320" s="223" t="s">
        <v>152</v>
      </c>
      <c r="E320" s="245" t="s">
        <v>19</v>
      </c>
      <c r="F320" s="246" t="s">
        <v>154</v>
      </c>
      <c r="G320" s="244"/>
      <c r="H320" s="247">
        <v>30.426000000000002</v>
      </c>
      <c r="I320" s="248"/>
      <c r="J320" s="244"/>
      <c r="K320" s="244"/>
      <c r="L320" s="249"/>
      <c r="M320" s="250"/>
      <c r="N320" s="251"/>
      <c r="O320" s="251"/>
      <c r="P320" s="251"/>
      <c r="Q320" s="251"/>
      <c r="R320" s="251"/>
      <c r="S320" s="251"/>
      <c r="T320" s="252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3" t="s">
        <v>152</v>
      </c>
      <c r="AU320" s="253" t="s">
        <v>80</v>
      </c>
      <c r="AV320" s="14" t="s">
        <v>150</v>
      </c>
      <c r="AW320" s="14" t="s">
        <v>32</v>
      </c>
      <c r="AX320" s="14" t="s">
        <v>78</v>
      </c>
      <c r="AY320" s="253" t="s">
        <v>145</v>
      </c>
    </row>
    <row r="321" s="2" customFormat="1" ht="24.15" customHeight="1">
      <c r="A321" s="41"/>
      <c r="B321" s="42"/>
      <c r="C321" s="208" t="s">
        <v>299</v>
      </c>
      <c r="D321" s="208" t="s">
        <v>146</v>
      </c>
      <c r="E321" s="209" t="s">
        <v>929</v>
      </c>
      <c r="F321" s="210" t="s">
        <v>930</v>
      </c>
      <c r="G321" s="211" t="s">
        <v>149</v>
      </c>
      <c r="H321" s="212">
        <v>3.2999999999999998</v>
      </c>
      <c r="I321" s="213"/>
      <c r="J321" s="214">
        <f>ROUND(I321*H321,2)</f>
        <v>0</v>
      </c>
      <c r="K321" s="210" t="s">
        <v>733</v>
      </c>
      <c r="L321" s="47"/>
      <c r="M321" s="215" t="s">
        <v>19</v>
      </c>
      <c r="N321" s="216" t="s">
        <v>41</v>
      </c>
      <c r="O321" s="87"/>
      <c r="P321" s="217">
        <f>O321*H321</f>
        <v>0</v>
      </c>
      <c r="Q321" s="217">
        <v>0.0063171399999999997</v>
      </c>
      <c r="R321" s="217">
        <f>Q321*H321</f>
        <v>0.020846561999999999</v>
      </c>
      <c r="S321" s="217">
        <v>0</v>
      </c>
      <c r="T321" s="218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19" t="s">
        <v>150</v>
      </c>
      <c r="AT321" s="219" t="s">
        <v>146</v>
      </c>
      <c r="AU321" s="219" t="s">
        <v>80</v>
      </c>
      <c r="AY321" s="20" t="s">
        <v>145</v>
      </c>
      <c r="BE321" s="220">
        <f>IF(N321="základní",J321,0)</f>
        <v>0</v>
      </c>
      <c r="BF321" s="220">
        <f>IF(N321="snížená",J321,0)</f>
        <v>0</v>
      </c>
      <c r="BG321" s="220">
        <f>IF(N321="zákl. přenesená",J321,0)</f>
        <v>0</v>
      </c>
      <c r="BH321" s="220">
        <f>IF(N321="sníž. přenesená",J321,0)</f>
        <v>0</v>
      </c>
      <c r="BI321" s="220">
        <f>IF(N321="nulová",J321,0)</f>
        <v>0</v>
      </c>
      <c r="BJ321" s="20" t="s">
        <v>78</v>
      </c>
      <c r="BK321" s="220">
        <f>ROUND(I321*H321,2)</f>
        <v>0</v>
      </c>
      <c r="BL321" s="20" t="s">
        <v>150</v>
      </c>
      <c r="BM321" s="219" t="s">
        <v>1154</v>
      </c>
    </row>
    <row r="322" s="2" customFormat="1">
      <c r="A322" s="41"/>
      <c r="B322" s="42"/>
      <c r="C322" s="43"/>
      <c r="D322" s="266" t="s">
        <v>735</v>
      </c>
      <c r="E322" s="43"/>
      <c r="F322" s="267" t="s">
        <v>932</v>
      </c>
      <c r="G322" s="43"/>
      <c r="H322" s="43"/>
      <c r="I322" s="268"/>
      <c r="J322" s="43"/>
      <c r="K322" s="43"/>
      <c r="L322" s="47"/>
      <c r="M322" s="269"/>
      <c r="N322" s="270"/>
      <c r="O322" s="87"/>
      <c r="P322" s="87"/>
      <c r="Q322" s="87"/>
      <c r="R322" s="87"/>
      <c r="S322" s="87"/>
      <c r="T322" s="88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T322" s="20" t="s">
        <v>735</v>
      </c>
      <c r="AU322" s="20" t="s">
        <v>80</v>
      </c>
    </row>
    <row r="323" s="12" customFormat="1">
      <c r="A323" s="12"/>
      <c r="B323" s="221"/>
      <c r="C323" s="222"/>
      <c r="D323" s="223" t="s">
        <v>152</v>
      </c>
      <c r="E323" s="224" t="s">
        <v>19</v>
      </c>
      <c r="F323" s="225" t="s">
        <v>1155</v>
      </c>
      <c r="G323" s="222"/>
      <c r="H323" s="226">
        <v>3.2999999999999998</v>
      </c>
      <c r="I323" s="227"/>
      <c r="J323" s="222"/>
      <c r="K323" s="222"/>
      <c r="L323" s="228"/>
      <c r="M323" s="229"/>
      <c r="N323" s="230"/>
      <c r="O323" s="230"/>
      <c r="P323" s="230"/>
      <c r="Q323" s="230"/>
      <c r="R323" s="230"/>
      <c r="S323" s="230"/>
      <c r="T323" s="231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T323" s="232" t="s">
        <v>152</v>
      </c>
      <c r="AU323" s="232" t="s">
        <v>80</v>
      </c>
      <c r="AV323" s="12" t="s">
        <v>80</v>
      </c>
      <c r="AW323" s="12" t="s">
        <v>32</v>
      </c>
      <c r="AX323" s="12" t="s">
        <v>70</v>
      </c>
      <c r="AY323" s="232" t="s">
        <v>145</v>
      </c>
    </row>
    <row r="324" s="14" customFormat="1">
      <c r="A324" s="14"/>
      <c r="B324" s="243"/>
      <c r="C324" s="244"/>
      <c r="D324" s="223" t="s">
        <v>152</v>
      </c>
      <c r="E324" s="245" t="s">
        <v>19</v>
      </c>
      <c r="F324" s="246" t="s">
        <v>154</v>
      </c>
      <c r="G324" s="244"/>
      <c r="H324" s="247">
        <v>3.2999999999999998</v>
      </c>
      <c r="I324" s="248"/>
      <c r="J324" s="244"/>
      <c r="K324" s="244"/>
      <c r="L324" s="249"/>
      <c r="M324" s="250"/>
      <c r="N324" s="251"/>
      <c r="O324" s="251"/>
      <c r="P324" s="251"/>
      <c r="Q324" s="251"/>
      <c r="R324" s="251"/>
      <c r="S324" s="251"/>
      <c r="T324" s="252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3" t="s">
        <v>152</v>
      </c>
      <c r="AU324" s="253" t="s">
        <v>80</v>
      </c>
      <c r="AV324" s="14" t="s">
        <v>150</v>
      </c>
      <c r="AW324" s="14" t="s">
        <v>32</v>
      </c>
      <c r="AX324" s="14" t="s">
        <v>78</v>
      </c>
      <c r="AY324" s="253" t="s">
        <v>145</v>
      </c>
    </row>
    <row r="325" s="11" customFormat="1" ht="22.8" customHeight="1">
      <c r="A325" s="11"/>
      <c r="B325" s="194"/>
      <c r="C325" s="195"/>
      <c r="D325" s="196" t="s">
        <v>69</v>
      </c>
      <c r="E325" s="264" t="s">
        <v>195</v>
      </c>
      <c r="F325" s="264" t="s">
        <v>935</v>
      </c>
      <c r="G325" s="195"/>
      <c r="H325" s="195"/>
      <c r="I325" s="198"/>
      <c r="J325" s="265">
        <f>BK325</f>
        <v>0</v>
      </c>
      <c r="K325" s="195"/>
      <c r="L325" s="200"/>
      <c r="M325" s="201"/>
      <c r="N325" s="202"/>
      <c r="O325" s="202"/>
      <c r="P325" s="203">
        <f>SUM(P326:P391)</f>
        <v>0</v>
      </c>
      <c r="Q325" s="202"/>
      <c r="R325" s="203">
        <f>SUM(R326:R391)</f>
        <v>76.701864051999991</v>
      </c>
      <c r="S325" s="202"/>
      <c r="T325" s="204">
        <f>SUM(T326:T391)</f>
        <v>0</v>
      </c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R325" s="205" t="s">
        <v>78</v>
      </c>
      <c r="AT325" s="206" t="s">
        <v>69</v>
      </c>
      <c r="AU325" s="206" t="s">
        <v>78</v>
      </c>
      <c r="AY325" s="205" t="s">
        <v>145</v>
      </c>
      <c r="BK325" s="207">
        <f>SUM(BK326:BK391)</f>
        <v>0</v>
      </c>
    </row>
    <row r="326" s="2" customFormat="1" ht="24.15" customHeight="1">
      <c r="A326" s="41"/>
      <c r="B326" s="42"/>
      <c r="C326" s="208" t="s">
        <v>314</v>
      </c>
      <c r="D326" s="208" t="s">
        <v>146</v>
      </c>
      <c r="E326" s="209" t="s">
        <v>936</v>
      </c>
      <c r="F326" s="210" t="s">
        <v>937</v>
      </c>
      <c r="G326" s="211" t="s">
        <v>176</v>
      </c>
      <c r="H326" s="212">
        <v>132.5</v>
      </c>
      <c r="I326" s="213"/>
      <c r="J326" s="214">
        <f>ROUND(I326*H326,2)</f>
        <v>0</v>
      </c>
      <c r="K326" s="210" t="s">
        <v>733</v>
      </c>
      <c r="L326" s="47"/>
      <c r="M326" s="215" t="s">
        <v>19</v>
      </c>
      <c r="N326" s="216" t="s">
        <v>41</v>
      </c>
      <c r="O326" s="87"/>
      <c r="P326" s="217">
        <f>O326*H326</f>
        <v>0</v>
      </c>
      <c r="Q326" s="217">
        <v>0.00017000000000000001</v>
      </c>
      <c r="R326" s="217">
        <f>Q326*H326</f>
        <v>0.022525000000000003</v>
      </c>
      <c r="S326" s="217">
        <v>0</v>
      </c>
      <c r="T326" s="218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19" t="s">
        <v>150</v>
      </c>
      <c r="AT326" s="219" t="s">
        <v>146</v>
      </c>
      <c r="AU326" s="219" t="s">
        <v>80</v>
      </c>
      <c r="AY326" s="20" t="s">
        <v>145</v>
      </c>
      <c r="BE326" s="220">
        <f>IF(N326="základní",J326,0)</f>
        <v>0</v>
      </c>
      <c r="BF326" s="220">
        <f>IF(N326="snížená",J326,0)</f>
        <v>0</v>
      </c>
      <c r="BG326" s="220">
        <f>IF(N326="zákl. přenesená",J326,0)</f>
        <v>0</v>
      </c>
      <c r="BH326" s="220">
        <f>IF(N326="sníž. přenesená",J326,0)</f>
        <v>0</v>
      </c>
      <c r="BI326" s="220">
        <f>IF(N326="nulová",J326,0)</f>
        <v>0</v>
      </c>
      <c r="BJ326" s="20" t="s">
        <v>78</v>
      </c>
      <c r="BK326" s="220">
        <f>ROUND(I326*H326,2)</f>
        <v>0</v>
      </c>
      <c r="BL326" s="20" t="s">
        <v>150</v>
      </c>
      <c r="BM326" s="219" t="s">
        <v>1156</v>
      </c>
    </row>
    <row r="327" s="2" customFormat="1">
      <c r="A327" s="41"/>
      <c r="B327" s="42"/>
      <c r="C327" s="43"/>
      <c r="D327" s="266" t="s">
        <v>735</v>
      </c>
      <c r="E327" s="43"/>
      <c r="F327" s="267" t="s">
        <v>939</v>
      </c>
      <c r="G327" s="43"/>
      <c r="H327" s="43"/>
      <c r="I327" s="268"/>
      <c r="J327" s="43"/>
      <c r="K327" s="43"/>
      <c r="L327" s="47"/>
      <c r="M327" s="269"/>
      <c r="N327" s="270"/>
      <c r="O327" s="87"/>
      <c r="P327" s="87"/>
      <c r="Q327" s="87"/>
      <c r="R327" s="87"/>
      <c r="S327" s="87"/>
      <c r="T327" s="88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T327" s="20" t="s">
        <v>735</v>
      </c>
      <c r="AU327" s="20" t="s">
        <v>80</v>
      </c>
    </row>
    <row r="328" s="12" customFormat="1">
      <c r="A328" s="12"/>
      <c r="B328" s="221"/>
      <c r="C328" s="222"/>
      <c r="D328" s="223" t="s">
        <v>152</v>
      </c>
      <c r="E328" s="224" t="s">
        <v>19</v>
      </c>
      <c r="F328" s="225" t="s">
        <v>1157</v>
      </c>
      <c r="G328" s="222"/>
      <c r="H328" s="226">
        <v>132.5</v>
      </c>
      <c r="I328" s="227"/>
      <c r="J328" s="222"/>
      <c r="K328" s="222"/>
      <c r="L328" s="228"/>
      <c r="M328" s="229"/>
      <c r="N328" s="230"/>
      <c r="O328" s="230"/>
      <c r="P328" s="230"/>
      <c r="Q328" s="230"/>
      <c r="R328" s="230"/>
      <c r="S328" s="230"/>
      <c r="T328" s="231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T328" s="232" t="s">
        <v>152</v>
      </c>
      <c r="AU328" s="232" t="s">
        <v>80</v>
      </c>
      <c r="AV328" s="12" t="s">
        <v>80</v>
      </c>
      <c r="AW328" s="12" t="s">
        <v>32</v>
      </c>
      <c r="AX328" s="12" t="s">
        <v>70</v>
      </c>
      <c r="AY328" s="232" t="s">
        <v>145</v>
      </c>
    </row>
    <row r="329" s="14" customFormat="1">
      <c r="A329" s="14"/>
      <c r="B329" s="243"/>
      <c r="C329" s="244"/>
      <c r="D329" s="223" t="s">
        <v>152</v>
      </c>
      <c r="E329" s="245" t="s">
        <v>19</v>
      </c>
      <c r="F329" s="246" t="s">
        <v>154</v>
      </c>
      <c r="G329" s="244"/>
      <c r="H329" s="247">
        <v>132.5</v>
      </c>
      <c r="I329" s="248"/>
      <c r="J329" s="244"/>
      <c r="K329" s="244"/>
      <c r="L329" s="249"/>
      <c r="M329" s="250"/>
      <c r="N329" s="251"/>
      <c r="O329" s="251"/>
      <c r="P329" s="251"/>
      <c r="Q329" s="251"/>
      <c r="R329" s="251"/>
      <c r="S329" s="251"/>
      <c r="T329" s="252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3" t="s">
        <v>152</v>
      </c>
      <c r="AU329" s="253" t="s">
        <v>80</v>
      </c>
      <c r="AV329" s="14" t="s">
        <v>150</v>
      </c>
      <c r="AW329" s="14" t="s">
        <v>32</v>
      </c>
      <c r="AX329" s="14" t="s">
        <v>78</v>
      </c>
      <c r="AY329" s="253" t="s">
        <v>145</v>
      </c>
    </row>
    <row r="330" s="2" customFormat="1" ht="16.5" customHeight="1">
      <c r="A330" s="41"/>
      <c r="B330" s="42"/>
      <c r="C330" s="282" t="s">
        <v>349</v>
      </c>
      <c r="D330" s="282" t="s">
        <v>845</v>
      </c>
      <c r="E330" s="283" t="s">
        <v>941</v>
      </c>
      <c r="F330" s="284" t="s">
        <v>942</v>
      </c>
      <c r="G330" s="285" t="s">
        <v>176</v>
      </c>
      <c r="H330" s="286">
        <v>133.82499999999999</v>
      </c>
      <c r="I330" s="287"/>
      <c r="J330" s="288">
        <f>ROUND(I330*H330,2)</f>
        <v>0</v>
      </c>
      <c r="K330" s="284" t="s">
        <v>733</v>
      </c>
      <c r="L330" s="289"/>
      <c r="M330" s="290" t="s">
        <v>19</v>
      </c>
      <c r="N330" s="291" t="s">
        <v>41</v>
      </c>
      <c r="O330" s="87"/>
      <c r="P330" s="217">
        <f>O330*H330</f>
        <v>0</v>
      </c>
      <c r="Q330" s="217">
        <v>0.21440000000000001</v>
      </c>
      <c r="R330" s="217">
        <f>Q330*H330</f>
        <v>28.692079999999997</v>
      </c>
      <c r="S330" s="217">
        <v>0</v>
      </c>
      <c r="T330" s="218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19" t="s">
        <v>195</v>
      </c>
      <c r="AT330" s="219" t="s">
        <v>845</v>
      </c>
      <c r="AU330" s="219" t="s">
        <v>80</v>
      </c>
      <c r="AY330" s="20" t="s">
        <v>145</v>
      </c>
      <c r="BE330" s="220">
        <f>IF(N330="základní",J330,0)</f>
        <v>0</v>
      </c>
      <c r="BF330" s="220">
        <f>IF(N330="snížená",J330,0)</f>
        <v>0</v>
      </c>
      <c r="BG330" s="220">
        <f>IF(N330="zákl. přenesená",J330,0)</f>
        <v>0</v>
      </c>
      <c r="BH330" s="220">
        <f>IF(N330="sníž. přenesená",J330,0)</f>
        <v>0</v>
      </c>
      <c r="BI330" s="220">
        <f>IF(N330="nulová",J330,0)</f>
        <v>0</v>
      </c>
      <c r="BJ330" s="20" t="s">
        <v>78</v>
      </c>
      <c r="BK330" s="220">
        <f>ROUND(I330*H330,2)</f>
        <v>0</v>
      </c>
      <c r="BL330" s="20" t="s">
        <v>150</v>
      </c>
      <c r="BM330" s="219" t="s">
        <v>1158</v>
      </c>
    </row>
    <row r="331" s="12" customFormat="1">
      <c r="A331" s="12"/>
      <c r="B331" s="221"/>
      <c r="C331" s="222"/>
      <c r="D331" s="223" t="s">
        <v>152</v>
      </c>
      <c r="E331" s="222"/>
      <c r="F331" s="225" t="s">
        <v>1159</v>
      </c>
      <c r="G331" s="222"/>
      <c r="H331" s="226">
        <v>133.82499999999999</v>
      </c>
      <c r="I331" s="227"/>
      <c r="J331" s="222"/>
      <c r="K331" s="222"/>
      <c r="L331" s="228"/>
      <c r="M331" s="229"/>
      <c r="N331" s="230"/>
      <c r="O331" s="230"/>
      <c r="P331" s="230"/>
      <c r="Q331" s="230"/>
      <c r="R331" s="230"/>
      <c r="S331" s="230"/>
      <c r="T331" s="231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T331" s="232" t="s">
        <v>152</v>
      </c>
      <c r="AU331" s="232" t="s">
        <v>80</v>
      </c>
      <c r="AV331" s="12" t="s">
        <v>80</v>
      </c>
      <c r="AW331" s="12" t="s">
        <v>4</v>
      </c>
      <c r="AX331" s="12" t="s">
        <v>78</v>
      </c>
      <c r="AY331" s="232" t="s">
        <v>145</v>
      </c>
    </row>
    <row r="332" s="2" customFormat="1" ht="16.5" customHeight="1">
      <c r="A332" s="41"/>
      <c r="B332" s="42"/>
      <c r="C332" s="208" t="s">
        <v>344</v>
      </c>
      <c r="D332" s="208" t="s">
        <v>146</v>
      </c>
      <c r="E332" s="209" t="s">
        <v>954</v>
      </c>
      <c r="F332" s="210" t="s">
        <v>955</v>
      </c>
      <c r="G332" s="211" t="s">
        <v>176</v>
      </c>
      <c r="H332" s="212">
        <v>132.5</v>
      </c>
      <c r="I332" s="213"/>
      <c r="J332" s="214">
        <f>ROUND(I332*H332,2)</f>
        <v>0</v>
      </c>
      <c r="K332" s="210" t="s">
        <v>733</v>
      </c>
      <c r="L332" s="47"/>
      <c r="M332" s="215" t="s">
        <v>19</v>
      </c>
      <c r="N332" s="216" t="s">
        <v>41</v>
      </c>
      <c r="O332" s="87"/>
      <c r="P332" s="217">
        <f>O332*H332</f>
        <v>0</v>
      </c>
      <c r="Q332" s="217">
        <v>0</v>
      </c>
      <c r="R332" s="217">
        <f>Q332*H332</f>
        <v>0</v>
      </c>
      <c r="S332" s="217">
        <v>0</v>
      </c>
      <c r="T332" s="218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19" t="s">
        <v>150</v>
      </c>
      <c r="AT332" s="219" t="s">
        <v>146</v>
      </c>
      <c r="AU332" s="219" t="s">
        <v>80</v>
      </c>
      <c r="AY332" s="20" t="s">
        <v>145</v>
      </c>
      <c r="BE332" s="220">
        <f>IF(N332="základní",J332,0)</f>
        <v>0</v>
      </c>
      <c r="BF332" s="220">
        <f>IF(N332="snížená",J332,0)</f>
        <v>0</v>
      </c>
      <c r="BG332" s="220">
        <f>IF(N332="zákl. přenesená",J332,0)</f>
        <v>0</v>
      </c>
      <c r="BH332" s="220">
        <f>IF(N332="sníž. přenesená",J332,0)</f>
        <v>0</v>
      </c>
      <c r="BI332" s="220">
        <f>IF(N332="nulová",J332,0)</f>
        <v>0</v>
      </c>
      <c r="BJ332" s="20" t="s">
        <v>78</v>
      </c>
      <c r="BK332" s="220">
        <f>ROUND(I332*H332,2)</f>
        <v>0</v>
      </c>
      <c r="BL332" s="20" t="s">
        <v>150</v>
      </c>
      <c r="BM332" s="219" t="s">
        <v>1160</v>
      </c>
    </row>
    <row r="333" s="2" customFormat="1">
      <c r="A333" s="41"/>
      <c r="B333" s="42"/>
      <c r="C333" s="43"/>
      <c r="D333" s="266" t="s">
        <v>735</v>
      </c>
      <c r="E333" s="43"/>
      <c r="F333" s="267" t="s">
        <v>957</v>
      </c>
      <c r="G333" s="43"/>
      <c r="H333" s="43"/>
      <c r="I333" s="268"/>
      <c r="J333" s="43"/>
      <c r="K333" s="43"/>
      <c r="L333" s="47"/>
      <c r="M333" s="269"/>
      <c r="N333" s="270"/>
      <c r="O333" s="87"/>
      <c r="P333" s="87"/>
      <c r="Q333" s="87"/>
      <c r="R333" s="87"/>
      <c r="S333" s="87"/>
      <c r="T333" s="88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T333" s="20" t="s">
        <v>735</v>
      </c>
      <c r="AU333" s="20" t="s">
        <v>80</v>
      </c>
    </row>
    <row r="334" s="12" customFormat="1">
      <c r="A334" s="12"/>
      <c r="B334" s="221"/>
      <c r="C334" s="222"/>
      <c r="D334" s="223" t="s">
        <v>152</v>
      </c>
      <c r="E334" s="224" t="s">
        <v>19</v>
      </c>
      <c r="F334" s="225" t="s">
        <v>1157</v>
      </c>
      <c r="G334" s="222"/>
      <c r="H334" s="226">
        <v>132.5</v>
      </c>
      <c r="I334" s="227"/>
      <c r="J334" s="222"/>
      <c r="K334" s="222"/>
      <c r="L334" s="228"/>
      <c r="M334" s="229"/>
      <c r="N334" s="230"/>
      <c r="O334" s="230"/>
      <c r="P334" s="230"/>
      <c r="Q334" s="230"/>
      <c r="R334" s="230"/>
      <c r="S334" s="230"/>
      <c r="T334" s="231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T334" s="232" t="s">
        <v>152</v>
      </c>
      <c r="AU334" s="232" t="s">
        <v>80</v>
      </c>
      <c r="AV334" s="12" t="s">
        <v>80</v>
      </c>
      <c r="AW334" s="12" t="s">
        <v>32</v>
      </c>
      <c r="AX334" s="12" t="s">
        <v>70</v>
      </c>
      <c r="AY334" s="232" t="s">
        <v>145</v>
      </c>
    </row>
    <row r="335" s="14" customFormat="1">
      <c r="A335" s="14"/>
      <c r="B335" s="243"/>
      <c r="C335" s="244"/>
      <c r="D335" s="223" t="s">
        <v>152</v>
      </c>
      <c r="E335" s="245" t="s">
        <v>19</v>
      </c>
      <c r="F335" s="246" t="s">
        <v>154</v>
      </c>
      <c r="G335" s="244"/>
      <c r="H335" s="247">
        <v>132.5</v>
      </c>
      <c r="I335" s="248"/>
      <c r="J335" s="244"/>
      <c r="K335" s="244"/>
      <c r="L335" s="249"/>
      <c r="M335" s="250"/>
      <c r="N335" s="251"/>
      <c r="O335" s="251"/>
      <c r="P335" s="251"/>
      <c r="Q335" s="251"/>
      <c r="R335" s="251"/>
      <c r="S335" s="251"/>
      <c r="T335" s="252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3" t="s">
        <v>152</v>
      </c>
      <c r="AU335" s="253" t="s">
        <v>80</v>
      </c>
      <c r="AV335" s="14" t="s">
        <v>150</v>
      </c>
      <c r="AW335" s="14" t="s">
        <v>32</v>
      </c>
      <c r="AX335" s="14" t="s">
        <v>78</v>
      </c>
      <c r="AY335" s="253" t="s">
        <v>145</v>
      </c>
    </row>
    <row r="336" s="2" customFormat="1" ht="16.5" customHeight="1">
      <c r="A336" s="41"/>
      <c r="B336" s="42"/>
      <c r="C336" s="208" t="s">
        <v>421</v>
      </c>
      <c r="D336" s="208" t="s">
        <v>146</v>
      </c>
      <c r="E336" s="209" t="s">
        <v>962</v>
      </c>
      <c r="F336" s="210" t="s">
        <v>963</v>
      </c>
      <c r="G336" s="211" t="s">
        <v>401</v>
      </c>
      <c r="H336" s="212">
        <v>2</v>
      </c>
      <c r="I336" s="213"/>
      <c r="J336" s="214">
        <f>ROUND(I336*H336,2)</f>
        <v>0</v>
      </c>
      <c r="K336" s="210" t="s">
        <v>733</v>
      </c>
      <c r="L336" s="47"/>
      <c r="M336" s="215" t="s">
        <v>19</v>
      </c>
      <c r="N336" s="216" t="s">
        <v>41</v>
      </c>
      <c r="O336" s="87"/>
      <c r="P336" s="217">
        <f>O336*H336</f>
        <v>0</v>
      </c>
      <c r="Q336" s="217">
        <v>0.47093942599999999</v>
      </c>
      <c r="R336" s="217">
        <f>Q336*H336</f>
        <v>0.94187885199999999</v>
      </c>
      <c r="S336" s="217">
        <v>0</v>
      </c>
      <c r="T336" s="218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19" t="s">
        <v>150</v>
      </c>
      <c r="AT336" s="219" t="s">
        <v>146</v>
      </c>
      <c r="AU336" s="219" t="s">
        <v>80</v>
      </c>
      <c r="AY336" s="20" t="s">
        <v>145</v>
      </c>
      <c r="BE336" s="220">
        <f>IF(N336="základní",J336,0)</f>
        <v>0</v>
      </c>
      <c r="BF336" s="220">
        <f>IF(N336="snížená",J336,0)</f>
        <v>0</v>
      </c>
      <c r="BG336" s="220">
        <f>IF(N336="zákl. přenesená",J336,0)</f>
        <v>0</v>
      </c>
      <c r="BH336" s="220">
        <f>IF(N336="sníž. přenesená",J336,0)</f>
        <v>0</v>
      </c>
      <c r="BI336" s="220">
        <f>IF(N336="nulová",J336,0)</f>
        <v>0</v>
      </c>
      <c r="BJ336" s="20" t="s">
        <v>78</v>
      </c>
      <c r="BK336" s="220">
        <f>ROUND(I336*H336,2)</f>
        <v>0</v>
      </c>
      <c r="BL336" s="20" t="s">
        <v>150</v>
      </c>
      <c r="BM336" s="219" t="s">
        <v>1161</v>
      </c>
    </row>
    <row r="337" s="2" customFormat="1">
      <c r="A337" s="41"/>
      <c r="B337" s="42"/>
      <c r="C337" s="43"/>
      <c r="D337" s="266" t="s">
        <v>735</v>
      </c>
      <c r="E337" s="43"/>
      <c r="F337" s="267" t="s">
        <v>965</v>
      </c>
      <c r="G337" s="43"/>
      <c r="H337" s="43"/>
      <c r="I337" s="268"/>
      <c r="J337" s="43"/>
      <c r="K337" s="43"/>
      <c r="L337" s="47"/>
      <c r="M337" s="269"/>
      <c r="N337" s="270"/>
      <c r="O337" s="87"/>
      <c r="P337" s="87"/>
      <c r="Q337" s="87"/>
      <c r="R337" s="87"/>
      <c r="S337" s="87"/>
      <c r="T337" s="88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T337" s="20" t="s">
        <v>735</v>
      </c>
      <c r="AU337" s="20" t="s">
        <v>80</v>
      </c>
    </row>
    <row r="338" s="2" customFormat="1" ht="16.5" customHeight="1">
      <c r="A338" s="41"/>
      <c r="B338" s="42"/>
      <c r="C338" s="208" t="s">
        <v>387</v>
      </c>
      <c r="D338" s="208" t="s">
        <v>146</v>
      </c>
      <c r="E338" s="209" t="s">
        <v>966</v>
      </c>
      <c r="F338" s="210" t="s">
        <v>967</v>
      </c>
      <c r="G338" s="211" t="s">
        <v>401</v>
      </c>
      <c r="H338" s="212">
        <v>5</v>
      </c>
      <c r="I338" s="213"/>
      <c r="J338" s="214">
        <f>ROUND(I338*H338,2)</f>
        <v>0</v>
      </c>
      <c r="K338" s="210" t="s">
        <v>733</v>
      </c>
      <c r="L338" s="47"/>
      <c r="M338" s="215" t="s">
        <v>19</v>
      </c>
      <c r="N338" s="216" t="s">
        <v>41</v>
      </c>
      <c r="O338" s="87"/>
      <c r="P338" s="217">
        <f>O338*H338</f>
        <v>0</v>
      </c>
      <c r="Q338" s="217">
        <v>0.41488999999999998</v>
      </c>
      <c r="R338" s="217">
        <f>Q338*H338</f>
        <v>2.0744499999999997</v>
      </c>
      <c r="S338" s="217">
        <v>0</v>
      </c>
      <c r="T338" s="218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19" t="s">
        <v>150</v>
      </c>
      <c r="AT338" s="219" t="s">
        <v>146</v>
      </c>
      <c r="AU338" s="219" t="s">
        <v>80</v>
      </c>
      <c r="AY338" s="20" t="s">
        <v>145</v>
      </c>
      <c r="BE338" s="220">
        <f>IF(N338="základní",J338,0)</f>
        <v>0</v>
      </c>
      <c r="BF338" s="220">
        <f>IF(N338="snížená",J338,0)</f>
        <v>0</v>
      </c>
      <c r="BG338" s="220">
        <f>IF(N338="zákl. přenesená",J338,0)</f>
        <v>0</v>
      </c>
      <c r="BH338" s="220">
        <f>IF(N338="sníž. přenesená",J338,0)</f>
        <v>0</v>
      </c>
      <c r="BI338" s="220">
        <f>IF(N338="nulová",J338,0)</f>
        <v>0</v>
      </c>
      <c r="BJ338" s="20" t="s">
        <v>78</v>
      </c>
      <c r="BK338" s="220">
        <f>ROUND(I338*H338,2)</f>
        <v>0</v>
      </c>
      <c r="BL338" s="20" t="s">
        <v>150</v>
      </c>
      <c r="BM338" s="219" t="s">
        <v>1162</v>
      </c>
    </row>
    <row r="339" s="2" customFormat="1">
      <c r="A339" s="41"/>
      <c r="B339" s="42"/>
      <c r="C339" s="43"/>
      <c r="D339" s="266" t="s">
        <v>735</v>
      </c>
      <c r="E339" s="43"/>
      <c r="F339" s="267" t="s">
        <v>969</v>
      </c>
      <c r="G339" s="43"/>
      <c r="H339" s="43"/>
      <c r="I339" s="268"/>
      <c r="J339" s="43"/>
      <c r="K339" s="43"/>
      <c r="L339" s="47"/>
      <c r="M339" s="269"/>
      <c r="N339" s="270"/>
      <c r="O339" s="87"/>
      <c r="P339" s="87"/>
      <c r="Q339" s="87"/>
      <c r="R339" s="87"/>
      <c r="S339" s="87"/>
      <c r="T339" s="88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T339" s="20" t="s">
        <v>735</v>
      </c>
      <c r="AU339" s="20" t="s">
        <v>80</v>
      </c>
    </row>
    <row r="340" s="12" customFormat="1">
      <c r="A340" s="12"/>
      <c r="B340" s="221"/>
      <c r="C340" s="222"/>
      <c r="D340" s="223" t="s">
        <v>152</v>
      </c>
      <c r="E340" s="224" t="s">
        <v>19</v>
      </c>
      <c r="F340" s="225" t="s">
        <v>1163</v>
      </c>
      <c r="G340" s="222"/>
      <c r="H340" s="226">
        <v>5</v>
      </c>
      <c r="I340" s="227"/>
      <c r="J340" s="222"/>
      <c r="K340" s="222"/>
      <c r="L340" s="228"/>
      <c r="M340" s="229"/>
      <c r="N340" s="230"/>
      <c r="O340" s="230"/>
      <c r="P340" s="230"/>
      <c r="Q340" s="230"/>
      <c r="R340" s="230"/>
      <c r="S340" s="230"/>
      <c r="T340" s="231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T340" s="232" t="s">
        <v>152</v>
      </c>
      <c r="AU340" s="232" t="s">
        <v>80</v>
      </c>
      <c r="AV340" s="12" t="s">
        <v>80</v>
      </c>
      <c r="AW340" s="12" t="s">
        <v>32</v>
      </c>
      <c r="AX340" s="12" t="s">
        <v>70</v>
      </c>
      <c r="AY340" s="232" t="s">
        <v>145</v>
      </c>
    </row>
    <row r="341" s="14" customFormat="1">
      <c r="A341" s="14"/>
      <c r="B341" s="243"/>
      <c r="C341" s="244"/>
      <c r="D341" s="223" t="s">
        <v>152</v>
      </c>
      <c r="E341" s="245" t="s">
        <v>19</v>
      </c>
      <c r="F341" s="246" t="s">
        <v>154</v>
      </c>
      <c r="G341" s="244"/>
      <c r="H341" s="247">
        <v>5</v>
      </c>
      <c r="I341" s="248"/>
      <c r="J341" s="244"/>
      <c r="K341" s="244"/>
      <c r="L341" s="249"/>
      <c r="M341" s="250"/>
      <c r="N341" s="251"/>
      <c r="O341" s="251"/>
      <c r="P341" s="251"/>
      <c r="Q341" s="251"/>
      <c r="R341" s="251"/>
      <c r="S341" s="251"/>
      <c r="T341" s="252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3" t="s">
        <v>152</v>
      </c>
      <c r="AU341" s="253" t="s">
        <v>80</v>
      </c>
      <c r="AV341" s="14" t="s">
        <v>150</v>
      </c>
      <c r="AW341" s="14" t="s">
        <v>32</v>
      </c>
      <c r="AX341" s="14" t="s">
        <v>78</v>
      </c>
      <c r="AY341" s="253" t="s">
        <v>145</v>
      </c>
    </row>
    <row r="342" s="2" customFormat="1" ht="16.5" customHeight="1">
      <c r="A342" s="41"/>
      <c r="B342" s="42"/>
      <c r="C342" s="282" t="s">
        <v>372</v>
      </c>
      <c r="D342" s="282" t="s">
        <v>845</v>
      </c>
      <c r="E342" s="283" t="s">
        <v>973</v>
      </c>
      <c r="F342" s="284" t="s">
        <v>974</v>
      </c>
      <c r="G342" s="285" t="s">
        <v>401</v>
      </c>
      <c r="H342" s="286">
        <v>5</v>
      </c>
      <c r="I342" s="287"/>
      <c r="J342" s="288">
        <f>ROUND(I342*H342,2)</f>
        <v>0</v>
      </c>
      <c r="K342" s="284" t="s">
        <v>733</v>
      </c>
      <c r="L342" s="289"/>
      <c r="M342" s="290" t="s">
        <v>19</v>
      </c>
      <c r="N342" s="291" t="s">
        <v>41</v>
      </c>
      <c r="O342" s="87"/>
      <c r="P342" s="217">
        <f>O342*H342</f>
        <v>0</v>
      </c>
      <c r="Q342" s="217">
        <v>1.6000000000000001</v>
      </c>
      <c r="R342" s="217">
        <f>Q342*H342</f>
        <v>8</v>
      </c>
      <c r="S342" s="217">
        <v>0</v>
      </c>
      <c r="T342" s="218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19" t="s">
        <v>195</v>
      </c>
      <c r="AT342" s="219" t="s">
        <v>845</v>
      </c>
      <c r="AU342" s="219" t="s">
        <v>80</v>
      </c>
      <c r="AY342" s="20" t="s">
        <v>145</v>
      </c>
      <c r="BE342" s="220">
        <f>IF(N342="základní",J342,0)</f>
        <v>0</v>
      </c>
      <c r="BF342" s="220">
        <f>IF(N342="snížená",J342,0)</f>
        <v>0</v>
      </c>
      <c r="BG342" s="220">
        <f>IF(N342="zákl. přenesená",J342,0)</f>
        <v>0</v>
      </c>
      <c r="BH342" s="220">
        <f>IF(N342="sníž. přenesená",J342,0)</f>
        <v>0</v>
      </c>
      <c r="BI342" s="220">
        <f>IF(N342="nulová",J342,0)</f>
        <v>0</v>
      </c>
      <c r="BJ342" s="20" t="s">
        <v>78</v>
      </c>
      <c r="BK342" s="220">
        <f>ROUND(I342*H342,2)</f>
        <v>0</v>
      </c>
      <c r="BL342" s="20" t="s">
        <v>150</v>
      </c>
      <c r="BM342" s="219" t="s">
        <v>1164</v>
      </c>
    </row>
    <row r="343" s="12" customFormat="1">
      <c r="A343" s="12"/>
      <c r="B343" s="221"/>
      <c r="C343" s="222"/>
      <c r="D343" s="223" t="s">
        <v>152</v>
      </c>
      <c r="E343" s="224" t="s">
        <v>19</v>
      </c>
      <c r="F343" s="225" t="s">
        <v>1165</v>
      </c>
      <c r="G343" s="222"/>
      <c r="H343" s="226">
        <v>5</v>
      </c>
      <c r="I343" s="227"/>
      <c r="J343" s="222"/>
      <c r="K343" s="222"/>
      <c r="L343" s="228"/>
      <c r="M343" s="229"/>
      <c r="N343" s="230"/>
      <c r="O343" s="230"/>
      <c r="P343" s="230"/>
      <c r="Q343" s="230"/>
      <c r="R343" s="230"/>
      <c r="S343" s="230"/>
      <c r="T343" s="231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T343" s="232" t="s">
        <v>152</v>
      </c>
      <c r="AU343" s="232" t="s">
        <v>80</v>
      </c>
      <c r="AV343" s="12" t="s">
        <v>80</v>
      </c>
      <c r="AW343" s="12" t="s">
        <v>32</v>
      </c>
      <c r="AX343" s="12" t="s">
        <v>70</v>
      </c>
      <c r="AY343" s="232" t="s">
        <v>145</v>
      </c>
    </row>
    <row r="344" s="14" customFormat="1">
      <c r="A344" s="14"/>
      <c r="B344" s="243"/>
      <c r="C344" s="244"/>
      <c r="D344" s="223" t="s">
        <v>152</v>
      </c>
      <c r="E344" s="245" t="s">
        <v>19</v>
      </c>
      <c r="F344" s="246" t="s">
        <v>154</v>
      </c>
      <c r="G344" s="244"/>
      <c r="H344" s="247">
        <v>5</v>
      </c>
      <c r="I344" s="248"/>
      <c r="J344" s="244"/>
      <c r="K344" s="244"/>
      <c r="L344" s="249"/>
      <c r="M344" s="250"/>
      <c r="N344" s="251"/>
      <c r="O344" s="251"/>
      <c r="P344" s="251"/>
      <c r="Q344" s="251"/>
      <c r="R344" s="251"/>
      <c r="S344" s="251"/>
      <c r="T344" s="252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3" t="s">
        <v>152</v>
      </c>
      <c r="AU344" s="253" t="s">
        <v>80</v>
      </c>
      <c r="AV344" s="14" t="s">
        <v>150</v>
      </c>
      <c r="AW344" s="14" t="s">
        <v>32</v>
      </c>
      <c r="AX344" s="14" t="s">
        <v>78</v>
      </c>
      <c r="AY344" s="253" t="s">
        <v>145</v>
      </c>
    </row>
    <row r="345" s="2" customFormat="1" ht="16.5" customHeight="1">
      <c r="A345" s="41"/>
      <c r="B345" s="42"/>
      <c r="C345" s="282" t="s">
        <v>309</v>
      </c>
      <c r="D345" s="282" t="s">
        <v>845</v>
      </c>
      <c r="E345" s="283" t="s">
        <v>985</v>
      </c>
      <c r="F345" s="284" t="s">
        <v>986</v>
      </c>
      <c r="G345" s="285" t="s">
        <v>401</v>
      </c>
      <c r="H345" s="286">
        <v>9</v>
      </c>
      <c r="I345" s="287"/>
      <c r="J345" s="288">
        <f>ROUND(I345*H345,2)</f>
        <v>0</v>
      </c>
      <c r="K345" s="284" t="s">
        <v>733</v>
      </c>
      <c r="L345" s="289"/>
      <c r="M345" s="290" t="s">
        <v>19</v>
      </c>
      <c r="N345" s="291" t="s">
        <v>41</v>
      </c>
      <c r="O345" s="87"/>
      <c r="P345" s="217">
        <f>O345*H345</f>
        <v>0</v>
      </c>
      <c r="Q345" s="217">
        <v>0.002</v>
      </c>
      <c r="R345" s="217">
        <f>Q345*H345</f>
        <v>0.018000000000000002</v>
      </c>
      <c r="S345" s="217">
        <v>0</v>
      </c>
      <c r="T345" s="218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19" t="s">
        <v>195</v>
      </c>
      <c r="AT345" s="219" t="s">
        <v>845</v>
      </c>
      <c r="AU345" s="219" t="s">
        <v>80</v>
      </c>
      <c r="AY345" s="20" t="s">
        <v>145</v>
      </c>
      <c r="BE345" s="220">
        <f>IF(N345="základní",J345,0)</f>
        <v>0</v>
      </c>
      <c r="BF345" s="220">
        <f>IF(N345="snížená",J345,0)</f>
        <v>0</v>
      </c>
      <c r="BG345" s="220">
        <f>IF(N345="zákl. přenesená",J345,0)</f>
        <v>0</v>
      </c>
      <c r="BH345" s="220">
        <f>IF(N345="sníž. přenesená",J345,0)</f>
        <v>0</v>
      </c>
      <c r="BI345" s="220">
        <f>IF(N345="nulová",J345,0)</f>
        <v>0</v>
      </c>
      <c r="BJ345" s="20" t="s">
        <v>78</v>
      </c>
      <c r="BK345" s="220">
        <f>ROUND(I345*H345,2)</f>
        <v>0</v>
      </c>
      <c r="BL345" s="20" t="s">
        <v>150</v>
      </c>
      <c r="BM345" s="219" t="s">
        <v>1166</v>
      </c>
    </row>
    <row r="346" s="12" customFormat="1">
      <c r="A346" s="12"/>
      <c r="B346" s="221"/>
      <c r="C346" s="222"/>
      <c r="D346" s="223" t="s">
        <v>152</v>
      </c>
      <c r="E346" s="224" t="s">
        <v>19</v>
      </c>
      <c r="F346" s="225" t="s">
        <v>988</v>
      </c>
      <c r="G346" s="222"/>
      <c r="H346" s="226">
        <v>9</v>
      </c>
      <c r="I346" s="227"/>
      <c r="J346" s="222"/>
      <c r="K346" s="222"/>
      <c r="L346" s="228"/>
      <c r="M346" s="229"/>
      <c r="N346" s="230"/>
      <c r="O346" s="230"/>
      <c r="P346" s="230"/>
      <c r="Q346" s="230"/>
      <c r="R346" s="230"/>
      <c r="S346" s="230"/>
      <c r="T346" s="231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T346" s="232" t="s">
        <v>152</v>
      </c>
      <c r="AU346" s="232" t="s">
        <v>80</v>
      </c>
      <c r="AV346" s="12" t="s">
        <v>80</v>
      </c>
      <c r="AW346" s="12" t="s">
        <v>32</v>
      </c>
      <c r="AX346" s="12" t="s">
        <v>70</v>
      </c>
      <c r="AY346" s="232" t="s">
        <v>145</v>
      </c>
    </row>
    <row r="347" s="14" customFormat="1">
      <c r="A347" s="14"/>
      <c r="B347" s="243"/>
      <c r="C347" s="244"/>
      <c r="D347" s="223" t="s">
        <v>152</v>
      </c>
      <c r="E347" s="245" t="s">
        <v>19</v>
      </c>
      <c r="F347" s="246" t="s">
        <v>154</v>
      </c>
      <c r="G347" s="244"/>
      <c r="H347" s="247">
        <v>9</v>
      </c>
      <c r="I347" s="248"/>
      <c r="J347" s="244"/>
      <c r="K347" s="244"/>
      <c r="L347" s="249"/>
      <c r="M347" s="250"/>
      <c r="N347" s="251"/>
      <c r="O347" s="251"/>
      <c r="P347" s="251"/>
      <c r="Q347" s="251"/>
      <c r="R347" s="251"/>
      <c r="S347" s="251"/>
      <c r="T347" s="252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3" t="s">
        <v>152</v>
      </c>
      <c r="AU347" s="253" t="s">
        <v>80</v>
      </c>
      <c r="AV347" s="14" t="s">
        <v>150</v>
      </c>
      <c r="AW347" s="14" t="s">
        <v>32</v>
      </c>
      <c r="AX347" s="14" t="s">
        <v>78</v>
      </c>
      <c r="AY347" s="253" t="s">
        <v>145</v>
      </c>
    </row>
    <row r="348" s="2" customFormat="1" ht="16.5" customHeight="1">
      <c r="A348" s="41"/>
      <c r="B348" s="42"/>
      <c r="C348" s="208" t="s">
        <v>395</v>
      </c>
      <c r="D348" s="208" t="s">
        <v>146</v>
      </c>
      <c r="E348" s="209" t="s">
        <v>1002</v>
      </c>
      <c r="F348" s="210" t="s">
        <v>1003</v>
      </c>
      <c r="G348" s="211" t="s">
        <v>401</v>
      </c>
      <c r="H348" s="212">
        <v>3</v>
      </c>
      <c r="I348" s="213"/>
      <c r="J348" s="214">
        <f>ROUND(I348*H348,2)</f>
        <v>0</v>
      </c>
      <c r="K348" s="210" t="s">
        <v>733</v>
      </c>
      <c r="L348" s="47"/>
      <c r="M348" s="215" t="s">
        <v>19</v>
      </c>
      <c r="N348" s="216" t="s">
        <v>41</v>
      </c>
      <c r="O348" s="87"/>
      <c r="P348" s="217">
        <f>O348*H348</f>
        <v>0</v>
      </c>
      <c r="Q348" s="217">
        <v>0.0098899999999999995</v>
      </c>
      <c r="R348" s="217">
        <f>Q348*H348</f>
        <v>0.029669999999999998</v>
      </c>
      <c r="S348" s="217">
        <v>0</v>
      </c>
      <c r="T348" s="218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19" t="s">
        <v>150</v>
      </c>
      <c r="AT348" s="219" t="s">
        <v>146</v>
      </c>
      <c r="AU348" s="219" t="s">
        <v>80</v>
      </c>
      <c r="AY348" s="20" t="s">
        <v>145</v>
      </c>
      <c r="BE348" s="220">
        <f>IF(N348="základní",J348,0)</f>
        <v>0</v>
      </c>
      <c r="BF348" s="220">
        <f>IF(N348="snížená",J348,0)</f>
        <v>0</v>
      </c>
      <c r="BG348" s="220">
        <f>IF(N348="zákl. přenesená",J348,0)</f>
        <v>0</v>
      </c>
      <c r="BH348" s="220">
        <f>IF(N348="sníž. přenesená",J348,0)</f>
        <v>0</v>
      </c>
      <c r="BI348" s="220">
        <f>IF(N348="nulová",J348,0)</f>
        <v>0</v>
      </c>
      <c r="BJ348" s="20" t="s">
        <v>78</v>
      </c>
      <c r="BK348" s="220">
        <f>ROUND(I348*H348,2)</f>
        <v>0</v>
      </c>
      <c r="BL348" s="20" t="s">
        <v>150</v>
      </c>
      <c r="BM348" s="219" t="s">
        <v>1167</v>
      </c>
    </row>
    <row r="349" s="2" customFormat="1">
      <c r="A349" s="41"/>
      <c r="B349" s="42"/>
      <c r="C349" s="43"/>
      <c r="D349" s="266" t="s">
        <v>735</v>
      </c>
      <c r="E349" s="43"/>
      <c r="F349" s="267" t="s">
        <v>1005</v>
      </c>
      <c r="G349" s="43"/>
      <c r="H349" s="43"/>
      <c r="I349" s="268"/>
      <c r="J349" s="43"/>
      <c r="K349" s="43"/>
      <c r="L349" s="47"/>
      <c r="M349" s="269"/>
      <c r="N349" s="270"/>
      <c r="O349" s="87"/>
      <c r="P349" s="87"/>
      <c r="Q349" s="87"/>
      <c r="R349" s="87"/>
      <c r="S349" s="87"/>
      <c r="T349" s="88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T349" s="20" t="s">
        <v>735</v>
      </c>
      <c r="AU349" s="20" t="s">
        <v>80</v>
      </c>
    </row>
    <row r="350" s="12" customFormat="1">
      <c r="A350" s="12"/>
      <c r="B350" s="221"/>
      <c r="C350" s="222"/>
      <c r="D350" s="223" t="s">
        <v>152</v>
      </c>
      <c r="E350" s="224" t="s">
        <v>19</v>
      </c>
      <c r="F350" s="225" t="s">
        <v>1168</v>
      </c>
      <c r="G350" s="222"/>
      <c r="H350" s="226">
        <v>3</v>
      </c>
      <c r="I350" s="227"/>
      <c r="J350" s="222"/>
      <c r="K350" s="222"/>
      <c r="L350" s="228"/>
      <c r="M350" s="229"/>
      <c r="N350" s="230"/>
      <c r="O350" s="230"/>
      <c r="P350" s="230"/>
      <c r="Q350" s="230"/>
      <c r="R350" s="230"/>
      <c r="S350" s="230"/>
      <c r="T350" s="231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T350" s="232" t="s">
        <v>152</v>
      </c>
      <c r="AU350" s="232" t="s">
        <v>80</v>
      </c>
      <c r="AV350" s="12" t="s">
        <v>80</v>
      </c>
      <c r="AW350" s="12" t="s">
        <v>32</v>
      </c>
      <c r="AX350" s="12" t="s">
        <v>70</v>
      </c>
      <c r="AY350" s="232" t="s">
        <v>145</v>
      </c>
    </row>
    <row r="351" s="14" customFormat="1">
      <c r="A351" s="14"/>
      <c r="B351" s="243"/>
      <c r="C351" s="244"/>
      <c r="D351" s="223" t="s">
        <v>152</v>
      </c>
      <c r="E351" s="245" t="s">
        <v>19</v>
      </c>
      <c r="F351" s="246" t="s">
        <v>154</v>
      </c>
      <c r="G351" s="244"/>
      <c r="H351" s="247">
        <v>3</v>
      </c>
      <c r="I351" s="248"/>
      <c r="J351" s="244"/>
      <c r="K351" s="244"/>
      <c r="L351" s="249"/>
      <c r="M351" s="250"/>
      <c r="N351" s="251"/>
      <c r="O351" s="251"/>
      <c r="P351" s="251"/>
      <c r="Q351" s="251"/>
      <c r="R351" s="251"/>
      <c r="S351" s="251"/>
      <c r="T351" s="252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3" t="s">
        <v>152</v>
      </c>
      <c r="AU351" s="253" t="s">
        <v>80</v>
      </c>
      <c r="AV351" s="14" t="s">
        <v>150</v>
      </c>
      <c r="AW351" s="14" t="s">
        <v>32</v>
      </c>
      <c r="AX351" s="14" t="s">
        <v>78</v>
      </c>
      <c r="AY351" s="253" t="s">
        <v>145</v>
      </c>
    </row>
    <row r="352" s="2" customFormat="1" ht="16.5" customHeight="1">
      <c r="A352" s="41"/>
      <c r="B352" s="42"/>
      <c r="C352" s="282" t="s">
        <v>383</v>
      </c>
      <c r="D352" s="282" t="s">
        <v>845</v>
      </c>
      <c r="E352" s="283" t="s">
        <v>1007</v>
      </c>
      <c r="F352" s="284" t="s">
        <v>1008</v>
      </c>
      <c r="G352" s="285" t="s">
        <v>401</v>
      </c>
      <c r="H352" s="286">
        <v>3</v>
      </c>
      <c r="I352" s="287"/>
      <c r="J352" s="288">
        <f>ROUND(I352*H352,2)</f>
        <v>0</v>
      </c>
      <c r="K352" s="284" t="s">
        <v>733</v>
      </c>
      <c r="L352" s="289"/>
      <c r="M352" s="290" t="s">
        <v>19</v>
      </c>
      <c r="N352" s="291" t="s">
        <v>41</v>
      </c>
      <c r="O352" s="87"/>
      <c r="P352" s="217">
        <f>O352*H352</f>
        <v>0</v>
      </c>
      <c r="Q352" s="217">
        <v>0.26200000000000001</v>
      </c>
      <c r="R352" s="217">
        <f>Q352*H352</f>
        <v>0.78600000000000003</v>
      </c>
      <c r="S352" s="217">
        <v>0</v>
      </c>
      <c r="T352" s="218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19" t="s">
        <v>195</v>
      </c>
      <c r="AT352" s="219" t="s">
        <v>845</v>
      </c>
      <c r="AU352" s="219" t="s">
        <v>80</v>
      </c>
      <c r="AY352" s="20" t="s">
        <v>145</v>
      </c>
      <c r="BE352" s="220">
        <f>IF(N352="základní",J352,0)</f>
        <v>0</v>
      </c>
      <c r="BF352" s="220">
        <f>IF(N352="snížená",J352,0)</f>
        <v>0</v>
      </c>
      <c r="BG352" s="220">
        <f>IF(N352="zákl. přenesená",J352,0)</f>
        <v>0</v>
      </c>
      <c r="BH352" s="220">
        <f>IF(N352="sníž. přenesená",J352,0)</f>
        <v>0</v>
      </c>
      <c r="BI352" s="220">
        <f>IF(N352="nulová",J352,0)</f>
        <v>0</v>
      </c>
      <c r="BJ352" s="20" t="s">
        <v>78</v>
      </c>
      <c r="BK352" s="220">
        <f>ROUND(I352*H352,2)</f>
        <v>0</v>
      </c>
      <c r="BL352" s="20" t="s">
        <v>150</v>
      </c>
      <c r="BM352" s="219" t="s">
        <v>1169</v>
      </c>
    </row>
    <row r="353" s="12" customFormat="1">
      <c r="A353" s="12"/>
      <c r="B353" s="221"/>
      <c r="C353" s="222"/>
      <c r="D353" s="223" t="s">
        <v>152</v>
      </c>
      <c r="E353" s="224" t="s">
        <v>19</v>
      </c>
      <c r="F353" s="225" t="s">
        <v>1168</v>
      </c>
      <c r="G353" s="222"/>
      <c r="H353" s="226">
        <v>3</v>
      </c>
      <c r="I353" s="227"/>
      <c r="J353" s="222"/>
      <c r="K353" s="222"/>
      <c r="L353" s="228"/>
      <c r="M353" s="229"/>
      <c r="N353" s="230"/>
      <c r="O353" s="230"/>
      <c r="P353" s="230"/>
      <c r="Q353" s="230"/>
      <c r="R353" s="230"/>
      <c r="S353" s="230"/>
      <c r="T353" s="231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T353" s="232" t="s">
        <v>152</v>
      </c>
      <c r="AU353" s="232" t="s">
        <v>80</v>
      </c>
      <c r="AV353" s="12" t="s">
        <v>80</v>
      </c>
      <c r="AW353" s="12" t="s">
        <v>32</v>
      </c>
      <c r="AX353" s="12" t="s">
        <v>70</v>
      </c>
      <c r="AY353" s="232" t="s">
        <v>145</v>
      </c>
    </row>
    <row r="354" s="14" customFormat="1">
      <c r="A354" s="14"/>
      <c r="B354" s="243"/>
      <c r="C354" s="244"/>
      <c r="D354" s="223" t="s">
        <v>152</v>
      </c>
      <c r="E354" s="245" t="s">
        <v>19</v>
      </c>
      <c r="F354" s="246" t="s">
        <v>154</v>
      </c>
      <c r="G354" s="244"/>
      <c r="H354" s="247">
        <v>3</v>
      </c>
      <c r="I354" s="248"/>
      <c r="J354" s="244"/>
      <c r="K354" s="244"/>
      <c r="L354" s="249"/>
      <c r="M354" s="250"/>
      <c r="N354" s="251"/>
      <c r="O354" s="251"/>
      <c r="P354" s="251"/>
      <c r="Q354" s="251"/>
      <c r="R354" s="251"/>
      <c r="S354" s="251"/>
      <c r="T354" s="252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3" t="s">
        <v>152</v>
      </c>
      <c r="AU354" s="253" t="s">
        <v>80</v>
      </c>
      <c r="AV354" s="14" t="s">
        <v>150</v>
      </c>
      <c r="AW354" s="14" t="s">
        <v>32</v>
      </c>
      <c r="AX354" s="14" t="s">
        <v>78</v>
      </c>
      <c r="AY354" s="253" t="s">
        <v>145</v>
      </c>
    </row>
    <row r="355" s="2" customFormat="1" ht="16.5" customHeight="1">
      <c r="A355" s="41"/>
      <c r="B355" s="42"/>
      <c r="C355" s="208" t="s">
        <v>360</v>
      </c>
      <c r="D355" s="208" t="s">
        <v>146</v>
      </c>
      <c r="E355" s="209" t="s">
        <v>1019</v>
      </c>
      <c r="F355" s="210" t="s">
        <v>1020</v>
      </c>
      <c r="G355" s="211" t="s">
        <v>401</v>
      </c>
      <c r="H355" s="212">
        <v>1</v>
      </c>
      <c r="I355" s="213"/>
      <c r="J355" s="214">
        <f>ROUND(I355*H355,2)</f>
        <v>0</v>
      </c>
      <c r="K355" s="210" t="s">
        <v>733</v>
      </c>
      <c r="L355" s="47"/>
      <c r="M355" s="215" t="s">
        <v>19</v>
      </c>
      <c r="N355" s="216" t="s">
        <v>41</v>
      </c>
      <c r="O355" s="87"/>
      <c r="P355" s="217">
        <f>O355*H355</f>
        <v>0</v>
      </c>
      <c r="Q355" s="217">
        <v>0.0098899999999999995</v>
      </c>
      <c r="R355" s="217">
        <f>Q355*H355</f>
        <v>0.0098899999999999995</v>
      </c>
      <c r="S355" s="217">
        <v>0</v>
      </c>
      <c r="T355" s="218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19" t="s">
        <v>150</v>
      </c>
      <c r="AT355" s="219" t="s">
        <v>146</v>
      </c>
      <c r="AU355" s="219" t="s">
        <v>80</v>
      </c>
      <c r="AY355" s="20" t="s">
        <v>145</v>
      </c>
      <c r="BE355" s="220">
        <f>IF(N355="základní",J355,0)</f>
        <v>0</v>
      </c>
      <c r="BF355" s="220">
        <f>IF(N355="snížená",J355,0)</f>
        <v>0</v>
      </c>
      <c r="BG355" s="220">
        <f>IF(N355="zákl. přenesená",J355,0)</f>
        <v>0</v>
      </c>
      <c r="BH355" s="220">
        <f>IF(N355="sníž. přenesená",J355,0)</f>
        <v>0</v>
      </c>
      <c r="BI355" s="220">
        <f>IF(N355="nulová",J355,0)</f>
        <v>0</v>
      </c>
      <c r="BJ355" s="20" t="s">
        <v>78</v>
      </c>
      <c r="BK355" s="220">
        <f>ROUND(I355*H355,2)</f>
        <v>0</v>
      </c>
      <c r="BL355" s="20" t="s">
        <v>150</v>
      </c>
      <c r="BM355" s="219" t="s">
        <v>1170</v>
      </c>
    </row>
    <row r="356" s="2" customFormat="1">
      <c r="A356" s="41"/>
      <c r="B356" s="42"/>
      <c r="C356" s="43"/>
      <c r="D356" s="266" t="s">
        <v>735</v>
      </c>
      <c r="E356" s="43"/>
      <c r="F356" s="267" t="s">
        <v>1022</v>
      </c>
      <c r="G356" s="43"/>
      <c r="H356" s="43"/>
      <c r="I356" s="268"/>
      <c r="J356" s="43"/>
      <c r="K356" s="43"/>
      <c r="L356" s="47"/>
      <c r="M356" s="269"/>
      <c r="N356" s="270"/>
      <c r="O356" s="87"/>
      <c r="P356" s="87"/>
      <c r="Q356" s="87"/>
      <c r="R356" s="87"/>
      <c r="S356" s="87"/>
      <c r="T356" s="88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T356" s="20" t="s">
        <v>735</v>
      </c>
      <c r="AU356" s="20" t="s">
        <v>80</v>
      </c>
    </row>
    <row r="357" s="12" customFormat="1">
      <c r="A357" s="12"/>
      <c r="B357" s="221"/>
      <c r="C357" s="222"/>
      <c r="D357" s="223" t="s">
        <v>152</v>
      </c>
      <c r="E357" s="224" t="s">
        <v>19</v>
      </c>
      <c r="F357" s="225" t="s">
        <v>1023</v>
      </c>
      <c r="G357" s="222"/>
      <c r="H357" s="226">
        <v>1</v>
      </c>
      <c r="I357" s="227"/>
      <c r="J357" s="222"/>
      <c r="K357" s="222"/>
      <c r="L357" s="228"/>
      <c r="M357" s="229"/>
      <c r="N357" s="230"/>
      <c r="O357" s="230"/>
      <c r="P357" s="230"/>
      <c r="Q357" s="230"/>
      <c r="R357" s="230"/>
      <c r="S357" s="230"/>
      <c r="T357" s="231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T357" s="232" t="s">
        <v>152</v>
      </c>
      <c r="AU357" s="232" t="s">
        <v>80</v>
      </c>
      <c r="AV357" s="12" t="s">
        <v>80</v>
      </c>
      <c r="AW357" s="12" t="s">
        <v>32</v>
      </c>
      <c r="AX357" s="12" t="s">
        <v>70</v>
      </c>
      <c r="AY357" s="232" t="s">
        <v>145</v>
      </c>
    </row>
    <row r="358" s="14" customFormat="1">
      <c r="A358" s="14"/>
      <c r="B358" s="243"/>
      <c r="C358" s="244"/>
      <c r="D358" s="223" t="s">
        <v>152</v>
      </c>
      <c r="E358" s="245" t="s">
        <v>19</v>
      </c>
      <c r="F358" s="246" t="s">
        <v>154</v>
      </c>
      <c r="G358" s="244"/>
      <c r="H358" s="247">
        <v>1</v>
      </c>
      <c r="I358" s="248"/>
      <c r="J358" s="244"/>
      <c r="K358" s="244"/>
      <c r="L358" s="249"/>
      <c r="M358" s="250"/>
      <c r="N358" s="251"/>
      <c r="O358" s="251"/>
      <c r="P358" s="251"/>
      <c r="Q358" s="251"/>
      <c r="R358" s="251"/>
      <c r="S358" s="251"/>
      <c r="T358" s="252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3" t="s">
        <v>152</v>
      </c>
      <c r="AU358" s="253" t="s">
        <v>80</v>
      </c>
      <c r="AV358" s="14" t="s">
        <v>150</v>
      </c>
      <c r="AW358" s="14" t="s">
        <v>32</v>
      </c>
      <c r="AX358" s="14" t="s">
        <v>78</v>
      </c>
      <c r="AY358" s="253" t="s">
        <v>145</v>
      </c>
    </row>
    <row r="359" s="2" customFormat="1" ht="16.5" customHeight="1">
      <c r="A359" s="41"/>
      <c r="B359" s="42"/>
      <c r="C359" s="282" t="s">
        <v>376</v>
      </c>
      <c r="D359" s="282" t="s">
        <v>845</v>
      </c>
      <c r="E359" s="283" t="s">
        <v>1024</v>
      </c>
      <c r="F359" s="284" t="s">
        <v>1025</v>
      </c>
      <c r="G359" s="285" t="s">
        <v>401</v>
      </c>
      <c r="H359" s="286">
        <v>1</v>
      </c>
      <c r="I359" s="287"/>
      <c r="J359" s="288">
        <f>ROUND(I359*H359,2)</f>
        <v>0</v>
      </c>
      <c r="K359" s="284" t="s">
        <v>733</v>
      </c>
      <c r="L359" s="289"/>
      <c r="M359" s="290" t="s">
        <v>19</v>
      </c>
      <c r="N359" s="291" t="s">
        <v>41</v>
      </c>
      <c r="O359" s="87"/>
      <c r="P359" s="217">
        <f>O359*H359</f>
        <v>0</v>
      </c>
      <c r="Q359" s="217">
        <v>1.0540000000000001</v>
      </c>
      <c r="R359" s="217">
        <f>Q359*H359</f>
        <v>1.0540000000000001</v>
      </c>
      <c r="S359" s="217">
        <v>0</v>
      </c>
      <c r="T359" s="218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19" t="s">
        <v>195</v>
      </c>
      <c r="AT359" s="219" t="s">
        <v>845</v>
      </c>
      <c r="AU359" s="219" t="s">
        <v>80</v>
      </c>
      <c r="AY359" s="20" t="s">
        <v>145</v>
      </c>
      <c r="BE359" s="220">
        <f>IF(N359="základní",J359,0)</f>
        <v>0</v>
      </c>
      <c r="BF359" s="220">
        <f>IF(N359="snížená",J359,0)</f>
        <v>0</v>
      </c>
      <c r="BG359" s="220">
        <f>IF(N359="zákl. přenesená",J359,0)</f>
        <v>0</v>
      </c>
      <c r="BH359" s="220">
        <f>IF(N359="sníž. přenesená",J359,0)</f>
        <v>0</v>
      </c>
      <c r="BI359" s="220">
        <f>IF(N359="nulová",J359,0)</f>
        <v>0</v>
      </c>
      <c r="BJ359" s="20" t="s">
        <v>78</v>
      </c>
      <c r="BK359" s="220">
        <f>ROUND(I359*H359,2)</f>
        <v>0</v>
      </c>
      <c r="BL359" s="20" t="s">
        <v>150</v>
      </c>
      <c r="BM359" s="219" t="s">
        <v>1171</v>
      </c>
    </row>
    <row r="360" s="12" customFormat="1">
      <c r="A360" s="12"/>
      <c r="B360" s="221"/>
      <c r="C360" s="222"/>
      <c r="D360" s="223" t="s">
        <v>152</v>
      </c>
      <c r="E360" s="224" t="s">
        <v>19</v>
      </c>
      <c r="F360" s="225" t="s">
        <v>1023</v>
      </c>
      <c r="G360" s="222"/>
      <c r="H360" s="226">
        <v>1</v>
      </c>
      <c r="I360" s="227"/>
      <c r="J360" s="222"/>
      <c r="K360" s="222"/>
      <c r="L360" s="228"/>
      <c r="M360" s="229"/>
      <c r="N360" s="230"/>
      <c r="O360" s="230"/>
      <c r="P360" s="230"/>
      <c r="Q360" s="230"/>
      <c r="R360" s="230"/>
      <c r="S360" s="230"/>
      <c r="T360" s="231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T360" s="232" t="s">
        <v>152</v>
      </c>
      <c r="AU360" s="232" t="s">
        <v>80</v>
      </c>
      <c r="AV360" s="12" t="s">
        <v>80</v>
      </c>
      <c r="AW360" s="12" t="s">
        <v>32</v>
      </c>
      <c r="AX360" s="12" t="s">
        <v>70</v>
      </c>
      <c r="AY360" s="232" t="s">
        <v>145</v>
      </c>
    </row>
    <row r="361" s="14" customFormat="1">
      <c r="A361" s="14"/>
      <c r="B361" s="243"/>
      <c r="C361" s="244"/>
      <c r="D361" s="223" t="s">
        <v>152</v>
      </c>
      <c r="E361" s="245" t="s">
        <v>19</v>
      </c>
      <c r="F361" s="246" t="s">
        <v>154</v>
      </c>
      <c r="G361" s="244"/>
      <c r="H361" s="247">
        <v>1</v>
      </c>
      <c r="I361" s="248"/>
      <c r="J361" s="244"/>
      <c r="K361" s="244"/>
      <c r="L361" s="249"/>
      <c r="M361" s="250"/>
      <c r="N361" s="251"/>
      <c r="O361" s="251"/>
      <c r="P361" s="251"/>
      <c r="Q361" s="251"/>
      <c r="R361" s="251"/>
      <c r="S361" s="251"/>
      <c r="T361" s="252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3" t="s">
        <v>152</v>
      </c>
      <c r="AU361" s="253" t="s">
        <v>80</v>
      </c>
      <c r="AV361" s="14" t="s">
        <v>150</v>
      </c>
      <c r="AW361" s="14" t="s">
        <v>32</v>
      </c>
      <c r="AX361" s="14" t="s">
        <v>78</v>
      </c>
      <c r="AY361" s="253" t="s">
        <v>145</v>
      </c>
    </row>
    <row r="362" s="2" customFormat="1" ht="16.5" customHeight="1">
      <c r="A362" s="41"/>
      <c r="B362" s="42"/>
      <c r="C362" s="208" t="s">
        <v>368</v>
      </c>
      <c r="D362" s="208" t="s">
        <v>146</v>
      </c>
      <c r="E362" s="209" t="s">
        <v>1027</v>
      </c>
      <c r="F362" s="210" t="s">
        <v>1028</v>
      </c>
      <c r="G362" s="211" t="s">
        <v>401</v>
      </c>
      <c r="H362" s="212">
        <v>4</v>
      </c>
      <c r="I362" s="213"/>
      <c r="J362" s="214">
        <f>ROUND(I362*H362,2)</f>
        <v>0</v>
      </c>
      <c r="K362" s="210" t="s">
        <v>733</v>
      </c>
      <c r="L362" s="47"/>
      <c r="M362" s="215" t="s">
        <v>19</v>
      </c>
      <c r="N362" s="216" t="s">
        <v>41</v>
      </c>
      <c r="O362" s="87"/>
      <c r="P362" s="217">
        <f>O362*H362</f>
        <v>0</v>
      </c>
      <c r="Q362" s="217">
        <v>0.01218</v>
      </c>
      <c r="R362" s="217">
        <f>Q362*H362</f>
        <v>0.048719999999999999</v>
      </c>
      <c r="S362" s="217">
        <v>0</v>
      </c>
      <c r="T362" s="218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19" t="s">
        <v>150</v>
      </c>
      <c r="AT362" s="219" t="s">
        <v>146</v>
      </c>
      <c r="AU362" s="219" t="s">
        <v>80</v>
      </c>
      <c r="AY362" s="20" t="s">
        <v>145</v>
      </c>
      <c r="BE362" s="220">
        <f>IF(N362="základní",J362,0)</f>
        <v>0</v>
      </c>
      <c r="BF362" s="220">
        <f>IF(N362="snížená",J362,0)</f>
        <v>0</v>
      </c>
      <c r="BG362" s="220">
        <f>IF(N362="zákl. přenesená",J362,0)</f>
        <v>0</v>
      </c>
      <c r="BH362" s="220">
        <f>IF(N362="sníž. přenesená",J362,0)</f>
        <v>0</v>
      </c>
      <c r="BI362" s="220">
        <f>IF(N362="nulová",J362,0)</f>
        <v>0</v>
      </c>
      <c r="BJ362" s="20" t="s">
        <v>78</v>
      </c>
      <c r="BK362" s="220">
        <f>ROUND(I362*H362,2)</f>
        <v>0</v>
      </c>
      <c r="BL362" s="20" t="s">
        <v>150</v>
      </c>
      <c r="BM362" s="219" t="s">
        <v>1172</v>
      </c>
    </row>
    <row r="363" s="2" customFormat="1">
      <c r="A363" s="41"/>
      <c r="B363" s="42"/>
      <c r="C363" s="43"/>
      <c r="D363" s="266" t="s">
        <v>735</v>
      </c>
      <c r="E363" s="43"/>
      <c r="F363" s="267" t="s">
        <v>1030</v>
      </c>
      <c r="G363" s="43"/>
      <c r="H363" s="43"/>
      <c r="I363" s="268"/>
      <c r="J363" s="43"/>
      <c r="K363" s="43"/>
      <c r="L363" s="47"/>
      <c r="M363" s="269"/>
      <c r="N363" s="270"/>
      <c r="O363" s="87"/>
      <c r="P363" s="87"/>
      <c r="Q363" s="87"/>
      <c r="R363" s="87"/>
      <c r="S363" s="87"/>
      <c r="T363" s="88"/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T363" s="20" t="s">
        <v>735</v>
      </c>
      <c r="AU363" s="20" t="s">
        <v>80</v>
      </c>
    </row>
    <row r="364" s="12" customFormat="1">
      <c r="A364" s="12"/>
      <c r="B364" s="221"/>
      <c r="C364" s="222"/>
      <c r="D364" s="223" t="s">
        <v>152</v>
      </c>
      <c r="E364" s="224" t="s">
        <v>19</v>
      </c>
      <c r="F364" s="225" t="s">
        <v>1173</v>
      </c>
      <c r="G364" s="222"/>
      <c r="H364" s="226">
        <v>4</v>
      </c>
      <c r="I364" s="227"/>
      <c r="J364" s="222"/>
      <c r="K364" s="222"/>
      <c r="L364" s="228"/>
      <c r="M364" s="229"/>
      <c r="N364" s="230"/>
      <c r="O364" s="230"/>
      <c r="P364" s="230"/>
      <c r="Q364" s="230"/>
      <c r="R364" s="230"/>
      <c r="S364" s="230"/>
      <c r="T364" s="231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T364" s="232" t="s">
        <v>152</v>
      </c>
      <c r="AU364" s="232" t="s">
        <v>80</v>
      </c>
      <c r="AV364" s="12" t="s">
        <v>80</v>
      </c>
      <c r="AW364" s="12" t="s">
        <v>32</v>
      </c>
      <c r="AX364" s="12" t="s">
        <v>70</v>
      </c>
      <c r="AY364" s="232" t="s">
        <v>145</v>
      </c>
    </row>
    <row r="365" s="14" customFormat="1">
      <c r="A365" s="14"/>
      <c r="B365" s="243"/>
      <c r="C365" s="244"/>
      <c r="D365" s="223" t="s">
        <v>152</v>
      </c>
      <c r="E365" s="245" t="s">
        <v>19</v>
      </c>
      <c r="F365" s="246" t="s">
        <v>154</v>
      </c>
      <c r="G365" s="244"/>
      <c r="H365" s="247">
        <v>4</v>
      </c>
      <c r="I365" s="248"/>
      <c r="J365" s="244"/>
      <c r="K365" s="244"/>
      <c r="L365" s="249"/>
      <c r="M365" s="250"/>
      <c r="N365" s="251"/>
      <c r="O365" s="251"/>
      <c r="P365" s="251"/>
      <c r="Q365" s="251"/>
      <c r="R365" s="251"/>
      <c r="S365" s="251"/>
      <c r="T365" s="252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3" t="s">
        <v>152</v>
      </c>
      <c r="AU365" s="253" t="s">
        <v>80</v>
      </c>
      <c r="AV365" s="14" t="s">
        <v>150</v>
      </c>
      <c r="AW365" s="14" t="s">
        <v>32</v>
      </c>
      <c r="AX365" s="14" t="s">
        <v>78</v>
      </c>
      <c r="AY365" s="253" t="s">
        <v>145</v>
      </c>
    </row>
    <row r="366" s="2" customFormat="1" ht="16.5" customHeight="1">
      <c r="A366" s="41"/>
      <c r="B366" s="42"/>
      <c r="C366" s="282" t="s">
        <v>427</v>
      </c>
      <c r="D366" s="282" t="s">
        <v>845</v>
      </c>
      <c r="E366" s="283" t="s">
        <v>1033</v>
      </c>
      <c r="F366" s="284" t="s">
        <v>1034</v>
      </c>
      <c r="G366" s="285" t="s">
        <v>401</v>
      </c>
      <c r="H366" s="286">
        <v>4</v>
      </c>
      <c r="I366" s="287"/>
      <c r="J366" s="288">
        <f>ROUND(I366*H366,2)</f>
        <v>0</v>
      </c>
      <c r="K366" s="284" t="s">
        <v>733</v>
      </c>
      <c r="L366" s="289"/>
      <c r="M366" s="290" t="s">
        <v>19</v>
      </c>
      <c r="N366" s="291" t="s">
        <v>41</v>
      </c>
      <c r="O366" s="87"/>
      <c r="P366" s="217">
        <f>O366*H366</f>
        <v>0</v>
      </c>
      <c r="Q366" s="217">
        <v>0.58499999999999996</v>
      </c>
      <c r="R366" s="217">
        <f>Q366*H366</f>
        <v>2.3399999999999999</v>
      </c>
      <c r="S366" s="217">
        <v>0</v>
      </c>
      <c r="T366" s="218">
        <f>S366*H366</f>
        <v>0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219" t="s">
        <v>195</v>
      </c>
      <c r="AT366" s="219" t="s">
        <v>845</v>
      </c>
      <c r="AU366" s="219" t="s">
        <v>80</v>
      </c>
      <c r="AY366" s="20" t="s">
        <v>145</v>
      </c>
      <c r="BE366" s="220">
        <f>IF(N366="základní",J366,0)</f>
        <v>0</v>
      </c>
      <c r="BF366" s="220">
        <f>IF(N366="snížená",J366,0)</f>
        <v>0</v>
      </c>
      <c r="BG366" s="220">
        <f>IF(N366="zákl. přenesená",J366,0)</f>
        <v>0</v>
      </c>
      <c r="BH366" s="220">
        <f>IF(N366="sníž. přenesená",J366,0)</f>
        <v>0</v>
      </c>
      <c r="BI366" s="220">
        <f>IF(N366="nulová",J366,0)</f>
        <v>0</v>
      </c>
      <c r="BJ366" s="20" t="s">
        <v>78</v>
      </c>
      <c r="BK366" s="220">
        <f>ROUND(I366*H366,2)</f>
        <v>0</v>
      </c>
      <c r="BL366" s="20" t="s">
        <v>150</v>
      </c>
      <c r="BM366" s="219" t="s">
        <v>1174</v>
      </c>
    </row>
    <row r="367" s="12" customFormat="1">
      <c r="A367" s="12"/>
      <c r="B367" s="221"/>
      <c r="C367" s="222"/>
      <c r="D367" s="223" t="s">
        <v>152</v>
      </c>
      <c r="E367" s="224" t="s">
        <v>19</v>
      </c>
      <c r="F367" s="225" t="s">
        <v>1173</v>
      </c>
      <c r="G367" s="222"/>
      <c r="H367" s="226">
        <v>4</v>
      </c>
      <c r="I367" s="227"/>
      <c r="J367" s="222"/>
      <c r="K367" s="222"/>
      <c r="L367" s="228"/>
      <c r="M367" s="229"/>
      <c r="N367" s="230"/>
      <c r="O367" s="230"/>
      <c r="P367" s="230"/>
      <c r="Q367" s="230"/>
      <c r="R367" s="230"/>
      <c r="S367" s="230"/>
      <c r="T367" s="231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T367" s="232" t="s">
        <v>152</v>
      </c>
      <c r="AU367" s="232" t="s">
        <v>80</v>
      </c>
      <c r="AV367" s="12" t="s">
        <v>80</v>
      </c>
      <c r="AW367" s="12" t="s">
        <v>32</v>
      </c>
      <c r="AX367" s="12" t="s">
        <v>70</v>
      </c>
      <c r="AY367" s="232" t="s">
        <v>145</v>
      </c>
    </row>
    <row r="368" s="14" customFormat="1">
      <c r="A368" s="14"/>
      <c r="B368" s="243"/>
      <c r="C368" s="244"/>
      <c r="D368" s="223" t="s">
        <v>152</v>
      </c>
      <c r="E368" s="245" t="s">
        <v>19</v>
      </c>
      <c r="F368" s="246" t="s">
        <v>154</v>
      </c>
      <c r="G368" s="244"/>
      <c r="H368" s="247">
        <v>4</v>
      </c>
      <c r="I368" s="248"/>
      <c r="J368" s="244"/>
      <c r="K368" s="244"/>
      <c r="L368" s="249"/>
      <c r="M368" s="250"/>
      <c r="N368" s="251"/>
      <c r="O368" s="251"/>
      <c r="P368" s="251"/>
      <c r="Q368" s="251"/>
      <c r="R368" s="251"/>
      <c r="S368" s="251"/>
      <c r="T368" s="252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3" t="s">
        <v>152</v>
      </c>
      <c r="AU368" s="253" t="s">
        <v>80</v>
      </c>
      <c r="AV368" s="14" t="s">
        <v>150</v>
      </c>
      <c r="AW368" s="14" t="s">
        <v>32</v>
      </c>
      <c r="AX368" s="14" t="s">
        <v>78</v>
      </c>
      <c r="AY368" s="253" t="s">
        <v>145</v>
      </c>
    </row>
    <row r="369" s="2" customFormat="1" ht="16.5" customHeight="1">
      <c r="A369" s="41"/>
      <c r="B369" s="42"/>
      <c r="C369" s="208" t="s">
        <v>433</v>
      </c>
      <c r="D369" s="208" t="s">
        <v>146</v>
      </c>
      <c r="E369" s="209" t="s">
        <v>1036</v>
      </c>
      <c r="F369" s="210" t="s">
        <v>1037</v>
      </c>
      <c r="G369" s="211" t="s">
        <v>401</v>
      </c>
      <c r="H369" s="212">
        <v>1</v>
      </c>
      <c r="I369" s="213"/>
      <c r="J369" s="214">
        <f>ROUND(I369*H369,2)</f>
        <v>0</v>
      </c>
      <c r="K369" s="210" t="s">
        <v>733</v>
      </c>
      <c r="L369" s="47"/>
      <c r="M369" s="215" t="s">
        <v>19</v>
      </c>
      <c r="N369" s="216" t="s">
        <v>41</v>
      </c>
      <c r="O369" s="87"/>
      <c r="P369" s="217">
        <f>O369*H369</f>
        <v>0</v>
      </c>
      <c r="Q369" s="217">
        <v>0.0098899999999999995</v>
      </c>
      <c r="R369" s="217">
        <f>Q369*H369</f>
        <v>0.0098899999999999995</v>
      </c>
      <c r="S369" s="217">
        <v>0</v>
      </c>
      <c r="T369" s="218">
        <f>S369*H369</f>
        <v>0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19" t="s">
        <v>150</v>
      </c>
      <c r="AT369" s="219" t="s">
        <v>146</v>
      </c>
      <c r="AU369" s="219" t="s">
        <v>80</v>
      </c>
      <c r="AY369" s="20" t="s">
        <v>145</v>
      </c>
      <c r="BE369" s="220">
        <f>IF(N369="základní",J369,0)</f>
        <v>0</v>
      </c>
      <c r="BF369" s="220">
        <f>IF(N369="snížená",J369,0)</f>
        <v>0</v>
      </c>
      <c r="BG369" s="220">
        <f>IF(N369="zákl. přenesená",J369,0)</f>
        <v>0</v>
      </c>
      <c r="BH369" s="220">
        <f>IF(N369="sníž. přenesená",J369,0)</f>
        <v>0</v>
      </c>
      <c r="BI369" s="220">
        <f>IF(N369="nulová",J369,0)</f>
        <v>0</v>
      </c>
      <c r="BJ369" s="20" t="s">
        <v>78</v>
      </c>
      <c r="BK369" s="220">
        <f>ROUND(I369*H369,2)</f>
        <v>0</v>
      </c>
      <c r="BL369" s="20" t="s">
        <v>150</v>
      </c>
      <c r="BM369" s="219" t="s">
        <v>1175</v>
      </c>
    </row>
    <row r="370" s="2" customFormat="1">
      <c r="A370" s="41"/>
      <c r="B370" s="42"/>
      <c r="C370" s="43"/>
      <c r="D370" s="266" t="s">
        <v>735</v>
      </c>
      <c r="E370" s="43"/>
      <c r="F370" s="267" t="s">
        <v>1039</v>
      </c>
      <c r="G370" s="43"/>
      <c r="H370" s="43"/>
      <c r="I370" s="268"/>
      <c r="J370" s="43"/>
      <c r="K370" s="43"/>
      <c r="L370" s="47"/>
      <c r="M370" s="269"/>
      <c r="N370" s="270"/>
      <c r="O370" s="87"/>
      <c r="P370" s="87"/>
      <c r="Q370" s="87"/>
      <c r="R370" s="87"/>
      <c r="S370" s="87"/>
      <c r="T370" s="88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T370" s="20" t="s">
        <v>735</v>
      </c>
      <c r="AU370" s="20" t="s">
        <v>80</v>
      </c>
    </row>
    <row r="371" s="12" customFormat="1">
      <c r="A371" s="12"/>
      <c r="B371" s="221"/>
      <c r="C371" s="222"/>
      <c r="D371" s="223" t="s">
        <v>152</v>
      </c>
      <c r="E371" s="224" t="s">
        <v>19</v>
      </c>
      <c r="F371" s="225" t="s">
        <v>1040</v>
      </c>
      <c r="G371" s="222"/>
      <c r="H371" s="226">
        <v>1</v>
      </c>
      <c r="I371" s="227"/>
      <c r="J371" s="222"/>
      <c r="K371" s="222"/>
      <c r="L371" s="228"/>
      <c r="M371" s="229"/>
      <c r="N371" s="230"/>
      <c r="O371" s="230"/>
      <c r="P371" s="230"/>
      <c r="Q371" s="230"/>
      <c r="R371" s="230"/>
      <c r="S371" s="230"/>
      <c r="T371" s="231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T371" s="232" t="s">
        <v>152</v>
      </c>
      <c r="AU371" s="232" t="s">
        <v>80</v>
      </c>
      <c r="AV371" s="12" t="s">
        <v>80</v>
      </c>
      <c r="AW371" s="12" t="s">
        <v>32</v>
      </c>
      <c r="AX371" s="12" t="s">
        <v>70</v>
      </c>
      <c r="AY371" s="232" t="s">
        <v>145</v>
      </c>
    </row>
    <row r="372" s="14" customFormat="1">
      <c r="A372" s="14"/>
      <c r="B372" s="243"/>
      <c r="C372" s="244"/>
      <c r="D372" s="223" t="s">
        <v>152</v>
      </c>
      <c r="E372" s="245" t="s">
        <v>19</v>
      </c>
      <c r="F372" s="246" t="s">
        <v>154</v>
      </c>
      <c r="G372" s="244"/>
      <c r="H372" s="247">
        <v>1</v>
      </c>
      <c r="I372" s="248"/>
      <c r="J372" s="244"/>
      <c r="K372" s="244"/>
      <c r="L372" s="249"/>
      <c r="M372" s="250"/>
      <c r="N372" s="251"/>
      <c r="O372" s="251"/>
      <c r="P372" s="251"/>
      <c r="Q372" s="251"/>
      <c r="R372" s="251"/>
      <c r="S372" s="251"/>
      <c r="T372" s="252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3" t="s">
        <v>152</v>
      </c>
      <c r="AU372" s="253" t="s">
        <v>80</v>
      </c>
      <c r="AV372" s="14" t="s">
        <v>150</v>
      </c>
      <c r="AW372" s="14" t="s">
        <v>32</v>
      </c>
      <c r="AX372" s="14" t="s">
        <v>78</v>
      </c>
      <c r="AY372" s="253" t="s">
        <v>145</v>
      </c>
    </row>
    <row r="373" s="2" customFormat="1" ht="16.5" customHeight="1">
      <c r="A373" s="41"/>
      <c r="B373" s="42"/>
      <c r="C373" s="282" t="s">
        <v>441</v>
      </c>
      <c r="D373" s="282" t="s">
        <v>845</v>
      </c>
      <c r="E373" s="283" t="s">
        <v>1041</v>
      </c>
      <c r="F373" s="284" t="s">
        <v>1042</v>
      </c>
      <c r="G373" s="285" t="s">
        <v>401</v>
      </c>
      <c r="H373" s="286">
        <v>1</v>
      </c>
      <c r="I373" s="287"/>
      <c r="J373" s="288">
        <f>ROUND(I373*H373,2)</f>
        <v>0</v>
      </c>
      <c r="K373" s="284" t="s">
        <v>733</v>
      </c>
      <c r="L373" s="289"/>
      <c r="M373" s="290" t="s">
        <v>19</v>
      </c>
      <c r="N373" s="291" t="s">
        <v>41</v>
      </c>
      <c r="O373" s="87"/>
      <c r="P373" s="217">
        <f>O373*H373</f>
        <v>0</v>
      </c>
      <c r="Q373" s="217">
        <v>0.44900000000000001</v>
      </c>
      <c r="R373" s="217">
        <f>Q373*H373</f>
        <v>0.44900000000000001</v>
      </c>
      <c r="S373" s="217">
        <v>0</v>
      </c>
      <c r="T373" s="218">
        <f>S373*H373</f>
        <v>0</v>
      </c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R373" s="219" t="s">
        <v>195</v>
      </c>
      <c r="AT373" s="219" t="s">
        <v>845</v>
      </c>
      <c r="AU373" s="219" t="s">
        <v>80</v>
      </c>
      <c r="AY373" s="20" t="s">
        <v>145</v>
      </c>
      <c r="BE373" s="220">
        <f>IF(N373="základní",J373,0)</f>
        <v>0</v>
      </c>
      <c r="BF373" s="220">
        <f>IF(N373="snížená",J373,0)</f>
        <v>0</v>
      </c>
      <c r="BG373" s="220">
        <f>IF(N373="zákl. přenesená",J373,0)</f>
        <v>0</v>
      </c>
      <c r="BH373" s="220">
        <f>IF(N373="sníž. přenesená",J373,0)</f>
        <v>0</v>
      </c>
      <c r="BI373" s="220">
        <f>IF(N373="nulová",J373,0)</f>
        <v>0</v>
      </c>
      <c r="BJ373" s="20" t="s">
        <v>78</v>
      </c>
      <c r="BK373" s="220">
        <f>ROUND(I373*H373,2)</f>
        <v>0</v>
      </c>
      <c r="BL373" s="20" t="s">
        <v>150</v>
      </c>
      <c r="BM373" s="219" t="s">
        <v>1176</v>
      </c>
    </row>
    <row r="374" s="12" customFormat="1">
      <c r="A374" s="12"/>
      <c r="B374" s="221"/>
      <c r="C374" s="222"/>
      <c r="D374" s="223" t="s">
        <v>152</v>
      </c>
      <c r="E374" s="224" t="s">
        <v>19</v>
      </c>
      <c r="F374" s="225" t="s">
        <v>1040</v>
      </c>
      <c r="G374" s="222"/>
      <c r="H374" s="226">
        <v>1</v>
      </c>
      <c r="I374" s="227"/>
      <c r="J374" s="222"/>
      <c r="K374" s="222"/>
      <c r="L374" s="228"/>
      <c r="M374" s="229"/>
      <c r="N374" s="230"/>
      <c r="O374" s="230"/>
      <c r="P374" s="230"/>
      <c r="Q374" s="230"/>
      <c r="R374" s="230"/>
      <c r="S374" s="230"/>
      <c r="T374" s="231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T374" s="232" t="s">
        <v>152</v>
      </c>
      <c r="AU374" s="232" t="s">
        <v>80</v>
      </c>
      <c r="AV374" s="12" t="s">
        <v>80</v>
      </c>
      <c r="AW374" s="12" t="s">
        <v>32</v>
      </c>
      <c r="AX374" s="12" t="s">
        <v>70</v>
      </c>
      <c r="AY374" s="232" t="s">
        <v>145</v>
      </c>
    </row>
    <row r="375" s="14" customFormat="1">
      <c r="A375" s="14"/>
      <c r="B375" s="243"/>
      <c r="C375" s="244"/>
      <c r="D375" s="223" t="s">
        <v>152</v>
      </c>
      <c r="E375" s="245" t="s">
        <v>19</v>
      </c>
      <c r="F375" s="246" t="s">
        <v>154</v>
      </c>
      <c r="G375" s="244"/>
      <c r="H375" s="247">
        <v>1</v>
      </c>
      <c r="I375" s="248"/>
      <c r="J375" s="244"/>
      <c r="K375" s="244"/>
      <c r="L375" s="249"/>
      <c r="M375" s="250"/>
      <c r="N375" s="251"/>
      <c r="O375" s="251"/>
      <c r="P375" s="251"/>
      <c r="Q375" s="251"/>
      <c r="R375" s="251"/>
      <c r="S375" s="251"/>
      <c r="T375" s="252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3" t="s">
        <v>152</v>
      </c>
      <c r="AU375" s="253" t="s">
        <v>80</v>
      </c>
      <c r="AV375" s="14" t="s">
        <v>150</v>
      </c>
      <c r="AW375" s="14" t="s">
        <v>32</v>
      </c>
      <c r="AX375" s="14" t="s">
        <v>78</v>
      </c>
      <c r="AY375" s="253" t="s">
        <v>145</v>
      </c>
    </row>
    <row r="376" s="2" customFormat="1" ht="16.5" customHeight="1">
      <c r="A376" s="41"/>
      <c r="B376" s="42"/>
      <c r="C376" s="208" t="s">
        <v>406</v>
      </c>
      <c r="D376" s="208" t="s">
        <v>146</v>
      </c>
      <c r="E376" s="209" t="s">
        <v>1052</v>
      </c>
      <c r="F376" s="210" t="s">
        <v>1053</v>
      </c>
      <c r="G376" s="211" t="s">
        <v>401</v>
      </c>
      <c r="H376" s="212">
        <v>5</v>
      </c>
      <c r="I376" s="213"/>
      <c r="J376" s="214">
        <f>ROUND(I376*H376,2)</f>
        <v>0</v>
      </c>
      <c r="K376" s="210" t="s">
        <v>733</v>
      </c>
      <c r="L376" s="47"/>
      <c r="M376" s="215" t="s">
        <v>19</v>
      </c>
      <c r="N376" s="216" t="s">
        <v>41</v>
      </c>
      <c r="O376" s="87"/>
      <c r="P376" s="217">
        <f>O376*H376</f>
        <v>0</v>
      </c>
      <c r="Q376" s="217">
        <v>0.217338</v>
      </c>
      <c r="R376" s="217">
        <f>Q376*H376</f>
        <v>1.0866899999999999</v>
      </c>
      <c r="S376" s="217">
        <v>0</v>
      </c>
      <c r="T376" s="218">
        <f>S376*H376</f>
        <v>0</v>
      </c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R376" s="219" t="s">
        <v>150</v>
      </c>
      <c r="AT376" s="219" t="s">
        <v>146</v>
      </c>
      <c r="AU376" s="219" t="s">
        <v>80</v>
      </c>
      <c r="AY376" s="20" t="s">
        <v>145</v>
      </c>
      <c r="BE376" s="220">
        <f>IF(N376="základní",J376,0)</f>
        <v>0</v>
      </c>
      <c r="BF376" s="220">
        <f>IF(N376="snížená",J376,0)</f>
        <v>0</v>
      </c>
      <c r="BG376" s="220">
        <f>IF(N376="zákl. přenesená",J376,0)</f>
        <v>0</v>
      </c>
      <c r="BH376" s="220">
        <f>IF(N376="sníž. přenesená",J376,0)</f>
        <v>0</v>
      </c>
      <c r="BI376" s="220">
        <f>IF(N376="nulová",J376,0)</f>
        <v>0</v>
      </c>
      <c r="BJ376" s="20" t="s">
        <v>78</v>
      </c>
      <c r="BK376" s="220">
        <f>ROUND(I376*H376,2)</f>
        <v>0</v>
      </c>
      <c r="BL376" s="20" t="s">
        <v>150</v>
      </c>
      <c r="BM376" s="219" t="s">
        <v>1177</v>
      </c>
    </row>
    <row r="377" s="2" customFormat="1">
      <c r="A377" s="41"/>
      <c r="B377" s="42"/>
      <c r="C377" s="43"/>
      <c r="D377" s="266" t="s">
        <v>735</v>
      </c>
      <c r="E377" s="43"/>
      <c r="F377" s="267" t="s">
        <v>1055</v>
      </c>
      <c r="G377" s="43"/>
      <c r="H377" s="43"/>
      <c r="I377" s="268"/>
      <c r="J377" s="43"/>
      <c r="K377" s="43"/>
      <c r="L377" s="47"/>
      <c r="M377" s="269"/>
      <c r="N377" s="270"/>
      <c r="O377" s="87"/>
      <c r="P377" s="87"/>
      <c r="Q377" s="87"/>
      <c r="R377" s="87"/>
      <c r="S377" s="87"/>
      <c r="T377" s="88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T377" s="20" t="s">
        <v>735</v>
      </c>
      <c r="AU377" s="20" t="s">
        <v>80</v>
      </c>
    </row>
    <row r="378" s="12" customFormat="1">
      <c r="A378" s="12"/>
      <c r="B378" s="221"/>
      <c r="C378" s="222"/>
      <c r="D378" s="223" t="s">
        <v>152</v>
      </c>
      <c r="E378" s="224" t="s">
        <v>19</v>
      </c>
      <c r="F378" s="225" t="s">
        <v>1178</v>
      </c>
      <c r="G378" s="222"/>
      <c r="H378" s="226">
        <v>5</v>
      </c>
      <c r="I378" s="227"/>
      <c r="J378" s="222"/>
      <c r="K378" s="222"/>
      <c r="L378" s="228"/>
      <c r="M378" s="229"/>
      <c r="N378" s="230"/>
      <c r="O378" s="230"/>
      <c r="P378" s="230"/>
      <c r="Q378" s="230"/>
      <c r="R378" s="230"/>
      <c r="S378" s="230"/>
      <c r="T378" s="231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T378" s="232" t="s">
        <v>152</v>
      </c>
      <c r="AU378" s="232" t="s">
        <v>80</v>
      </c>
      <c r="AV378" s="12" t="s">
        <v>80</v>
      </c>
      <c r="AW378" s="12" t="s">
        <v>32</v>
      </c>
      <c r="AX378" s="12" t="s">
        <v>70</v>
      </c>
      <c r="AY378" s="232" t="s">
        <v>145</v>
      </c>
    </row>
    <row r="379" s="14" customFormat="1">
      <c r="A379" s="14"/>
      <c r="B379" s="243"/>
      <c r="C379" s="244"/>
      <c r="D379" s="223" t="s">
        <v>152</v>
      </c>
      <c r="E379" s="245" t="s">
        <v>19</v>
      </c>
      <c r="F379" s="246" t="s">
        <v>154</v>
      </c>
      <c r="G379" s="244"/>
      <c r="H379" s="247">
        <v>5</v>
      </c>
      <c r="I379" s="248"/>
      <c r="J379" s="244"/>
      <c r="K379" s="244"/>
      <c r="L379" s="249"/>
      <c r="M379" s="250"/>
      <c r="N379" s="251"/>
      <c r="O379" s="251"/>
      <c r="P379" s="251"/>
      <c r="Q379" s="251"/>
      <c r="R379" s="251"/>
      <c r="S379" s="251"/>
      <c r="T379" s="252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3" t="s">
        <v>152</v>
      </c>
      <c r="AU379" s="253" t="s">
        <v>80</v>
      </c>
      <c r="AV379" s="14" t="s">
        <v>150</v>
      </c>
      <c r="AW379" s="14" t="s">
        <v>32</v>
      </c>
      <c r="AX379" s="14" t="s">
        <v>78</v>
      </c>
      <c r="AY379" s="253" t="s">
        <v>145</v>
      </c>
    </row>
    <row r="380" s="2" customFormat="1" ht="16.5" customHeight="1">
      <c r="A380" s="41"/>
      <c r="B380" s="42"/>
      <c r="C380" s="282" t="s">
        <v>391</v>
      </c>
      <c r="D380" s="282" t="s">
        <v>845</v>
      </c>
      <c r="E380" s="283" t="s">
        <v>1058</v>
      </c>
      <c r="F380" s="284" t="s">
        <v>1059</v>
      </c>
      <c r="G380" s="285" t="s">
        <v>401</v>
      </c>
      <c r="H380" s="286">
        <v>5</v>
      </c>
      <c r="I380" s="287"/>
      <c r="J380" s="288">
        <f>ROUND(I380*H380,2)</f>
        <v>0</v>
      </c>
      <c r="K380" s="284" t="s">
        <v>733</v>
      </c>
      <c r="L380" s="289"/>
      <c r="M380" s="290" t="s">
        <v>19</v>
      </c>
      <c r="N380" s="291" t="s">
        <v>41</v>
      </c>
      <c r="O380" s="87"/>
      <c r="P380" s="217">
        <f>O380*H380</f>
        <v>0</v>
      </c>
      <c r="Q380" s="217">
        <v>0.10199999999999999</v>
      </c>
      <c r="R380" s="217">
        <f>Q380*H380</f>
        <v>0.51000000000000001</v>
      </c>
      <c r="S380" s="217">
        <v>0</v>
      </c>
      <c r="T380" s="218">
        <f>S380*H380</f>
        <v>0</v>
      </c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R380" s="219" t="s">
        <v>195</v>
      </c>
      <c r="AT380" s="219" t="s">
        <v>845</v>
      </c>
      <c r="AU380" s="219" t="s">
        <v>80</v>
      </c>
      <c r="AY380" s="20" t="s">
        <v>145</v>
      </c>
      <c r="BE380" s="220">
        <f>IF(N380="základní",J380,0)</f>
        <v>0</v>
      </c>
      <c r="BF380" s="220">
        <f>IF(N380="snížená",J380,0)</f>
        <v>0</v>
      </c>
      <c r="BG380" s="220">
        <f>IF(N380="zákl. přenesená",J380,0)</f>
        <v>0</v>
      </c>
      <c r="BH380" s="220">
        <f>IF(N380="sníž. přenesená",J380,0)</f>
        <v>0</v>
      </c>
      <c r="BI380" s="220">
        <f>IF(N380="nulová",J380,0)</f>
        <v>0</v>
      </c>
      <c r="BJ380" s="20" t="s">
        <v>78</v>
      </c>
      <c r="BK380" s="220">
        <f>ROUND(I380*H380,2)</f>
        <v>0</v>
      </c>
      <c r="BL380" s="20" t="s">
        <v>150</v>
      </c>
      <c r="BM380" s="219" t="s">
        <v>1179</v>
      </c>
    </row>
    <row r="381" s="12" customFormat="1">
      <c r="A381" s="12"/>
      <c r="B381" s="221"/>
      <c r="C381" s="222"/>
      <c r="D381" s="223" t="s">
        <v>152</v>
      </c>
      <c r="E381" s="224" t="s">
        <v>19</v>
      </c>
      <c r="F381" s="225" t="s">
        <v>1178</v>
      </c>
      <c r="G381" s="222"/>
      <c r="H381" s="226">
        <v>5</v>
      </c>
      <c r="I381" s="227"/>
      <c r="J381" s="222"/>
      <c r="K381" s="222"/>
      <c r="L381" s="228"/>
      <c r="M381" s="229"/>
      <c r="N381" s="230"/>
      <c r="O381" s="230"/>
      <c r="P381" s="230"/>
      <c r="Q381" s="230"/>
      <c r="R381" s="230"/>
      <c r="S381" s="230"/>
      <c r="T381" s="231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T381" s="232" t="s">
        <v>152</v>
      </c>
      <c r="AU381" s="232" t="s">
        <v>80</v>
      </c>
      <c r="AV381" s="12" t="s">
        <v>80</v>
      </c>
      <c r="AW381" s="12" t="s">
        <v>32</v>
      </c>
      <c r="AX381" s="12" t="s">
        <v>70</v>
      </c>
      <c r="AY381" s="232" t="s">
        <v>145</v>
      </c>
    </row>
    <row r="382" s="14" customFormat="1">
      <c r="A382" s="14"/>
      <c r="B382" s="243"/>
      <c r="C382" s="244"/>
      <c r="D382" s="223" t="s">
        <v>152</v>
      </c>
      <c r="E382" s="245" t="s">
        <v>19</v>
      </c>
      <c r="F382" s="246" t="s">
        <v>154</v>
      </c>
      <c r="G382" s="244"/>
      <c r="H382" s="247">
        <v>5</v>
      </c>
      <c r="I382" s="248"/>
      <c r="J382" s="244"/>
      <c r="K382" s="244"/>
      <c r="L382" s="249"/>
      <c r="M382" s="250"/>
      <c r="N382" s="251"/>
      <c r="O382" s="251"/>
      <c r="P382" s="251"/>
      <c r="Q382" s="251"/>
      <c r="R382" s="251"/>
      <c r="S382" s="251"/>
      <c r="T382" s="252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3" t="s">
        <v>152</v>
      </c>
      <c r="AU382" s="253" t="s">
        <v>80</v>
      </c>
      <c r="AV382" s="14" t="s">
        <v>150</v>
      </c>
      <c r="AW382" s="14" t="s">
        <v>32</v>
      </c>
      <c r="AX382" s="14" t="s">
        <v>78</v>
      </c>
      <c r="AY382" s="253" t="s">
        <v>145</v>
      </c>
    </row>
    <row r="383" s="2" customFormat="1" ht="24.15" customHeight="1">
      <c r="A383" s="41"/>
      <c r="B383" s="42"/>
      <c r="C383" s="208" t="s">
        <v>304</v>
      </c>
      <c r="D383" s="208" t="s">
        <v>146</v>
      </c>
      <c r="E383" s="209" t="s">
        <v>1180</v>
      </c>
      <c r="F383" s="210" t="s">
        <v>1181</v>
      </c>
      <c r="G383" s="211" t="s">
        <v>184</v>
      </c>
      <c r="H383" s="212">
        <v>13.24</v>
      </c>
      <c r="I383" s="213"/>
      <c r="J383" s="214">
        <f>ROUND(I383*H383,2)</f>
        <v>0</v>
      </c>
      <c r="K383" s="210" t="s">
        <v>733</v>
      </c>
      <c r="L383" s="47"/>
      <c r="M383" s="215" t="s">
        <v>19</v>
      </c>
      <c r="N383" s="216" t="s">
        <v>41</v>
      </c>
      <c r="O383" s="87"/>
      <c r="P383" s="217">
        <f>O383*H383</f>
        <v>0</v>
      </c>
      <c r="Q383" s="217">
        <v>2.3010199999999998</v>
      </c>
      <c r="R383" s="217">
        <f>Q383*H383</f>
        <v>30.465504799999998</v>
      </c>
      <c r="S383" s="217">
        <v>0</v>
      </c>
      <c r="T383" s="218">
        <f>S383*H383</f>
        <v>0</v>
      </c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R383" s="219" t="s">
        <v>150</v>
      </c>
      <c r="AT383" s="219" t="s">
        <v>146</v>
      </c>
      <c r="AU383" s="219" t="s">
        <v>80</v>
      </c>
      <c r="AY383" s="20" t="s">
        <v>145</v>
      </c>
      <c r="BE383" s="220">
        <f>IF(N383="základní",J383,0)</f>
        <v>0</v>
      </c>
      <c r="BF383" s="220">
        <f>IF(N383="snížená",J383,0)</f>
        <v>0</v>
      </c>
      <c r="BG383" s="220">
        <f>IF(N383="zákl. přenesená",J383,0)</f>
        <v>0</v>
      </c>
      <c r="BH383" s="220">
        <f>IF(N383="sníž. přenesená",J383,0)</f>
        <v>0</v>
      </c>
      <c r="BI383" s="220">
        <f>IF(N383="nulová",J383,0)</f>
        <v>0</v>
      </c>
      <c r="BJ383" s="20" t="s">
        <v>78</v>
      </c>
      <c r="BK383" s="220">
        <f>ROUND(I383*H383,2)</f>
        <v>0</v>
      </c>
      <c r="BL383" s="20" t="s">
        <v>150</v>
      </c>
      <c r="BM383" s="219" t="s">
        <v>1182</v>
      </c>
    </row>
    <row r="384" s="2" customFormat="1">
      <c r="A384" s="41"/>
      <c r="B384" s="42"/>
      <c r="C384" s="43"/>
      <c r="D384" s="266" t="s">
        <v>735</v>
      </c>
      <c r="E384" s="43"/>
      <c r="F384" s="267" t="s">
        <v>1183</v>
      </c>
      <c r="G384" s="43"/>
      <c r="H384" s="43"/>
      <c r="I384" s="268"/>
      <c r="J384" s="43"/>
      <c r="K384" s="43"/>
      <c r="L384" s="47"/>
      <c r="M384" s="269"/>
      <c r="N384" s="270"/>
      <c r="O384" s="87"/>
      <c r="P384" s="87"/>
      <c r="Q384" s="87"/>
      <c r="R384" s="87"/>
      <c r="S384" s="87"/>
      <c r="T384" s="88"/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T384" s="20" t="s">
        <v>735</v>
      </c>
      <c r="AU384" s="20" t="s">
        <v>80</v>
      </c>
    </row>
    <row r="385" s="12" customFormat="1">
      <c r="A385" s="12"/>
      <c r="B385" s="221"/>
      <c r="C385" s="222"/>
      <c r="D385" s="223" t="s">
        <v>152</v>
      </c>
      <c r="E385" s="224" t="s">
        <v>19</v>
      </c>
      <c r="F385" s="225" t="s">
        <v>1184</v>
      </c>
      <c r="G385" s="222"/>
      <c r="H385" s="226">
        <v>17.832000000000001</v>
      </c>
      <c r="I385" s="227"/>
      <c r="J385" s="222"/>
      <c r="K385" s="222"/>
      <c r="L385" s="228"/>
      <c r="M385" s="229"/>
      <c r="N385" s="230"/>
      <c r="O385" s="230"/>
      <c r="P385" s="230"/>
      <c r="Q385" s="230"/>
      <c r="R385" s="230"/>
      <c r="S385" s="230"/>
      <c r="T385" s="231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T385" s="232" t="s">
        <v>152</v>
      </c>
      <c r="AU385" s="232" t="s">
        <v>80</v>
      </c>
      <c r="AV385" s="12" t="s">
        <v>80</v>
      </c>
      <c r="AW385" s="12" t="s">
        <v>32</v>
      </c>
      <c r="AX385" s="12" t="s">
        <v>70</v>
      </c>
      <c r="AY385" s="232" t="s">
        <v>145</v>
      </c>
    </row>
    <row r="386" s="12" customFormat="1">
      <c r="A386" s="12"/>
      <c r="B386" s="221"/>
      <c r="C386" s="222"/>
      <c r="D386" s="223" t="s">
        <v>152</v>
      </c>
      <c r="E386" s="224" t="s">
        <v>19</v>
      </c>
      <c r="F386" s="225" t="s">
        <v>1185</v>
      </c>
      <c r="G386" s="222"/>
      <c r="H386" s="226">
        <v>-4.5919999999999996</v>
      </c>
      <c r="I386" s="227"/>
      <c r="J386" s="222"/>
      <c r="K386" s="222"/>
      <c r="L386" s="228"/>
      <c r="M386" s="229"/>
      <c r="N386" s="230"/>
      <c r="O386" s="230"/>
      <c r="P386" s="230"/>
      <c r="Q386" s="230"/>
      <c r="R386" s="230"/>
      <c r="S386" s="230"/>
      <c r="T386" s="231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T386" s="232" t="s">
        <v>152</v>
      </c>
      <c r="AU386" s="232" t="s">
        <v>80</v>
      </c>
      <c r="AV386" s="12" t="s">
        <v>80</v>
      </c>
      <c r="AW386" s="12" t="s">
        <v>32</v>
      </c>
      <c r="AX386" s="12" t="s">
        <v>70</v>
      </c>
      <c r="AY386" s="232" t="s">
        <v>145</v>
      </c>
    </row>
    <row r="387" s="14" customFormat="1">
      <c r="A387" s="14"/>
      <c r="B387" s="243"/>
      <c r="C387" s="244"/>
      <c r="D387" s="223" t="s">
        <v>152</v>
      </c>
      <c r="E387" s="245" t="s">
        <v>19</v>
      </c>
      <c r="F387" s="246" t="s">
        <v>154</v>
      </c>
      <c r="G387" s="244"/>
      <c r="H387" s="247">
        <v>13.240000000000002</v>
      </c>
      <c r="I387" s="248"/>
      <c r="J387" s="244"/>
      <c r="K387" s="244"/>
      <c r="L387" s="249"/>
      <c r="M387" s="250"/>
      <c r="N387" s="251"/>
      <c r="O387" s="251"/>
      <c r="P387" s="251"/>
      <c r="Q387" s="251"/>
      <c r="R387" s="251"/>
      <c r="S387" s="251"/>
      <c r="T387" s="252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3" t="s">
        <v>152</v>
      </c>
      <c r="AU387" s="253" t="s">
        <v>80</v>
      </c>
      <c r="AV387" s="14" t="s">
        <v>150</v>
      </c>
      <c r="AW387" s="14" t="s">
        <v>32</v>
      </c>
      <c r="AX387" s="14" t="s">
        <v>78</v>
      </c>
      <c r="AY387" s="253" t="s">
        <v>145</v>
      </c>
    </row>
    <row r="388" s="2" customFormat="1" ht="16.5" customHeight="1">
      <c r="A388" s="41"/>
      <c r="B388" s="42"/>
      <c r="C388" s="208" t="s">
        <v>364</v>
      </c>
      <c r="D388" s="208" t="s">
        <v>146</v>
      </c>
      <c r="E388" s="209" t="s">
        <v>1186</v>
      </c>
      <c r="F388" s="210" t="s">
        <v>1187</v>
      </c>
      <c r="G388" s="211" t="s">
        <v>260</v>
      </c>
      <c r="H388" s="212">
        <v>0.16400000000000001</v>
      </c>
      <c r="I388" s="213"/>
      <c r="J388" s="214">
        <f>ROUND(I388*H388,2)</f>
        <v>0</v>
      </c>
      <c r="K388" s="210" t="s">
        <v>733</v>
      </c>
      <c r="L388" s="47"/>
      <c r="M388" s="215" t="s">
        <v>19</v>
      </c>
      <c r="N388" s="216" t="s">
        <v>41</v>
      </c>
      <c r="O388" s="87"/>
      <c r="P388" s="217">
        <f>O388*H388</f>
        <v>0</v>
      </c>
      <c r="Q388" s="217">
        <v>0.99734999999999996</v>
      </c>
      <c r="R388" s="217">
        <f>Q388*H388</f>
        <v>0.1635654</v>
      </c>
      <c r="S388" s="217">
        <v>0</v>
      </c>
      <c r="T388" s="218">
        <f>S388*H388</f>
        <v>0</v>
      </c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R388" s="219" t="s">
        <v>150</v>
      </c>
      <c r="AT388" s="219" t="s">
        <v>146</v>
      </c>
      <c r="AU388" s="219" t="s">
        <v>80</v>
      </c>
      <c r="AY388" s="20" t="s">
        <v>145</v>
      </c>
      <c r="BE388" s="220">
        <f>IF(N388="základní",J388,0)</f>
        <v>0</v>
      </c>
      <c r="BF388" s="220">
        <f>IF(N388="snížená",J388,0)</f>
        <v>0</v>
      </c>
      <c r="BG388" s="220">
        <f>IF(N388="zákl. přenesená",J388,0)</f>
        <v>0</v>
      </c>
      <c r="BH388" s="220">
        <f>IF(N388="sníž. přenesená",J388,0)</f>
        <v>0</v>
      </c>
      <c r="BI388" s="220">
        <f>IF(N388="nulová",J388,0)</f>
        <v>0</v>
      </c>
      <c r="BJ388" s="20" t="s">
        <v>78</v>
      </c>
      <c r="BK388" s="220">
        <f>ROUND(I388*H388,2)</f>
        <v>0</v>
      </c>
      <c r="BL388" s="20" t="s">
        <v>150</v>
      </c>
      <c r="BM388" s="219" t="s">
        <v>1188</v>
      </c>
    </row>
    <row r="389" s="2" customFormat="1">
      <c r="A389" s="41"/>
      <c r="B389" s="42"/>
      <c r="C389" s="43"/>
      <c r="D389" s="266" t="s">
        <v>735</v>
      </c>
      <c r="E389" s="43"/>
      <c r="F389" s="267" t="s">
        <v>1189</v>
      </c>
      <c r="G389" s="43"/>
      <c r="H389" s="43"/>
      <c r="I389" s="268"/>
      <c r="J389" s="43"/>
      <c r="K389" s="43"/>
      <c r="L389" s="47"/>
      <c r="M389" s="269"/>
      <c r="N389" s="270"/>
      <c r="O389" s="87"/>
      <c r="P389" s="87"/>
      <c r="Q389" s="87"/>
      <c r="R389" s="87"/>
      <c r="S389" s="87"/>
      <c r="T389" s="88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T389" s="20" t="s">
        <v>735</v>
      </c>
      <c r="AU389" s="20" t="s">
        <v>80</v>
      </c>
    </row>
    <row r="390" s="12" customFormat="1">
      <c r="A390" s="12"/>
      <c r="B390" s="221"/>
      <c r="C390" s="222"/>
      <c r="D390" s="223" t="s">
        <v>152</v>
      </c>
      <c r="E390" s="224" t="s">
        <v>19</v>
      </c>
      <c r="F390" s="225" t="s">
        <v>1190</v>
      </c>
      <c r="G390" s="222"/>
      <c r="H390" s="226">
        <v>0.16400000000000001</v>
      </c>
      <c r="I390" s="227"/>
      <c r="J390" s="222"/>
      <c r="K390" s="222"/>
      <c r="L390" s="228"/>
      <c r="M390" s="229"/>
      <c r="N390" s="230"/>
      <c r="O390" s="230"/>
      <c r="P390" s="230"/>
      <c r="Q390" s="230"/>
      <c r="R390" s="230"/>
      <c r="S390" s="230"/>
      <c r="T390" s="231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T390" s="232" t="s">
        <v>152</v>
      </c>
      <c r="AU390" s="232" t="s">
        <v>80</v>
      </c>
      <c r="AV390" s="12" t="s">
        <v>80</v>
      </c>
      <c r="AW390" s="12" t="s">
        <v>32</v>
      </c>
      <c r="AX390" s="12" t="s">
        <v>70</v>
      </c>
      <c r="AY390" s="232" t="s">
        <v>145</v>
      </c>
    </row>
    <row r="391" s="14" customFormat="1">
      <c r="A391" s="14"/>
      <c r="B391" s="243"/>
      <c r="C391" s="244"/>
      <c r="D391" s="223" t="s">
        <v>152</v>
      </c>
      <c r="E391" s="245" t="s">
        <v>19</v>
      </c>
      <c r="F391" s="246" t="s">
        <v>154</v>
      </c>
      <c r="G391" s="244"/>
      <c r="H391" s="247">
        <v>0.16400000000000001</v>
      </c>
      <c r="I391" s="248"/>
      <c r="J391" s="244"/>
      <c r="K391" s="244"/>
      <c r="L391" s="249"/>
      <c r="M391" s="250"/>
      <c r="N391" s="251"/>
      <c r="O391" s="251"/>
      <c r="P391" s="251"/>
      <c r="Q391" s="251"/>
      <c r="R391" s="251"/>
      <c r="S391" s="251"/>
      <c r="T391" s="252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3" t="s">
        <v>152</v>
      </c>
      <c r="AU391" s="253" t="s">
        <v>80</v>
      </c>
      <c r="AV391" s="14" t="s">
        <v>150</v>
      </c>
      <c r="AW391" s="14" t="s">
        <v>32</v>
      </c>
      <c r="AX391" s="14" t="s">
        <v>78</v>
      </c>
      <c r="AY391" s="253" t="s">
        <v>145</v>
      </c>
    </row>
    <row r="392" s="11" customFormat="1" ht="22.8" customHeight="1">
      <c r="A392" s="11"/>
      <c r="B392" s="194"/>
      <c r="C392" s="195"/>
      <c r="D392" s="196" t="s">
        <v>69</v>
      </c>
      <c r="E392" s="264" t="s">
        <v>1061</v>
      </c>
      <c r="F392" s="264" t="s">
        <v>1062</v>
      </c>
      <c r="G392" s="195"/>
      <c r="H392" s="195"/>
      <c r="I392" s="198"/>
      <c r="J392" s="265">
        <f>BK392</f>
        <v>0</v>
      </c>
      <c r="K392" s="195"/>
      <c r="L392" s="200"/>
      <c r="M392" s="201"/>
      <c r="N392" s="202"/>
      <c r="O392" s="202"/>
      <c r="P392" s="203">
        <f>SUM(P393:P394)</f>
        <v>0</v>
      </c>
      <c r="Q392" s="202"/>
      <c r="R392" s="203">
        <f>SUM(R393:R394)</f>
        <v>0</v>
      </c>
      <c r="S392" s="202"/>
      <c r="T392" s="204">
        <f>SUM(T393:T394)</f>
        <v>0</v>
      </c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R392" s="205" t="s">
        <v>78</v>
      </c>
      <c r="AT392" s="206" t="s">
        <v>69</v>
      </c>
      <c r="AU392" s="206" t="s">
        <v>78</v>
      </c>
      <c r="AY392" s="205" t="s">
        <v>145</v>
      </c>
      <c r="BK392" s="207">
        <f>SUM(BK393:BK394)</f>
        <v>0</v>
      </c>
    </row>
    <row r="393" s="2" customFormat="1" ht="24.15" customHeight="1">
      <c r="A393" s="41"/>
      <c r="B393" s="42"/>
      <c r="C393" s="208" t="s">
        <v>411</v>
      </c>
      <c r="D393" s="208" t="s">
        <v>146</v>
      </c>
      <c r="E393" s="209" t="s">
        <v>1063</v>
      </c>
      <c r="F393" s="210" t="s">
        <v>1064</v>
      </c>
      <c r="G393" s="211" t="s">
        <v>260</v>
      </c>
      <c r="H393" s="212">
        <v>83.323999999999998</v>
      </c>
      <c r="I393" s="213"/>
      <c r="J393" s="214">
        <f>ROUND(I393*H393,2)</f>
        <v>0</v>
      </c>
      <c r="K393" s="210" t="s">
        <v>733</v>
      </c>
      <c r="L393" s="47"/>
      <c r="M393" s="215" t="s">
        <v>19</v>
      </c>
      <c r="N393" s="216" t="s">
        <v>41</v>
      </c>
      <c r="O393" s="87"/>
      <c r="P393" s="217">
        <f>O393*H393</f>
        <v>0</v>
      </c>
      <c r="Q393" s="217">
        <v>0</v>
      </c>
      <c r="R393" s="217">
        <f>Q393*H393</f>
        <v>0</v>
      </c>
      <c r="S393" s="217">
        <v>0</v>
      </c>
      <c r="T393" s="218">
        <f>S393*H393</f>
        <v>0</v>
      </c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R393" s="219" t="s">
        <v>150</v>
      </c>
      <c r="AT393" s="219" t="s">
        <v>146</v>
      </c>
      <c r="AU393" s="219" t="s">
        <v>80</v>
      </c>
      <c r="AY393" s="20" t="s">
        <v>145</v>
      </c>
      <c r="BE393" s="220">
        <f>IF(N393="základní",J393,0)</f>
        <v>0</v>
      </c>
      <c r="BF393" s="220">
        <f>IF(N393="snížená",J393,0)</f>
        <v>0</v>
      </c>
      <c r="BG393" s="220">
        <f>IF(N393="zákl. přenesená",J393,0)</f>
        <v>0</v>
      </c>
      <c r="BH393" s="220">
        <f>IF(N393="sníž. přenesená",J393,0)</f>
        <v>0</v>
      </c>
      <c r="BI393" s="220">
        <f>IF(N393="nulová",J393,0)</f>
        <v>0</v>
      </c>
      <c r="BJ393" s="20" t="s">
        <v>78</v>
      </c>
      <c r="BK393" s="220">
        <f>ROUND(I393*H393,2)</f>
        <v>0</v>
      </c>
      <c r="BL393" s="20" t="s">
        <v>150</v>
      </c>
      <c r="BM393" s="219" t="s">
        <v>1191</v>
      </c>
    </row>
    <row r="394" s="2" customFormat="1">
      <c r="A394" s="41"/>
      <c r="B394" s="42"/>
      <c r="C394" s="43"/>
      <c r="D394" s="266" t="s">
        <v>735</v>
      </c>
      <c r="E394" s="43"/>
      <c r="F394" s="267" t="s">
        <v>1066</v>
      </c>
      <c r="G394" s="43"/>
      <c r="H394" s="43"/>
      <c r="I394" s="268"/>
      <c r="J394" s="43"/>
      <c r="K394" s="43"/>
      <c r="L394" s="47"/>
      <c r="M394" s="292"/>
      <c r="N394" s="293"/>
      <c r="O394" s="256"/>
      <c r="P394" s="256"/>
      <c r="Q394" s="256"/>
      <c r="R394" s="256"/>
      <c r="S394" s="256"/>
      <c r="T394" s="294"/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T394" s="20" t="s">
        <v>735</v>
      </c>
      <c r="AU394" s="20" t="s">
        <v>80</v>
      </c>
    </row>
    <row r="395" s="2" customFormat="1" ht="6.96" customHeight="1">
      <c r="A395" s="41"/>
      <c r="B395" s="62"/>
      <c r="C395" s="63"/>
      <c r="D395" s="63"/>
      <c r="E395" s="63"/>
      <c r="F395" s="63"/>
      <c r="G395" s="63"/>
      <c r="H395" s="63"/>
      <c r="I395" s="63"/>
      <c r="J395" s="63"/>
      <c r="K395" s="63"/>
      <c r="L395" s="47"/>
      <c r="M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</row>
  </sheetData>
  <sheetProtection sheet="1" autoFilter="0" formatColumns="0" formatRows="0" objects="1" scenarios="1" spinCount="100000" saltValue="wqTrI0S2oxPRxph+O4ZCahaeR9YCj+mczOJt5pdShmO36ywj6u0K+pyT4HG6bXZOKApKvd1A0DbSmea+PQTu4w==" hashValue="kOVvCG5lzpnuznsi272bmEwtqkYsFNva/CVYX5l8BdlIr65GNTGAPuWf6Jja7BSs8JOGHBMk1X1ni1WBznKhIw==" algorithmName="SHA-512" password="CC51"/>
  <autoFilter ref="C89:K39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hyperlinks>
    <hyperlink ref="F94" r:id="rId1" display="https://podminky.urs.cz/item/CS_URS_2023_01/119001405"/>
    <hyperlink ref="F99" r:id="rId2" display="https://podminky.urs.cz/item/CS_URS_2023_01/119001421"/>
    <hyperlink ref="F104" r:id="rId3" display="https://podminky.urs.cz/item/CS_URS_2023_01/132254206"/>
    <hyperlink ref="F121" r:id="rId4" display="https://podminky.urs.cz/item/CS_URS_2023_01/132354206"/>
    <hyperlink ref="F125" r:id="rId5" display="https://podminky.urs.cz/item/CS_URS_2023_01/132454206"/>
    <hyperlink ref="F129" r:id="rId6" display="https://podminky.urs.cz/item/CS_URS_2023_01/132554206"/>
    <hyperlink ref="F133" r:id="rId7" display="https://podminky.urs.cz/item/CS_URS_2023_01/139001101"/>
    <hyperlink ref="F139" r:id="rId8" display="https://podminky.urs.cz/item/CS_URS_2023_01/151811131"/>
    <hyperlink ref="F146" r:id="rId9" display="https://podminky.urs.cz/item/CS_URS_2023_01/151811231"/>
    <hyperlink ref="F148" r:id="rId10" display="https://podminky.urs.cz/item/CS_URS_2023_01/162751117"/>
    <hyperlink ref="F166" r:id="rId11" display="https://podminky.urs.cz/item/CS_URS_2023_01/162751119"/>
    <hyperlink ref="F185" r:id="rId12" display="https://podminky.urs.cz/item/CS_URS_2023_01/162751137"/>
    <hyperlink ref="F191" r:id="rId13" display="https://podminky.urs.cz/item/CS_URS_2023_01/162751139"/>
    <hyperlink ref="F198" r:id="rId14" display="https://podminky.urs.cz/item/CS_URS_2023_01/162751157"/>
    <hyperlink ref="F203" r:id="rId15" display="https://podminky.urs.cz/item/CS_URS_2023_01/162751159"/>
    <hyperlink ref="F209" r:id="rId16" display="https://podminky.urs.cz/item/CS_URS_2023_01/171201231"/>
    <hyperlink ref="F226" r:id="rId17" display="https://podminky.urs.cz/item/CS_URS_2023_01/174101101"/>
    <hyperlink ref="F262" r:id="rId18" display="https://podminky.urs.cz/item/CS_URS_2023_01/175151101"/>
    <hyperlink ref="F276" r:id="rId19" display="https://podminky.urs.cz/item/CS_URS_2023_01/451541111"/>
    <hyperlink ref="F281" r:id="rId20" display="https://podminky.urs.cz/item/CS_URS_2023_01/452111121"/>
    <hyperlink ref="F286" r:id="rId21" display="https://podminky.urs.cz/item/CS_URS_2023_01/452112111"/>
    <hyperlink ref="F301" r:id="rId22" display="https://podminky.urs.cz/item/CS_URS_2023_01/452112122"/>
    <hyperlink ref="F308" r:id="rId23" display="https://podminky.urs.cz/item/CS_URS_2023_01/452311121"/>
    <hyperlink ref="F313" r:id="rId24" display="https://podminky.urs.cz/item/CS_URS_2023_01/452311131"/>
    <hyperlink ref="F317" r:id="rId25" display="https://podminky.urs.cz/item/CS_URS_2023_01/452312141"/>
    <hyperlink ref="F322" r:id="rId26" display="https://podminky.urs.cz/item/CS_URS_2023_01/452351101"/>
    <hyperlink ref="F327" r:id="rId27" display="https://podminky.urs.cz/item/CS_URS_2023_01/822372112"/>
    <hyperlink ref="F333" r:id="rId28" display="https://podminky.urs.cz/item/CS_URS_2023_01/892381111"/>
    <hyperlink ref="F337" r:id="rId29" display="https://podminky.urs.cz/item/CS_URS_2023_01/892442111"/>
    <hyperlink ref="F339" r:id="rId30" display="https://podminky.urs.cz/item/CS_URS_2023_01/894410102"/>
    <hyperlink ref="F349" r:id="rId31" display="https://podminky.urs.cz/item/CS_URS_2023_01/894410211"/>
    <hyperlink ref="F356" r:id="rId32" display="https://podminky.urs.cz/item/CS_URS_2023_01/894410213"/>
    <hyperlink ref="F363" r:id="rId33" display="https://podminky.urs.cz/item/CS_URS_2023_01/894410232"/>
    <hyperlink ref="F370" r:id="rId34" display="https://podminky.urs.cz/item/CS_URS_2023_01/894410302"/>
    <hyperlink ref="F377" r:id="rId35" display="https://podminky.urs.cz/item/CS_URS_2023_01/899104112"/>
    <hyperlink ref="F384" r:id="rId36" display="https://podminky.urs.cz/item/CS_URS_2023_01/899633131"/>
    <hyperlink ref="F389" r:id="rId37" display="https://podminky.urs.cz/item/CS_URS_2023_01/899658211"/>
    <hyperlink ref="F394" r:id="rId38" display="https://podminky.urs.cz/item/CS_URS_2023_01/998274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9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80</v>
      </c>
    </row>
    <row r="4" s="1" customFormat="1" ht="24.96" customHeight="1">
      <c r="B4" s="23"/>
      <c r="D4" s="143" t="s">
        <v>106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BRNO, LOUČNÁ – VÝSTAVBA DEŠŤOVÉ KANALIZACE</v>
      </c>
      <c r="F7" s="145"/>
      <c r="G7" s="145"/>
      <c r="H7" s="145"/>
      <c r="L7" s="23"/>
    </row>
    <row r="8" s="1" customFormat="1" ht="12" customHeight="1">
      <c r="B8" s="23"/>
      <c r="D8" s="145" t="s">
        <v>107</v>
      </c>
      <c r="L8" s="23"/>
    </row>
    <row r="9" s="2" customFormat="1" ht="16.5" customHeight="1">
      <c r="A9" s="41"/>
      <c r="B9" s="47"/>
      <c r="C9" s="41"/>
      <c r="D9" s="41"/>
      <c r="E9" s="146" t="s">
        <v>720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721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1192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21. 3. 2023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28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29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28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31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28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33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28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34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36</v>
      </c>
      <c r="E32" s="41"/>
      <c r="F32" s="41"/>
      <c r="G32" s="41"/>
      <c r="H32" s="41"/>
      <c r="I32" s="41"/>
      <c r="J32" s="156">
        <f>ROUND(J90,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38</v>
      </c>
      <c r="G34" s="41"/>
      <c r="H34" s="41"/>
      <c r="I34" s="157" t="s">
        <v>37</v>
      </c>
      <c r="J34" s="157" t="s">
        <v>39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40</v>
      </c>
      <c r="E35" s="145" t="s">
        <v>41</v>
      </c>
      <c r="F35" s="159">
        <f>ROUND((SUM(BE90:BE372)),  2)</f>
        <v>0</v>
      </c>
      <c r="G35" s="41"/>
      <c r="H35" s="41"/>
      <c r="I35" s="160">
        <v>0.20999999999999999</v>
      </c>
      <c r="J35" s="159">
        <f>ROUND(((SUM(BE90:BE372))*I35),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42</v>
      </c>
      <c r="F36" s="159">
        <f>ROUND((SUM(BF90:BF372)),  2)</f>
        <v>0</v>
      </c>
      <c r="G36" s="41"/>
      <c r="H36" s="41"/>
      <c r="I36" s="160">
        <v>0.14999999999999999</v>
      </c>
      <c r="J36" s="159">
        <f>ROUND(((SUM(BF90:BF372))*I36),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43</v>
      </c>
      <c r="F37" s="159">
        <f>ROUND((SUM(BG90:BG372)),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44</v>
      </c>
      <c r="F38" s="159">
        <f>ROUND((SUM(BH90:BH372)),  2)</f>
        <v>0</v>
      </c>
      <c r="G38" s="41"/>
      <c r="H38" s="41"/>
      <c r="I38" s="160">
        <v>0.14999999999999999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45</v>
      </c>
      <c r="F39" s="159">
        <f>ROUND((SUM(BI90:BI372)),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46</v>
      </c>
      <c r="E41" s="163"/>
      <c r="F41" s="163"/>
      <c r="G41" s="164" t="s">
        <v>47</v>
      </c>
      <c r="H41" s="165" t="s">
        <v>48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109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BRNO, LOUČNÁ – VÝSTAVBA DEŠŤOVÉ KANALIZACE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107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720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721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SO310.003 - Stoka A-2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Brno</v>
      </c>
      <c r="G56" s="43"/>
      <c r="H56" s="43"/>
      <c r="I56" s="35" t="s">
        <v>23</v>
      </c>
      <c r="J56" s="75" t="str">
        <f>IF(J14="","",J14)</f>
        <v>21. 3. 2023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31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33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110</v>
      </c>
      <c r="D61" s="174"/>
      <c r="E61" s="174"/>
      <c r="F61" s="174"/>
      <c r="G61" s="174"/>
      <c r="H61" s="174"/>
      <c r="I61" s="174"/>
      <c r="J61" s="175" t="s">
        <v>111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68</v>
      </c>
      <c r="D63" s="43"/>
      <c r="E63" s="43"/>
      <c r="F63" s="43"/>
      <c r="G63" s="43"/>
      <c r="H63" s="43"/>
      <c r="I63" s="43"/>
      <c r="J63" s="105">
        <f>J90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112</v>
      </c>
    </row>
    <row r="64" s="9" customFormat="1" ht="24.96" customHeight="1">
      <c r="A64" s="9"/>
      <c r="B64" s="177"/>
      <c r="C64" s="178"/>
      <c r="D64" s="179" t="s">
        <v>723</v>
      </c>
      <c r="E64" s="180"/>
      <c r="F64" s="180"/>
      <c r="G64" s="180"/>
      <c r="H64" s="180"/>
      <c r="I64" s="180"/>
      <c r="J64" s="181">
        <f>J91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5" customFormat="1" ht="19.92" customHeight="1">
      <c r="A65" s="15"/>
      <c r="B65" s="259"/>
      <c r="C65" s="128"/>
      <c r="D65" s="260" t="s">
        <v>724</v>
      </c>
      <c r="E65" s="261"/>
      <c r="F65" s="261"/>
      <c r="G65" s="261"/>
      <c r="H65" s="261"/>
      <c r="I65" s="261"/>
      <c r="J65" s="262">
        <f>J92</f>
        <v>0</v>
      </c>
      <c r="K65" s="128"/>
      <c r="L65" s="263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</row>
    <row r="66" s="15" customFormat="1" ht="19.92" customHeight="1">
      <c r="A66" s="15"/>
      <c r="B66" s="259"/>
      <c r="C66" s="128"/>
      <c r="D66" s="260" t="s">
        <v>725</v>
      </c>
      <c r="E66" s="261"/>
      <c r="F66" s="261"/>
      <c r="G66" s="261"/>
      <c r="H66" s="261"/>
      <c r="I66" s="261"/>
      <c r="J66" s="262">
        <f>J268</f>
        <v>0</v>
      </c>
      <c r="K66" s="128"/>
      <c r="L66" s="263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</row>
    <row r="67" s="15" customFormat="1" ht="19.92" customHeight="1">
      <c r="A67" s="15"/>
      <c r="B67" s="259"/>
      <c r="C67" s="128"/>
      <c r="D67" s="260" t="s">
        <v>726</v>
      </c>
      <c r="E67" s="261"/>
      <c r="F67" s="261"/>
      <c r="G67" s="261"/>
      <c r="H67" s="261"/>
      <c r="I67" s="261"/>
      <c r="J67" s="262">
        <f>J312</f>
        <v>0</v>
      </c>
      <c r="K67" s="128"/>
      <c r="L67" s="263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</row>
    <row r="68" s="15" customFormat="1" ht="19.92" customHeight="1">
      <c r="A68" s="15"/>
      <c r="B68" s="259"/>
      <c r="C68" s="128"/>
      <c r="D68" s="260" t="s">
        <v>727</v>
      </c>
      <c r="E68" s="261"/>
      <c r="F68" s="261"/>
      <c r="G68" s="261"/>
      <c r="H68" s="261"/>
      <c r="I68" s="261"/>
      <c r="J68" s="262">
        <f>J370</f>
        <v>0</v>
      </c>
      <c r="K68" s="128"/>
      <c r="L68" s="263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4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6" t="s">
        <v>130</v>
      </c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</v>
      </c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72" t="str">
        <f>E7</f>
        <v>BRNO, LOUČNÁ – VÝSTAVBA DEŠŤOVÉ KANALIZACE</v>
      </c>
      <c r="F78" s="35"/>
      <c r="G78" s="35"/>
      <c r="H78" s="35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1" customFormat="1" ht="12" customHeight="1">
      <c r="B79" s="24"/>
      <c r="C79" s="35" t="s">
        <v>107</v>
      </c>
      <c r="D79" s="25"/>
      <c r="E79" s="25"/>
      <c r="F79" s="25"/>
      <c r="G79" s="25"/>
      <c r="H79" s="25"/>
      <c r="I79" s="25"/>
      <c r="J79" s="25"/>
      <c r="K79" s="25"/>
      <c r="L79" s="23"/>
    </row>
    <row r="80" s="2" customFormat="1" ht="16.5" customHeight="1">
      <c r="A80" s="41"/>
      <c r="B80" s="42"/>
      <c r="C80" s="43"/>
      <c r="D80" s="43"/>
      <c r="E80" s="172" t="s">
        <v>720</v>
      </c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721</v>
      </c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72" t="str">
        <f>E11</f>
        <v>SO310.003 - Stoka A-2</v>
      </c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21</v>
      </c>
      <c r="D84" s="43"/>
      <c r="E84" s="43"/>
      <c r="F84" s="30" t="str">
        <f>F14</f>
        <v>Brno</v>
      </c>
      <c r="G84" s="43"/>
      <c r="H84" s="43"/>
      <c r="I84" s="35" t="s">
        <v>23</v>
      </c>
      <c r="J84" s="75" t="str">
        <f>IF(J14="","",J14)</f>
        <v>21. 3. 2023</v>
      </c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25</v>
      </c>
      <c r="D86" s="43"/>
      <c r="E86" s="43"/>
      <c r="F86" s="30" t="str">
        <f>E17</f>
        <v xml:space="preserve"> </v>
      </c>
      <c r="G86" s="43"/>
      <c r="H86" s="43"/>
      <c r="I86" s="35" t="s">
        <v>31</v>
      </c>
      <c r="J86" s="39" t="str">
        <f>E23</f>
        <v xml:space="preserve"> </v>
      </c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5" t="s">
        <v>29</v>
      </c>
      <c r="D87" s="43"/>
      <c r="E87" s="43"/>
      <c r="F87" s="30" t="str">
        <f>IF(E20="","",E20)</f>
        <v>Vyplň údaj</v>
      </c>
      <c r="G87" s="43"/>
      <c r="H87" s="43"/>
      <c r="I87" s="35" t="s">
        <v>33</v>
      </c>
      <c r="J87" s="39" t="str">
        <f>E26</f>
        <v xml:space="preserve"> </v>
      </c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0.32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0" customFormat="1" ht="29.28" customHeight="1">
      <c r="A89" s="183"/>
      <c r="B89" s="184"/>
      <c r="C89" s="185" t="s">
        <v>131</v>
      </c>
      <c r="D89" s="186" t="s">
        <v>55</v>
      </c>
      <c r="E89" s="186" t="s">
        <v>51</v>
      </c>
      <c r="F89" s="186" t="s">
        <v>52</v>
      </c>
      <c r="G89" s="186" t="s">
        <v>132</v>
      </c>
      <c r="H89" s="186" t="s">
        <v>133</v>
      </c>
      <c r="I89" s="186" t="s">
        <v>134</v>
      </c>
      <c r="J89" s="186" t="s">
        <v>111</v>
      </c>
      <c r="K89" s="187" t="s">
        <v>135</v>
      </c>
      <c r="L89" s="188"/>
      <c r="M89" s="95" t="s">
        <v>19</v>
      </c>
      <c r="N89" s="96" t="s">
        <v>40</v>
      </c>
      <c r="O89" s="96" t="s">
        <v>136</v>
      </c>
      <c r="P89" s="96" t="s">
        <v>137</v>
      </c>
      <c r="Q89" s="96" t="s">
        <v>138</v>
      </c>
      <c r="R89" s="96" t="s">
        <v>139</v>
      </c>
      <c r="S89" s="96" t="s">
        <v>140</v>
      </c>
      <c r="T89" s="97" t="s">
        <v>141</v>
      </c>
      <c r="U89" s="183"/>
      <c r="V89" s="183"/>
      <c r="W89" s="183"/>
      <c r="X89" s="183"/>
      <c r="Y89" s="183"/>
      <c r="Z89" s="183"/>
      <c r="AA89" s="183"/>
      <c r="AB89" s="183"/>
      <c r="AC89" s="183"/>
      <c r="AD89" s="183"/>
      <c r="AE89" s="183"/>
    </row>
    <row r="90" s="2" customFormat="1" ht="22.8" customHeight="1">
      <c r="A90" s="41"/>
      <c r="B90" s="42"/>
      <c r="C90" s="102" t="s">
        <v>142</v>
      </c>
      <c r="D90" s="43"/>
      <c r="E90" s="43"/>
      <c r="F90" s="43"/>
      <c r="G90" s="43"/>
      <c r="H90" s="43"/>
      <c r="I90" s="43"/>
      <c r="J90" s="189">
        <f>BK90</f>
        <v>0</v>
      </c>
      <c r="K90" s="43"/>
      <c r="L90" s="47"/>
      <c r="M90" s="98"/>
      <c r="N90" s="190"/>
      <c r="O90" s="99"/>
      <c r="P90" s="191">
        <f>P91</f>
        <v>0</v>
      </c>
      <c r="Q90" s="99"/>
      <c r="R90" s="191">
        <f>R91</f>
        <v>27.600748974239998</v>
      </c>
      <c r="S90" s="99"/>
      <c r="T90" s="192">
        <f>T91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69</v>
      </c>
      <c r="AU90" s="20" t="s">
        <v>112</v>
      </c>
      <c r="BK90" s="193">
        <f>BK91</f>
        <v>0</v>
      </c>
    </row>
    <row r="91" s="11" customFormat="1" ht="25.92" customHeight="1">
      <c r="A91" s="11"/>
      <c r="B91" s="194"/>
      <c r="C91" s="195"/>
      <c r="D91" s="196" t="s">
        <v>69</v>
      </c>
      <c r="E91" s="197" t="s">
        <v>728</v>
      </c>
      <c r="F91" s="197" t="s">
        <v>729</v>
      </c>
      <c r="G91" s="195"/>
      <c r="H91" s="195"/>
      <c r="I91" s="198"/>
      <c r="J91" s="199">
        <f>BK91</f>
        <v>0</v>
      </c>
      <c r="K91" s="195"/>
      <c r="L91" s="200"/>
      <c r="M91" s="201"/>
      <c r="N91" s="202"/>
      <c r="O91" s="202"/>
      <c r="P91" s="203">
        <f>P92+P268+P312+P370</f>
        <v>0</v>
      </c>
      <c r="Q91" s="202"/>
      <c r="R91" s="203">
        <f>R92+R268+R312+R370</f>
        <v>27.600748974239998</v>
      </c>
      <c r="S91" s="202"/>
      <c r="T91" s="204">
        <f>T92+T268+T312+T370</f>
        <v>0</v>
      </c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R91" s="205" t="s">
        <v>78</v>
      </c>
      <c r="AT91" s="206" t="s">
        <v>69</v>
      </c>
      <c r="AU91" s="206" t="s">
        <v>70</v>
      </c>
      <c r="AY91" s="205" t="s">
        <v>145</v>
      </c>
      <c r="BK91" s="207">
        <f>BK92+BK268+BK312+BK370</f>
        <v>0</v>
      </c>
    </row>
    <row r="92" s="11" customFormat="1" ht="22.8" customHeight="1">
      <c r="A92" s="11"/>
      <c r="B92" s="194"/>
      <c r="C92" s="195"/>
      <c r="D92" s="196" t="s">
        <v>69</v>
      </c>
      <c r="E92" s="264" t="s">
        <v>78</v>
      </c>
      <c r="F92" s="264" t="s">
        <v>730</v>
      </c>
      <c r="G92" s="195"/>
      <c r="H92" s="195"/>
      <c r="I92" s="198"/>
      <c r="J92" s="265">
        <f>BK92</f>
        <v>0</v>
      </c>
      <c r="K92" s="195"/>
      <c r="L92" s="200"/>
      <c r="M92" s="201"/>
      <c r="N92" s="202"/>
      <c r="O92" s="202"/>
      <c r="P92" s="203">
        <f>SUM(P93:P267)</f>
        <v>0</v>
      </c>
      <c r="Q92" s="202"/>
      <c r="R92" s="203">
        <f>SUM(R93:R267)</f>
        <v>1.37043443504</v>
      </c>
      <c r="S92" s="202"/>
      <c r="T92" s="204">
        <f>SUM(T93:T267)</f>
        <v>0</v>
      </c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R92" s="205" t="s">
        <v>78</v>
      </c>
      <c r="AT92" s="206" t="s">
        <v>69</v>
      </c>
      <c r="AU92" s="206" t="s">
        <v>78</v>
      </c>
      <c r="AY92" s="205" t="s">
        <v>145</v>
      </c>
      <c r="BK92" s="207">
        <f>SUM(BK93:BK267)</f>
        <v>0</v>
      </c>
    </row>
    <row r="93" s="2" customFormat="1" ht="49.05" customHeight="1">
      <c r="A93" s="41"/>
      <c r="B93" s="42"/>
      <c r="C93" s="208" t="s">
        <v>78</v>
      </c>
      <c r="D93" s="208" t="s">
        <v>146</v>
      </c>
      <c r="E93" s="209" t="s">
        <v>731</v>
      </c>
      <c r="F93" s="210" t="s">
        <v>732</v>
      </c>
      <c r="G93" s="211" t="s">
        <v>176</v>
      </c>
      <c r="H93" s="212">
        <v>24.5</v>
      </c>
      <c r="I93" s="213"/>
      <c r="J93" s="214">
        <f>ROUND(I93*H93,2)</f>
        <v>0</v>
      </c>
      <c r="K93" s="210" t="s">
        <v>733</v>
      </c>
      <c r="L93" s="47"/>
      <c r="M93" s="215" t="s">
        <v>19</v>
      </c>
      <c r="N93" s="216" t="s">
        <v>41</v>
      </c>
      <c r="O93" s="87"/>
      <c r="P93" s="217">
        <f>O93*H93</f>
        <v>0</v>
      </c>
      <c r="Q93" s="217">
        <v>0.036904300000000001</v>
      </c>
      <c r="R93" s="217">
        <f>Q93*H93</f>
        <v>0.90415535000000002</v>
      </c>
      <c r="S93" s="217">
        <v>0</v>
      </c>
      <c r="T93" s="218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9" t="s">
        <v>150</v>
      </c>
      <c r="AT93" s="219" t="s">
        <v>146</v>
      </c>
      <c r="AU93" s="219" t="s">
        <v>80</v>
      </c>
      <c r="AY93" s="20" t="s">
        <v>145</v>
      </c>
      <c r="BE93" s="220">
        <f>IF(N93="základní",J93,0)</f>
        <v>0</v>
      </c>
      <c r="BF93" s="220">
        <f>IF(N93="snížená",J93,0)</f>
        <v>0</v>
      </c>
      <c r="BG93" s="220">
        <f>IF(N93="zákl. přenesená",J93,0)</f>
        <v>0</v>
      </c>
      <c r="BH93" s="220">
        <f>IF(N93="sníž. přenesená",J93,0)</f>
        <v>0</v>
      </c>
      <c r="BI93" s="220">
        <f>IF(N93="nulová",J93,0)</f>
        <v>0</v>
      </c>
      <c r="BJ93" s="20" t="s">
        <v>78</v>
      </c>
      <c r="BK93" s="220">
        <f>ROUND(I93*H93,2)</f>
        <v>0</v>
      </c>
      <c r="BL93" s="20" t="s">
        <v>150</v>
      </c>
      <c r="BM93" s="219" t="s">
        <v>1193</v>
      </c>
    </row>
    <row r="94" s="2" customFormat="1">
      <c r="A94" s="41"/>
      <c r="B94" s="42"/>
      <c r="C94" s="43"/>
      <c r="D94" s="266" t="s">
        <v>735</v>
      </c>
      <c r="E94" s="43"/>
      <c r="F94" s="267" t="s">
        <v>736</v>
      </c>
      <c r="G94" s="43"/>
      <c r="H94" s="43"/>
      <c r="I94" s="268"/>
      <c r="J94" s="43"/>
      <c r="K94" s="43"/>
      <c r="L94" s="47"/>
      <c r="M94" s="269"/>
      <c r="N94" s="270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735</v>
      </c>
      <c r="AU94" s="20" t="s">
        <v>80</v>
      </c>
    </row>
    <row r="95" s="13" customFormat="1">
      <c r="A95" s="13"/>
      <c r="B95" s="233"/>
      <c r="C95" s="234"/>
      <c r="D95" s="223" t="s">
        <v>152</v>
      </c>
      <c r="E95" s="235" t="s">
        <v>19</v>
      </c>
      <c r="F95" s="236" t="s">
        <v>1194</v>
      </c>
      <c r="G95" s="234"/>
      <c r="H95" s="235" t="s">
        <v>19</v>
      </c>
      <c r="I95" s="237"/>
      <c r="J95" s="234"/>
      <c r="K95" s="234"/>
      <c r="L95" s="238"/>
      <c r="M95" s="239"/>
      <c r="N95" s="240"/>
      <c r="O95" s="240"/>
      <c r="P95" s="240"/>
      <c r="Q95" s="240"/>
      <c r="R95" s="240"/>
      <c r="S95" s="240"/>
      <c r="T95" s="241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2" t="s">
        <v>152</v>
      </c>
      <c r="AU95" s="242" t="s">
        <v>80</v>
      </c>
      <c r="AV95" s="13" t="s">
        <v>78</v>
      </c>
      <c r="AW95" s="13" t="s">
        <v>32</v>
      </c>
      <c r="AX95" s="13" t="s">
        <v>70</v>
      </c>
      <c r="AY95" s="242" t="s">
        <v>145</v>
      </c>
    </row>
    <row r="96" s="12" customFormat="1">
      <c r="A96" s="12"/>
      <c r="B96" s="221"/>
      <c r="C96" s="222"/>
      <c r="D96" s="223" t="s">
        <v>152</v>
      </c>
      <c r="E96" s="224" t="s">
        <v>19</v>
      </c>
      <c r="F96" s="225" t="s">
        <v>1195</v>
      </c>
      <c r="G96" s="222"/>
      <c r="H96" s="226">
        <v>24.5</v>
      </c>
      <c r="I96" s="227"/>
      <c r="J96" s="222"/>
      <c r="K96" s="222"/>
      <c r="L96" s="228"/>
      <c r="M96" s="229"/>
      <c r="N96" s="230"/>
      <c r="O96" s="230"/>
      <c r="P96" s="230"/>
      <c r="Q96" s="230"/>
      <c r="R96" s="230"/>
      <c r="S96" s="230"/>
      <c r="T96" s="231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T96" s="232" t="s">
        <v>152</v>
      </c>
      <c r="AU96" s="232" t="s">
        <v>80</v>
      </c>
      <c r="AV96" s="12" t="s">
        <v>80</v>
      </c>
      <c r="AW96" s="12" t="s">
        <v>32</v>
      </c>
      <c r="AX96" s="12" t="s">
        <v>70</v>
      </c>
      <c r="AY96" s="232" t="s">
        <v>145</v>
      </c>
    </row>
    <row r="97" s="14" customFormat="1">
      <c r="A97" s="14"/>
      <c r="B97" s="243"/>
      <c r="C97" s="244"/>
      <c r="D97" s="223" t="s">
        <v>152</v>
      </c>
      <c r="E97" s="245" t="s">
        <v>19</v>
      </c>
      <c r="F97" s="246" t="s">
        <v>154</v>
      </c>
      <c r="G97" s="244"/>
      <c r="H97" s="247">
        <v>24.5</v>
      </c>
      <c r="I97" s="248"/>
      <c r="J97" s="244"/>
      <c r="K97" s="244"/>
      <c r="L97" s="249"/>
      <c r="M97" s="250"/>
      <c r="N97" s="251"/>
      <c r="O97" s="251"/>
      <c r="P97" s="251"/>
      <c r="Q97" s="251"/>
      <c r="R97" s="251"/>
      <c r="S97" s="251"/>
      <c r="T97" s="252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3" t="s">
        <v>152</v>
      </c>
      <c r="AU97" s="253" t="s">
        <v>80</v>
      </c>
      <c r="AV97" s="14" t="s">
        <v>150</v>
      </c>
      <c r="AW97" s="14" t="s">
        <v>32</v>
      </c>
      <c r="AX97" s="14" t="s">
        <v>78</v>
      </c>
      <c r="AY97" s="253" t="s">
        <v>145</v>
      </c>
    </row>
    <row r="98" s="2" customFormat="1" ht="49.05" customHeight="1">
      <c r="A98" s="41"/>
      <c r="B98" s="42"/>
      <c r="C98" s="208" t="s">
        <v>80</v>
      </c>
      <c r="D98" s="208" t="s">
        <v>146</v>
      </c>
      <c r="E98" s="209" t="s">
        <v>739</v>
      </c>
      <c r="F98" s="210" t="s">
        <v>740</v>
      </c>
      <c r="G98" s="211" t="s">
        <v>176</v>
      </c>
      <c r="H98" s="212">
        <v>3.5</v>
      </c>
      <c r="I98" s="213"/>
      <c r="J98" s="214">
        <f>ROUND(I98*H98,2)</f>
        <v>0</v>
      </c>
      <c r="K98" s="210" t="s">
        <v>733</v>
      </c>
      <c r="L98" s="47"/>
      <c r="M98" s="215" t="s">
        <v>19</v>
      </c>
      <c r="N98" s="216" t="s">
        <v>41</v>
      </c>
      <c r="O98" s="87"/>
      <c r="P98" s="217">
        <f>O98*H98</f>
        <v>0</v>
      </c>
      <c r="Q98" s="217">
        <v>0.0086800000000000002</v>
      </c>
      <c r="R98" s="217">
        <f>Q98*H98</f>
        <v>0.030380000000000001</v>
      </c>
      <c r="S98" s="217">
        <v>0</v>
      </c>
      <c r="T98" s="218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9" t="s">
        <v>150</v>
      </c>
      <c r="AT98" s="219" t="s">
        <v>146</v>
      </c>
      <c r="AU98" s="219" t="s">
        <v>80</v>
      </c>
      <c r="AY98" s="20" t="s">
        <v>145</v>
      </c>
      <c r="BE98" s="220">
        <f>IF(N98="základní",J98,0)</f>
        <v>0</v>
      </c>
      <c r="BF98" s="220">
        <f>IF(N98="snížená",J98,0)</f>
        <v>0</v>
      </c>
      <c r="BG98" s="220">
        <f>IF(N98="zákl. přenesená",J98,0)</f>
        <v>0</v>
      </c>
      <c r="BH98" s="220">
        <f>IF(N98="sníž. přenesená",J98,0)</f>
        <v>0</v>
      </c>
      <c r="BI98" s="220">
        <f>IF(N98="nulová",J98,0)</f>
        <v>0</v>
      </c>
      <c r="BJ98" s="20" t="s">
        <v>78</v>
      </c>
      <c r="BK98" s="220">
        <f>ROUND(I98*H98,2)</f>
        <v>0</v>
      </c>
      <c r="BL98" s="20" t="s">
        <v>150</v>
      </c>
      <c r="BM98" s="219" t="s">
        <v>1196</v>
      </c>
    </row>
    <row r="99" s="2" customFormat="1">
      <c r="A99" s="41"/>
      <c r="B99" s="42"/>
      <c r="C99" s="43"/>
      <c r="D99" s="266" t="s">
        <v>735</v>
      </c>
      <c r="E99" s="43"/>
      <c r="F99" s="267" t="s">
        <v>742</v>
      </c>
      <c r="G99" s="43"/>
      <c r="H99" s="43"/>
      <c r="I99" s="268"/>
      <c r="J99" s="43"/>
      <c r="K99" s="43"/>
      <c r="L99" s="47"/>
      <c r="M99" s="269"/>
      <c r="N99" s="270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735</v>
      </c>
      <c r="AU99" s="20" t="s">
        <v>80</v>
      </c>
    </row>
    <row r="100" s="13" customFormat="1">
      <c r="A100" s="13"/>
      <c r="B100" s="233"/>
      <c r="C100" s="234"/>
      <c r="D100" s="223" t="s">
        <v>152</v>
      </c>
      <c r="E100" s="235" t="s">
        <v>19</v>
      </c>
      <c r="F100" s="236" t="s">
        <v>1194</v>
      </c>
      <c r="G100" s="234"/>
      <c r="H100" s="235" t="s">
        <v>19</v>
      </c>
      <c r="I100" s="237"/>
      <c r="J100" s="234"/>
      <c r="K100" s="234"/>
      <c r="L100" s="238"/>
      <c r="M100" s="239"/>
      <c r="N100" s="240"/>
      <c r="O100" s="240"/>
      <c r="P100" s="240"/>
      <c r="Q100" s="240"/>
      <c r="R100" s="240"/>
      <c r="S100" s="240"/>
      <c r="T100" s="241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2" t="s">
        <v>152</v>
      </c>
      <c r="AU100" s="242" t="s">
        <v>80</v>
      </c>
      <c r="AV100" s="13" t="s">
        <v>78</v>
      </c>
      <c r="AW100" s="13" t="s">
        <v>32</v>
      </c>
      <c r="AX100" s="13" t="s">
        <v>70</v>
      </c>
      <c r="AY100" s="242" t="s">
        <v>145</v>
      </c>
    </row>
    <row r="101" s="12" customFormat="1">
      <c r="A101" s="12"/>
      <c r="B101" s="221"/>
      <c r="C101" s="222"/>
      <c r="D101" s="223" t="s">
        <v>152</v>
      </c>
      <c r="E101" s="224" t="s">
        <v>19</v>
      </c>
      <c r="F101" s="225" t="s">
        <v>1197</v>
      </c>
      <c r="G101" s="222"/>
      <c r="H101" s="226">
        <v>3.5</v>
      </c>
      <c r="I101" s="227"/>
      <c r="J101" s="222"/>
      <c r="K101" s="222"/>
      <c r="L101" s="228"/>
      <c r="M101" s="229"/>
      <c r="N101" s="230"/>
      <c r="O101" s="230"/>
      <c r="P101" s="230"/>
      <c r="Q101" s="230"/>
      <c r="R101" s="230"/>
      <c r="S101" s="230"/>
      <c r="T101" s="231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T101" s="232" t="s">
        <v>152</v>
      </c>
      <c r="AU101" s="232" t="s">
        <v>80</v>
      </c>
      <c r="AV101" s="12" t="s">
        <v>80</v>
      </c>
      <c r="AW101" s="12" t="s">
        <v>32</v>
      </c>
      <c r="AX101" s="12" t="s">
        <v>70</v>
      </c>
      <c r="AY101" s="232" t="s">
        <v>145</v>
      </c>
    </row>
    <row r="102" s="14" customFormat="1">
      <c r="A102" s="14"/>
      <c r="B102" s="243"/>
      <c r="C102" s="244"/>
      <c r="D102" s="223" t="s">
        <v>152</v>
      </c>
      <c r="E102" s="245" t="s">
        <v>19</v>
      </c>
      <c r="F102" s="246" t="s">
        <v>154</v>
      </c>
      <c r="G102" s="244"/>
      <c r="H102" s="247">
        <v>3.5</v>
      </c>
      <c r="I102" s="248"/>
      <c r="J102" s="244"/>
      <c r="K102" s="244"/>
      <c r="L102" s="249"/>
      <c r="M102" s="250"/>
      <c r="N102" s="251"/>
      <c r="O102" s="251"/>
      <c r="P102" s="251"/>
      <c r="Q102" s="251"/>
      <c r="R102" s="251"/>
      <c r="S102" s="251"/>
      <c r="T102" s="252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3" t="s">
        <v>152</v>
      </c>
      <c r="AU102" s="253" t="s">
        <v>80</v>
      </c>
      <c r="AV102" s="14" t="s">
        <v>150</v>
      </c>
      <c r="AW102" s="14" t="s">
        <v>32</v>
      </c>
      <c r="AX102" s="14" t="s">
        <v>78</v>
      </c>
      <c r="AY102" s="253" t="s">
        <v>145</v>
      </c>
    </row>
    <row r="103" s="2" customFormat="1" ht="49.05" customHeight="1">
      <c r="A103" s="41"/>
      <c r="B103" s="42"/>
      <c r="C103" s="208" t="s">
        <v>168</v>
      </c>
      <c r="D103" s="208" t="s">
        <v>146</v>
      </c>
      <c r="E103" s="209" t="s">
        <v>1071</v>
      </c>
      <c r="F103" s="210" t="s">
        <v>1072</v>
      </c>
      <c r="G103" s="211" t="s">
        <v>176</v>
      </c>
      <c r="H103" s="212">
        <v>7</v>
      </c>
      <c r="I103" s="213"/>
      <c r="J103" s="214">
        <f>ROUND(I103*H103,2)</f>
        <v>0</v>
      </c>
      <c r="K103" s="210" t="s">
        <v>733</v>
      </c>
      <c r="L103" s="47"/>
      <c r="M103" s="215" t="s">
        <v>19</v>
      </c>
      <c r="N103" s="216" t="s">
        <v>41</v>
      </c>
      <c r="O103" s="87"/>
      <c r="P103" s="217">
        <f>O103*H103</f>
        <v>0</v>
      </c>
      <c r="Q103" s="217">
        <v>0.036900000000000002</v>
      </c>
      <c r="R103" s="217">
        <f>Q103*H103</f>
        <v>0.25830000000000003</v>
      </c>
      <c r="S103" s="217">
        <v>0</v>
      </c>
      <c r="T103" s="218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9" t="s">
        <v>150</v>
      </c>
      <c r="AT103" s="219" t="s">
        <v>146</v>
      </c>
      <c r="AU103" s="219" t="s">
        <v>80</v>
      </c>
      <c r="AY103" s="20" t="s">
        <v>145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20" t="s">
        <v>78</v>
      </c>
      <c r="BK103" s="220">
        <f>ROUND(I103*H103,2)</f>
        <v>0</v>
      </c>
      <c r="BL103" s="20" t="s">
        <v>150</v>
      </c>
      <c r="BM103" s="219" t="s">
        <v>1198</v>
      </c>
    </row>
    <row r="104" s="2" customFormat="1">
      <c r="A104" s="41"/>
      <c r="B104" s="42"/>
      <c r="C104" s="43"/>
      <c r="D104" s="266" t="s">
        <v>735</v>
      </c>
      <c r="E104" s="43"/>
      <c r="F104" s="267" t="s">
        <v>1074</v>
      </c>
      <c r="G104" s="43"/>
      <c r="H104" s="43"/>
      <c r="I104" s="268"/>
      <c r="J104" s="43"/>
      <c r="K104" s="43"/>
      <c r="L104" s="47"/>
      <c r="M104" s="269"/>
      <c r="N104" s="270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735</v>
      </c>
      <c r="AU104" s="20" t="s">
        <v>80</v>
      </c>
    </row>
    <row r="105" s="13" customFormat="1">
      <c r="A105" s="13"/>
      <c r="B105" s="233"/>
      <c r="C105" s="234"/>
      <c r="D105" s="223" t="s">
        <v>152</v>
      </c>
      <c r="E105" s="235" t="s">
        <v>19</v>
      </c>
      <c r="F105" s="236" t="s">
        <v>1194</v>
      </c>
      <c r="G105" s="234"/>
      <c r="H105" s="235" t="s">
        <v>19</v>
      </c>
      <c r="I105" s="237"/>
      <c r="J105" s="234"/>
      <c r="K105" s="234"/>
      <c r="L105" s="238"/>
      <c r="M105" s="239"/>
      <c r="N105" s="240"/>
      <c r="O105" s="240"/>
      <c r="P105" s="240"/>
      <c r="Q105" s="240"/>
      <c r="R105" s="240"/>
      <c r="S105" s="240"/>
      <c r="T105" s="241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2" t="s">
        <v>152</v>
      </c>
      <c r="AU105" s="242" t="s">
        <v>80</v>
      </c>
      <c r="AV105" s="13" t="s">
        <v>78</v>
      </c>
      <c r="AW105" s="13" t="s">
        <v>32</v>
      </c>
      <c r="AX105" s="13" t="s">
        <v>70</v>
      </c>
      <c r="AY105" s="242" t="s">
        <v>145</v>
      </c>
    </row>
    <row r="106" s="12" customFormat="1">
      <c r="A106" s="12"/>
      <c r="B106" s="221"/>
      <c r="C106" s="222"/>
      <c r="D106" s="223" t="s">
        <v>152</v>
      </c>
      <c r="E106" s="224" t="s">
        <v>19</v>
      </c>
      <c r="F106" s="225" t="s">
        <v>1199</v>
      </c>
      <c r="G106" s="222"/>
      <c r="H106" s="226">
        <v>7</v>
      </c>
      <c r="I106" s="227"/>
      <c r="J106" s="222"/>
      <c r="K106" s="222"/>
      <c r="L106" s="228"/>
      <c r="M106" s="229"/>
      <c r="N106" s="230"/>
      <c r="O106" s="230"/>
      <c r="P106" s="230"/>
      <c r="Q106" s="230"/>
      <c r="R106" s="230"/>
      <c r="S106" s="230"/>
      <c r="T106" s="231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T106" s="232" t="s">
        <v>152</v>
      </c>
      <c r="AU106" s="232" t="s">
        <v>80</v>
      </c>
      <c r="AV106" s="12" t="s">
        <v>80</v>
      </c>
      <c r="AW106" s="12" t="s">
        <v>32</v>
      </c>
      <c r="AX106" s="12" t="s">
        <v>70</v>
      </c>
      <c r="AY106" s="232" t="s">
        <v>145</v>
      </c>
    </row>
    <row r="107" s="14" customFormat="1">
      <c r="A107" s="14"/>
      <c r="B107" s="243"/>
      <c r="C107" s="244"/>
      <c r="D107" s="223" t="s">
        <v>152</v>
      </c>
      <c r="E107" s="245" t="s">
        <v>19</v>
      </c>
      <c r="F107" s="246" t="s">
        <v>154</v>
      </c>
      <c r="G107" s="244"/>
      <c r="H107" s="247">
        <v>7</v>
      </c>
      <c r="I107" s="248"/>
      <c r="J107" s="244"/>
      <c r="K107" s="244"/>
      <c r="L107" s="249"/>
      <c r="M107" s="250"/>
      <c r="N107" s="251"/>
      <c r="O107" s="251"/>
      <c r="P107" s="251"/>
      <c r="Q107" s="251"/>
      <c r="R107" s="251"/>
      <c r="S107" s="251"/>
      <c r="T107" s="252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3" t="s">
        <v>152</v>
      </c>
      <c r="AU107" s="253" t="s">
        <v>80</v>
      </c>
      <c r="AV107" s="14" t="s">
        <v>150</v>
      </c>
      <c r="AW107" s="14" t="s">
        <v>32</v>
      </c>
      <c r="AX107" s="14" t="s">
        <v>78</v>
      </c>
      <c r="AY107" s="253" t="s">
        <v>145</v>
      </c>
    </row>
    <row r="108" s="2" customFormat="1" ht="24.15" customHeight="1">
      <c r="A108" s="41"/>
      <c r="B108" s="42"/>
      <c r="C108" s="208" t="s">
        <v>150</v>
      </c>
      <c r="D108" s="208" t="s">
        <v>146</v>
      </c>
      <c r="E108" s="209" t="s">
        <v>744</v>
      </c>
      <c r="F108" s="210" t="s">
        <v>745</v>
      </c>
      <c r="G108" s="211" t="s">
        <v>184</v>
      </c>
      <c r="H108" s="212">
        <v>66.245999999999995</v>
      </c>
      <c r="I108" s="213"/>
      <c r="J108" s="214">
        <f>ROUND(I108*H108,2)</f>
        <v>0</v>
      </c>
      <c r="K108" s="210" t="s">
        <v>733</v>
      </c>
      <c r="L108" s="47"/>
      <c r="M108" s="215" t="s">
        <v>19</v>
      </c>
      <c r="N108" s="216" t="s">
        <v>41</v>
      </c>
      <c r="O108" s="87"/>
      <c r="P108" s="217">
        <f>O108*H108</f>
        <v>0</v>
      </c>
      <c r="Q108" s="217">
        <v>0</v>
      </c>
      <c r="R108" s="217">
        <f>Q108*H108</f>
        <v>0</v>
      </c>
      <c r="S108" s="217">
        <v>0</v>
      </c>
      <c r="T108" s="218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9" t="s">
        <v>150</v>
      </c>
      <c r="AT108" s="219" t="s">
        <v>146</v>
      </c>
      <c r="AU108" s="219" t="s">
        <v>80</v>
      </c>
      <c r="AY108" s="20" t="s">
        <v>145</v>
      </c>
      <c r="BE108" s="220">
        <f>IF(N108="základní",J108,0)</f>
        <v>0</v>
      </c>
      <c r="BF108" s="220">
        <f>IF(N108="snížená",J108,0)</f>
        <v>0</v>
      </c>
      <c r="BG108" s="220">
        <f>IF(N108="zákl. přenesená",J108,0)</f>
        <v>0</v>
      </c>
      <c r="BH108" s="220">
        <f>IF(N108="sníž. přenesená",J108,0)</f>
        <v>0</v>
      </c>
      <c r="BI108" s="220">
        <f>IF(N108="nulová",J108,0)</f>
        <v>0</v>
      </c>
      <c r="BJ108" s="20" t="s">
        <v>78</v>
      </c>
      <c r="BK108" s="220">
        <f>ROUND(I108*H108,2)</f>
        <v>0</v>
      </c>
      <c r="BL108" s="20" t="s">
        <v>150</v>
      </c>
      <c r="BM108" s="219" t="s">
        <v>1200</v>
      </c>
    </row>
    <row r="109" s="2" customFormat="1">
      <c r="A109" s="41"/>
      <c r="B109" s="42"/>
      <c r="C109" s="43"/>
      <c r="D109" s="266" t="s">
        <v>735</v>
      </c>
      <c r="E109" s="43"/>
      <c r="F109" s="267" t="s">
        <v>747</v>
      </c>
      <c r="G109" s="43"/>
      <c r="H109" s="43"/>
      <c r="I109" s="268"/>
      <c r="J109" s="43"/>
      <c r="K109" s="43"/>
      <c r="L109" s="47"/>
      <c r="M109" s="269"/>
      <c r="N109" s="270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735</v>
      </c>
      <c r="AU109" s="20" t="s">
        <v>80</v>
      </c>
    </row>
    <row r="110" s="12" customFormat="1">
      <c r="A110" s="12"/>
      <c r="B110" s="221"/>
      <c r="C110" s="222"/>
      <c r="D110" s="223" t="s">
        <v>152</v>
      </c>
      <c r="E110" s="224" t="s">
        <v>19</v>
      </c>
      <c r="F110" s="225" t="s">
        <v>1201</v>
      </c>
      <c r="G110" s="222"/>
      <c r="H110" s="226">
        <v>99.899000000000001</v>
      </c>
      <c r="I110" s="227"/>
      <c r="J110" s="222"/>
      <c r="K110" s="222"/>
      <c r="L110" s="228"/>
      <c r="M110" s="229"/>
      <c r="N110" s="230"/>
      <c r="O110" s="230"/>
      <c r="P110" s="230"/>
      <c r="Q110" s="230"/>
      <c r="R110" s="230"/>
      <c r="S110" s="230"/>
      <c r="T110" s="231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T110" s="232" t="s">
        <v>152</v>
      </c>
      <c r="AU110" s="232" t="s">
        <v>80</v>
      </c>
      <c r="AV110" s="12" t="s">
        <v>80</v>
      </c>
      <c r="AW110" s="12" t="s">
        <v>32</v>
      </c>
      <c r="AX110" s="12" t="s">
        <v>70</v>
      </c>
      <c r="AY110" s="232" t="s">
        <v>145</v>
      </c>
    </row>
    <row r="111" s="12" customFormat="1">
      <c r="A111" s="12"/>
      <c r="B111" s="221"/>
      <c r="C111" s="222"/>
      <c r="D111" s="223" t="s">
        <v>152</v>
      </c>
      <c r="E111" s="224" t="s">
        <v>19</v>
      </c>
      <c r="F111" s="225" t="s">
        <v>1202</v>
      </c>
      <c r="G111" s="222"/>
      <c r="H111" s="226">
        <v>75.239000000000004</v>
      </c>
      <c r="I111" s="227"/>
      <c r="J111" s="222"/>
      <c r="K111" s="222"/>
      <c r="L111" s="228"/>
      <c r="M111" s="229"/>
      <c r="N111" s="230"/>
      <c r="O111" s="230"/>
      <c r="P111" s="230"/>
      <c r="Q111" s="230"/>
      <c r="R111" s="230"/>
      <c r="S111" s="230"/>
      <c r="T111" s="231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T111" s="232" t="s">
        <v>152</v>
      </c>
      <c r="AU111" s="232" t="s">
        <v>80</v>
      </c>
      <c r="AV111" s="12" t="s">
        <v>80</v>
      </c>
      <c r="AW111" s="12" t="s">
        <v>32</v>
      </c>
      <c r="AX111" s="12" t="s">
        <v>70</v>
      </c>
      <c r="AY111" s="232" t="s">
        <v>145</v>
      </c>
    </row>
    <row r="112" s="12" customFormat="1">
      <c r="A112" s="12"/>
      <c r="B112" s="221"/>
      <c r="C112" s="222"/>
      <c r="D112" s="223" t="s">
        <v>152</v>
      </c>
      <c r="E112" s="224" t="s">
        <v>19</v>
      </c>
      <c r="F112" s="225" t="s">
        <v>1203</v>
      </c>
      <c r="G112" s="222"/>
      <c r="H112" s="226">
        <v>15</v>
      </c>
      <c r="I112" s="227"/>
      <c r="J112" s="222"/>
      <c r="K112" s="222"/>
      <c r="L112" s="228"/>
      <c r="M112" s="229"/>
      <c r="N112" s="230"/>
      <c r="O112" s="230"/>
      <c r="P112" s="230"/>
      <c r="Q112" s="230"/>
      <c r="R112" s="230"/>
      <c r="S112" s="230"/>
      <c r="T112" s="231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T112" s="232" t="s">
        <v>152</v>
      </c>
      <c r="AU112" s="232" t="s">
        <v>80</v>
      </c>
      <c r="AV112" s="12" t="s">
        <v>80</v>
      </c>
      <c r="AW112" s="12" t="s">
        <v>32</v>
      </c>
      <c r="AX112" s="12" t="s">
        <v>70</v>
      </c>
      <c r="AY112" s="232" t="s">
        <v>145</v>
      </c>
    </row>
    <row r="113" s="16" customFormat="1">
      <c r="A113" s="16"/>
      <c r="B113" s="271"/>
      <c r="C113" s="272"/>
      <c r="D113" s="223" t="s">
        <v>152</v>
      </c>
      <c r="E113" s="273" t="s">
        <v>19</v>
      </c>
      <c r="F113" s="274" t="s">
        <v>752</v>
      </c>
      <c r="G113" s="272"/>
      <c r="H113" s="275">
        <v>190.13800000000001</v>
      </c>
      <c r="I113" s="276"/>
      <c r="J113" s="272"/>
      <c r="K113" s="272"/>
      <c r="L113" s="277"/>
      <c r="M113" s="278"/>
      <c r="N113" s="279"/>
      <c r="O113" s="279"/>
      <c r="P113" s="279"/>
      <c r="Q113" s="279"/>
      <c r="R113" s="279"/>
      <c r="S113" s="279"/>
      <c r="T113" s="280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T113" s="281" t="s">
        <v>152</v>
      </c>
      <c r="AU113" s="281" t="s">
        <v>80</v>
      </c>
      <c r="AV113" s="16" t="s">
        <v>168</v>
      </c>
      <c r="AW113" s="16" t="s">
        <v>32</v>
      </c>
      <c r="AX113" s="16" t="s">
        <v>70</v>
      </c>
      <c r="AY113" s="281" t="s">
        <v>145</v>
      </c>
    </row>
    <row r="114" s="13" customFormat="1">
      <c r="A114" s="13"/>
      <c r="B114" s="233"/>
      <c r="C114" s="234"/>
      <c r="D114" s="223" t="s">
        <v>152</v>
      </c>
      <c r="E114" s="235" t="s">
        <v>19</v>
      </c>
      <c r="F114" s="236" t="s">
        <v>753</v>
      </c>
      <c r="G114" s="234"/>
      <c r="H114" s="235" t="s">
        <v>19</v>
      </c>
      <c r="I114" s="237"/>
      <c r="J114" s="234"/>
      <c r="K114" s="234"/>
      <c r="L114" s="238"/>
      <c r="M114" s="239"/>
      <c r="N114" s="240"/>
      <c r="O114" s="240"/>
      <c r="P114" s="240"/>
      <c r="Q114" s="240"/>
      <c r="R114" s="240"/>
      <c r="S114" s="240"/>
      <c r="T114" s="241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2" t="s">
        <v>152</v>
      </c>
      <c r="AU114" s="242" t="s">
        <v>80</v>
      </c>
      <c r="AV114" s="13" t="s">
        <v>78</v>
      </c>
      <c r="AW114" s="13" t="s">
        <v>32</v>
      </c>
      <c r="AX114" s="13" t="s">
        <v>70</v>
      </c>
      <c r="AY114" s="242" t="s">
        <v>145</v>
      </c>
    </row>
    <row r="115" s="13" customFormat="1">
      <c r="A115" s="13"/>
      <c r="B115" s="233"/>
      <c r="C115" s="234"/>
      <c r="D115" s="223" t="s">
        <v>152</v>
      </c>
      <c r="E115" s="235" t="s">
        <v>19</v>
      </c>
      <c r="F115" s="236" t="s">
        <v>754</v>
      </c>
      <c r="G115" s="234"/>
      <c r="H115" s="235" t="s">
        <v>19</v>
      </c>
      <c r="I115" s="237"/>
      <c r="J115" s="234"/>
      <c r="K115" s="234"/>
      <c r="L115" s="238"/>
      <c r="M115" s="239"/>
      <c r="N115" s="240"/>
      <c r="O115" s="240"/>
      <c r="P115" s="240"/>
      <c r="Q115" s="240"/>
      <c r="R115" s="240"/>
      <c r="S115" s="240"/>
      <c r="T115" s="241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2" t="s">
        <v>152</v>
      </c>
      <c r="AU115" s="242" t="s">
        <v>80</v>
      </c>
      <c r="AV115" s="13" t="s">
        <v>78</v>
      </c>
      <c r="AW115" s="13" t="s">
        <v>32</v>
      </c>
      <c r="AX115" s="13" t="s">
        <v>70</v>
      </c>
      <c r="AY115" s="242" t="s">
        <v>145</v>
      </c>
    </row>
    <row r="116" s="12" customFormat="1">
      <c r="A116" s="12"/>
      <c r="B116" s="221"/>
      <c r="C116" s="222"/>
      <c r="D116" s="223" t="s">
        <v>152</v>
      </c>
      <c r="E116" s="224" t="s">
        <v>19</v>
      </c>
      <c r="F116" s="225" t="s">
        <v>1204</v>
      </c>
      <c r="G116" s="222"/>
      <c r="H116" s="226">
        <v>14.664</v>
      </c>
      <c r="I116" s="227"/>
      <c r="J116" s="222"/>
      <c r="K116" s="222"/>
      <c r="L116" s="228"/>
      <c r="M116" s="229"/>
      <c r="N116" s="230"/>
      <c r="O116" s="230"/>
      <c r="P116" s="230"/>
      <c r="Q116" s="230"/>
      <c r="R116" s="230"/>
      <c r="S116" s="230"/>
      <c r="T116" s="231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T116" s="232" t="s">
        <v>152</v>
      </c>
      <c r="AU116" s="232" t="s">
        <v>80</v>
      </c>
      <c r="AV116" s="12" t="s">
        <v>80</v>
      </c>
      <c r="AW116" s="12" t="s">
        <v>32</v>
      </c>
      <c r="AX116" s="12" t="s">
        <v>70</v>
      </c>
      <c r="AY116" s="232" t="s">
        <v>145</v>
      </c>
    </row>
    <row r="117" s="12" customFormat="1">
      <c r="A117" s="12"/>
      <c r="B117" s="221"/>
      <c r="C117" s="222"/>
      <c r="D117" s="223" t="s">
        <v>152</v>
      </c>
      <c r="E117" s="224" t="s">
        <v>19</v>
      </c>
      <c r="F117" s="225" t="s">
        <v>1205</v>
      </c>
      <c r="G117" s="222"/>
      <c r="H117" s="226">
        <v>13.618</v>
      </c>
      <c r="I117" s="227"/>
      <c r="J117" s="222"/>
      <c r="K117" s="222"/>
      <c r="L117" s="228"/>
      <c r="M117" s="229"/>
      <c r="N117" s="230"/>
      <c r="O117" s="230"/>
      <c r="P117" s="230"/>
      <c r="Q117" s="230"/>
      <c r="R117" s="230"/>
      <c r="S117" s="230"/>
      <c r="T117" s="231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T117" s="232" t="s">
        <v>152</v>
      </c>
      <c r="AU117" s="232" t="s">
        <v>80</v>
      </c>
      <c r="AV117" s="12" t="s">
        <v>80</v>
      </c>
      <c r="AW117" s="12" t="s">
        <v>32</v>
      </c>
      <c r="AX117" s="12" t="s">
        <v>70</v>
      </c>
      <c r="AY117" s="232" t="s">
        <v>145</v>
      </c>
    </row>
    <row r="118" s="12" customFormat="1">
      <c r="A118" s="12"/>
      <c r="B118" s="221"/>
      <c r="C118" s="222"/>
      <c r="D118" s="223" t="s">
        <v>152</v>
      </c>
      <c r="E118" s="224" t="s">
        <v>19</v>
      </c>
      <c r="F118" s="225" t="s">
        <v>1206</v>
      </c>
      <c r="G118" s="222"/>
      <c r="H118" s="226">
        <v>2.3999999999999999</v>
      </c>
      <c r="I118" s="227"/>
      <c r="J118" s="222"/>
      <c r="K118" s="222"/>
      <c r="L118" s="228"/>
      <c r="M118" s="229"/>
      <c r="N118" s="230"/>
      <c r="O118" s="230"/>
      <c r="P118" s="230"/>
      <c r="Q118" s="230"/>
      <c r="R118" s="230"/>
      <c r="S118" s="230"/>
      <c r="T118" s="231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T118" s="232" t="s">
        <v>152</v>
      </c>
      <c r="AU118" s="232" t="s">
        <v>80</v>
      </c>
      <c r="AV118" s="12" t="s">
        <v>80</v>
      </c>
      <c r="AW118" s="12" t="s">
        <v>32</v>
      </c>
      <c r="AX118" s="12" t="s">
        <v>70</v>
      </c>
      <c r="AY118" s="232" t="s">
        <v>145</v>
      </c>
    </row>
    <row r="119" s="16" customFormat="1">
      <c r="A119" s="16"/>
      <c r="B119" s="271"/>
      <c r="C119" s="272"/>
      <c r="D119" s="223" t="s">
        <v>152</v>
      </c>
      <c r="E119" s="273" t="s">
        <v>19</v>
      </c>
      <c r="F119" s="274" t="s">
        <v>752</v>
      </c>
      <c r="G119" s="272"/>
      <c r="H119" s="275">
        <v>30.681999999999999</v>
      </c>
      <c r="I119" s="276"/>
      <c r="J119" s="272"/>
      <c r="K119" s="272"/>
      <c r="L119" s="277"/>
      <c r="M119" s="278"/>
      <c r="N119" s="279"/>
      <c r="O119" s="279"/>
      <c r="P119" s="279"/>
      <c r="Q119" s="279"/>
      <c r="R119" s="279"/>
      <c r="S119" s="279"/>
      <c r="T119" s="280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T119" s="281" t="s">
        <v>152</v>
      </c>
      <c r="AU119" s="281" t="s">
        <v>80</v>
      </c>
      <c r="AV119" s="16" t="s">
        <v>168</v>
      </c>
      <c r="AW119" s="16" t="s">
        <v>32</v>
      </c>
      <c r="AX119" s="16" t="s">
        <v>70</v>
      </c>
      <c r="AY119" s="281" t="s">
        <v>145</v>
      </c>
    </row>
    <row r="120" s="14" customFormat="1">
      <c r="A120" s="14"/>
      <c r="B120" s="243"/>
      <c r="C120" s="244"/>
      <c r="D120" s="223" t="s">
        <v>152</v>
      </c>
      <c r="E120" s="245" t="s">
        <v>19</v>
      </c>
      <c r="F120" s="246" t="s">
        <v>154</v>
      </c>
      <c r="G120" s="244"/>
      <c r="H120" s="247">
        <v>220.81999999999999</v>
      </c>
      <c r="I120" s="248"/>
      <c r="J120" s="244"/>
      <c r="K120" s="244"/>
      <c r="L120" s="249"/>
      <c r="M120" s="250"/>
      <c r="N120" s="251"/>
      <c r="O120" s="251"/>
      <c r="P120" s="251"/>
      <c r="Q120" s="251"/>
      <c r="R120" s="251"/>
      <c r="S120" s="251"/>
      <c r="T120" s="252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3" t="s">
        <v>152</v>
      </c>
      <c r="AU120" s="253" t="s">
        <v>80</v>
      </c>
      <c r="AV120" s="14" t="s">
        <v>150</v>
      </c>
      <c r="AW120" s="14" t="s">
        <v>32</v>
      </c>
      <c r="AX120" s="14" t="s">
        <v>70</v>
      </c>
      <c r="AY120" s="253" t="s">
        <v>145</v>
      </c>
    </row>
    <row r="121" s="12" customFormat="1">
      <c r="A121" s="12"/>
      <c r="B121" s="221"/>
      <c r="C121" s="222"/>
      <c r="D121" s="223" t="s">
        <v>152</v>
      </c>
      <c r="E121" s="224" t="s">
        <v>19</v>
      </c>
      <c r="F121" s="225" t="s">
        <v>1207</v>
      </c>
      <c r="G121" s="222"/>
      <c r="H121" s="226">
        <v>66.245999999999995</v>
      </c>
      <c r="I121" s="227"/>
      <c r="J121" s="222"/>
      <c r="K121" s="222"/>
      <c r="L121" s="228"/>
      <c r="M121" s="229"/>
      <c r="N121" s="230"/>
      <c r="O121" s="230"/>
      <c r="P121" s="230"/>
      <c r="Q121" s="230"/>
      <c r="R121" s="230"/>
      <c r="S121" s="230"/>
      <c r="T121" s="231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T121" s="232" t="s">
        <v>152</v>
      </c>
      <c r="AU121" s="232" t="s">
        <v>80</v>
      </c>
      <c r="AV121" s="12" t="s">
        <v>80</v>
      </c>
      <c r="AW121" s="12" t="s">
        <v>32</v>
      </c>
      <c r="AX121" s="12" t="s">
        <v>70</v>
      </c>
      <c r="AY121" s="232" t="s">
        <v>145</v>
      </c>
    </row>
    <row r="122" s="14" customFormat="1">
      <c r="A122" s="14"/>
      <c r="B122" s="243"/>
      <c r="C122" s="244"/>
      <c r="D122" s="223" t="s">
        <v>152</v>
      </c>
      <c r="E122" s="245" t="s">
        <v>19</v>
      </c>
      <c r="F122" s="246" t="s">
        <v>154</v>
      </c>
      <c r="G122" s="244"/>
      <c r="H122" s="247">
        <v>66.245999999999995</v>
      </c>
      <c r="I122" s="248"/>
      <c r="J122" s="244"/>
      <c r="K122" s="244"/>
      <c r="L122" s="249"/>
      <c r="M122" s="250"/>
      <c r="N122" s="251"/>
      <c r="O122" s="251"/>
      <c r="P122" s="251"/>
      <c r="Q122" s="251"/>
      <c r="R122" s="251"/>
      <c r="S122" s="251"/>
      <c r="T122" s="252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3" t="s">
        <v>152</v>
      </c>
      <c r="AU122" s="253" t="s">
        <v>80</v>
      </c>
      <c r="AV122" s="14" t="s">
        <v>150</v>
      </c>
      <c r="AW122" s="14" t="s">
        <v>32</v>
      </c>
      <c r="AX122" s="14" t="s">
        <v>78</v>
      </c>
      <c r="AY122" s="253" t="s">
        <v>145</v>
      </c>
    </row>
    <row r="123" s="2" customFormat="1" ht="33" customHeight="1">
      <c r="A123" s="41"/>
      <c r="B123" s="42"/>
      <c r="C123" s="208" t="s">
        <v>173</v>
      </c>
      <c r="D123" s="208" t="s">
        <v>146</v>
      </c>
      <c r="E123" s="209" t="s">
        <v>760</v>
      </c>
      <c r="F123" s="210" t="s">
        <v>761</v>
      </c>
      <c r="G123" s="211" t="s">
        <v>184</v>
      </c>
      <c r="H123" s="212">
        <v>44.164000000000001</v>
      </c>
      <c r="I123" s="213"/>
      <c r="J123" s="214">
        <f>ROUND(I123*H123,2)</f>
        <v>0</v>
      </c>
      <c r="K123" s="210" t="s">
        <v>733</v>
      </c>
      <c r="L123" s="47"/>
      <c r="M123" s="215" t="s">
        <v>19</v>
      </c>
      <c r="N123" s="216" t="s">
        <v>41</v>
      </c>
      <c r="O123" s="87"/>
      <c r="P123" s="217">
        <f>O123*H123</f>
        <v>0</v>
      </c>
      <c r="Q123" s="217">
        <v>0</v>
      </c>
      <c r="R123" s="217">
        <f>Q123*H123</f>
        <v>0</v>
      </c>
      <c r="S123" s="217">
        <v>0</v>
      </c>
      <c r="T123" s="218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9" t="s">
        <v>150</v>
      </c>
      <c r="AT123" s="219" t="s">
        <v>146</v>
      </c>
      <c r="AU123" s="219" t="s">
        <v>80</v>
      </c>
      <c r="AY123" s="20" t="s">
        <v>145</v>
      </c>
      <c r="BE123" s="220">
        <f>IF(N123="základní",J123,0)</f>
        <v>0</v>
      </c>
      <c r="BF123" s="220">
        <f>IF(N123="snížená",J123,0)</f>
        <v>0</v>
      </c>
      <c r="BG123" s="220">
        <f>IF(N123="zákl. přenesená",J123,0)</f>
        <v>0</v>
      </c>
      <c r="BH123" s="220">
        <f>IF(N123="sníž. přenesená",J123,0)</f>
        <v>0</v>
      </c>
      <c r="BI123" s="220">
        <f>IF(N123="nulová",J123,0)</f>
        <v>0</v>
      </c>
      <c r="BJ123" s="20" t="s">
        <v>78</v>
      </c>
      <c r="BK123" s="220">
        <f>ROUND(I123*H123,2)</f>
        <v>0</v>
      </c>
      <c r="BL123" s="20" t="s">
        <v>150</v>
      </c>
      <c r="BM123" s="219" t="s">
        <v>1208</v>
      </c>
    </row>
    <row r="124" s="2" customFormat="1">
      <c r="A124" s="41"/>
      <c r="B124" s="42"/>
      <c r="C124" s="43"/>
      <c r="D124" s="266" t="s">
        <v>735</v>
      </c>
      <c r="E124" s="43"/>
      <c r="F124" s="267" t="s">
        <v>763</v>
      </c>
      <c r="G124" s="43"/>
      <c r="H124" s="43"/>
      <c r="I124" s="268"/>
      <c r="J124" s="43"/>
      <c r="K124" s="43"/>
      <c r="L124" s="47"/>
      <c r="M124" s="269"/>
      <c r="N124" s="270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735</v>
      </c>
      <c r="AU124" s="20" t="s">
        <v>80</v>
      </c>
    </row>
    <row r="125" s="12" customFormat="1">
      <c r="A125" s="12"/>
      <c r="B125" s="221"/>
      <c r="C125" s="222"/>
      <c r="D125" s="223" t="s">
        <v>152</v>
      </c>
      <c r="E125" s="224" t="s">
        <v>19</v>
      </c>
      <c r="F125" s="225" t="s">
        <v>1209</v>
      </c>
      <c r="G125" s="222"/>
      <c r="H125" s="226">
        <v>44.164000000000001</v>
      </c>
      <c r="I125" s="227"/>
      <c r="J125" s="222"/>
      <c r="K125" s="222"/>
      <c r="L125" s="228"/>
      <c r="M125" s="229"/>
      <c r="N125" s="230"/>
      <c r="O125" s="230"/>
      <c r="P125" s="230"/>
      <c r="Q125" s="230"/>
      <c r="R125" s="230"/>
      <c r="S125" s="230"/>
      <c r="T125" s="231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T125" s="232" t="s">
        <v>152</v>
      </c>
      <c r="AU125" s="232" t="s">
        <v>80</v>
      </c>
      <c r="AV125" s="12" t="s">
        <v>80</v>
      </c>
      <c r="AW125" s="12" t="s">
        <v>32</v>
      </c>
      <c r="AX125" s="12" t="s">
        <v>70</v>
      </c>
      <c r="AY125" s="232" t="s">
        <v>145</v>
      </c>
    </row>
    <row r="126" s="14" customFormat="1">
      <c r="A126" s="14"/>
      <c r="B126" s="243"/>
      <c r="C126" s="244"/>
      <c r="D126" s="223" t="s">
        <v>152</v>
      </c>
      <c r="E126" s="245" t="s">
        <v>19</v>
      </c>
      <c r="F126" s="246" t="s">
        <v>154</v>
      </c>
      <c r="G126" s="244"/>
      <c r="H126" s="247">
        <v>44.164000000000001</v>
      </c>
      <c r="I126" s="248"/>
      <c r="J126" s="244"/>
      <c r="K126" s="244"/>
      <c r="L126" s="249"/>
      <c r="M126" s="250"/>
      <c r="N126" s="251"/>
      <c r="O126" s="251"/>
      <c r="P126" s="251"/>
      <c r="Q126" s="251"/>
      <c r="R126" s="251"/>
      <c r="S126" s="251"/>
      <c r="T126" s="252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3" t="s">
        <v>152</v>
      </c>
      <c r="AU126" s="253" t="s">
        <v>80</v>
      </c>
      <c r="AV126" s="14" t="s">
        <v>150</v>
      </c>
      <c r="AW126" s="14" t="s">
        <v>32</v>
      </c>
      <c r="AX126" s="14" t="s">
        <v>78</v>
      </c>
      <c r="AY126" s="253" t="s">
        <v>145</v>
      </c>
    </row>
    <row r="127" s="2" customFormat="1" ht="33" customHeight="1">
      <c r="A127" s="41"/>
      <c r="B127" s="42"/>
      <c r="C127" s="208" t="s">
        <v>181</v>
      </c>
      <c r="D127" s="208" t="s">
        <v>146</v>
      </c>
      <c r="E127" s="209" t="s">
        <v>765</v>
      </c>
      <c r="F127" s="210" t="s">
        <v>766</v>
      </c>
      <c r="G127" s="211" t="s">
        <v>184</v>
      </c>
      <c r="H127" s="212">
        <v>66.245999999999995</v>
      </c>
      <c r="I127" s="213"/>
      <c r="J127" s="214">
        <f>ROUND(I127*H127,2)</f>
        <v>0</v>
      </c>
      <c r="K127" s="210" t="s">
        <v>733</v>
      </c>
      <c r="L127" s="47"/>
      <c r="M127" s="215" t="s">
        <v>19</v>
      </c>
      <c r="N127" s="216" t="s">
        <v>41</v>
      </c>
      <c r="O127" s="87"/>
      <c r="P127" s="217">
        <f>O127*H127</f>
        <v>0</v>
      </c>
      <c r="Q127" s="217">
        <v>0</v>
      </c>
      <c r="R127" s="217">
        <f>Q127*H127</f>
        <v>0</v>
      </c>
      <c r="S127" s="217">
        <v>0</v>
      </c>
      <c r="T127" s="218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19" t="s">
        <v>150</v>
      </c>
      <c r="AT127" s="219" t="s">
        <v>146</v>
      </c>
      <c r="AU127" s="219" t="s">
        <v>80</v>
      </c>
      <c r="AY127" s="20" t="s">
        <v>145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20" t="s">
        <v>78</v>
      </c>
      <c r="BK127" s="220">
        <f>ROUND(I127*H127,2)</f>
        <v>0</v>
      </c>
      <c r="BL127" s="20" t="s">
        <v>150</v>
      </c>
      <c r="BM127" s="219" t="s">
        <v>1210</v>
      </c>
    </row>
    <row r="128" s="2" customFormat="1">
      <c r="A128" s="41"/>
      <c r="B128" s="42"/>
      <c r="C128" s="43"/>
      <c r="D128" s="266" t="s">
        <v>735</v>
      </c>
      <c r="E128" s="43"/>
      <c r="F128" s="267" t="s">
        <v>768</v>
      </c>
      <c r="G128" s="43"/>
      <c r="H128" s="43"/>
      <c r="I128" s="268"/>
      <c r="J128" s="43"/>
      <c r="K128" s="43"/>
      <c r="L128" s="47"/>
      <c r="M128" s="269"/>
      <c r="N128" s="270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735</v>
      </c>
      <c r="AU128" s="20" t="s">
        <v>80</v>
      </c>
    </row>
    <row r="129" s="12" customFormat="1">
      <c r="A129" s="12"/>
      <c r="B129" s="221"/>
      <c r="C129" s="222"/>
      <c r="D129" s="223" t="s">
        <v>152</v>
      </c>
      <c r="E129" s="224" t="s">
        <v>19</v>
      </c>
      <c r="F129" s="225" t="s">
        <v>1207</v>
      </c>
      <c r="G129" s="222"/>
      <c r="H129" s="226">
        <v>66.245999999999995</v>
      </c>
      <c r="I129" s="227"/>
      <c r="J129" s="222"/>
      <c r="K129" s="222"/>
      <c r="L129" s="228"/>
      <c r="M129" s="229"/>
      <c r="N129" s="230"/>
      <c r="O129" s="230"/>
      <c r="P129" s="230"/>
      <c r="Q129" s="230"/>
      <c r="R129" s="230"/>
      <c r="S129" s="230"/>
      <c r="T129" s="231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T129" s="232" t="s">
        <v>152</v>
      </c>
      <c r="AU129" s="232" t="s">
        <v>80</v>
      </c>
      <c r="AV129" s="12" t="s">
        <v>80</v>
      </c>
      <c r="AW129" s="12" t="s">
        <v>32</v>
      </c>
      <c r="AX129" s="12" t="s">
        <v>70</v>
      </c>
      <c r="AY129" s="232" t="s">
        <v>145</v>
      </c>
    </row>
    <row r="130" s="14" customFormat="1">
      <c r="A130" s="14"/>
      <c r="B130" s="243"/>
      <c r="C130" s="244"/>
      <c r="D130" s="223" t="s">
        <v>152</v>
      </c>
      <c r="E130" s="245" t="s">
        <v>19</v>
      </c>
      <c r="F130" s="246" t="s">
        <v>154</v>
      </c>
      <c r="G130" s="244"/>
      <c r="H130" s="247">
        <v>66.245999999999995</v>
      </c>
      <c r="I130" s="248"/>
      <c r="J130" s="244"/>
      <c r="K130" s="244"/>
      <c r="L130" s="249"/>
      <c r="M130" s="250"/>
      <c r="N130" s="251"/>
      <c r="O130" s="251"/>
      <c r="P130" s="251"/>
      <c r="Q130" s="251"/>
      <c r="R130" s="251"/>
      <c r="S130" s="251"/>
      <c r="T130" s="25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3" t="s">
        <v>152</v>
      </c>
      <c r="AU130" s="253" t="s">
        <v>80</v>
      </c>
      <c r="AV130" s="14" t="s">
        <v>150</v>
      </c>
      <c r="AW130" s="14" t="s">
        <v>32</v>
      </c>
      <c r="AX130" s="14" t="s">
        <v>78</v>
      </c>
      <c r="AY130" s="253" t="s">
        <v>145</v>
      </c>
    </row>
    <row r="131" s="2" customFormat="1" ht="33" customHeight="1">
      <c r="A131" s="41"/>
      <c r="B131" s="42"/>
      <c r="C131" s="208" t="s">
        <v>189</v>
      </c>
      <c r="D131" s="208" t="s">
        <v>146</v>
      </c>
      <c r="E131" s="209" t="s">
        <v>769</v>
      </c>
      <c r="F131" s="210" t="s">
        <v>770</v>
      </c>
      <c r="G131" s="211" t="s">
        <v>184</v>
      </c>
      <c r="H131" s="212">
        <v>44.164000000000001</v>
      </c>
      <c r="I131" s="213"/>
      <c r="J131" s="214">
        <f>ROUND(I131*H131,2)</f>
        <v>0</v>
      </c>
      <c r="K131" s="210" t="s">
        <v>733</v>
      </c>
      <c r="L131" s="47"/>
      <c r="M131" s="215" t="s">
        <v>19</v>
      </c>
      <c r="N131" s="216" t="s">
        <v>41</v>
      </c>
      <c r="O131" s="87"/>
      <c r="P131" s="217">
        <f>O131*H131</f>
        <v>0</v>
      </c>
      <c r="Q131" s="217">
        <v>0</v>
      </c>
      <c r="R131" s="217">
        <f>Q131*H131</f>
        <v>0</v>
      </c>
      <c r="S131" s="217">
        <v>0</v>
      </c>
      <c r="T131" s="218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19" t="s">
        <v>150</v>
      </c>
      <c r="AT131" s="219" t="s">
        <v>146</v>
      </c>
      <c r="AU131" s="219" t="s">
        <v>80</v>
      </c>
      <c r="AY131" s="20" t="s">
        <v>145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20" t="s">
        <v>78</v>
      </c>
      <c r="BK131" s="220">
        <f>ROUND(I131*H131,2)</f>
        <v>0</v>
      </c>
      <c r="BL131" s="20" t="s">
        <v>150</v>
      </c>
      <c r="BM131" s="219" t="s">
        <v>1211</v>
      </c>
    </row>
    <row r="132" s="2" customFormat="1">
      <c r="A132" s="41"/>
      <c r="B132" s="42"/>
      <c r="C132" s="43"/>
      <c r="D132" s="266" t="s">
        <v>735</v>
      </c>
      <c r="E132" s="43"/>
      <c r="F132" s="267" t="s">
        <v>772</v>
      </c>
      <c r="G132" s="43"/>
      <c r="H132" s="43"/>
      <c r="I132" s="268"/>
      <c r="J132" s="43"/>
      <c r="K132" s="43"/>
      <c r="L132" s="47"/>
      <c r="M132" s="269"/>
      <c r="N132" s="270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735</v>
      </c>
      <c r="AU132" s="20" t="s">
        <v>80</v>
      </c>
    </row>
    <row r="133" s="12" customFormat="1">
      <c r="A133" s="12"/>
      <c r="B133" s="221"/>
      <c r="C133" s="222"/>
      <c r="D133" s="223" t="s">
        <v>152</v>
      </c>
      <c r="E133" s="224" t="s">
        <v>19</v>
      </c>
      <c r="F133" s="225" t="s">
        <v>1209</v>
      </c>
      <c r="G133" s="222"/>
      <c r="H133" s="226">
        <v>44.164000000000001</v>
      </c>
      <c r="I133" s="227"/>
      <c r="J133" s="222"/>
      <c r="K133" s="222"/>
      <c r="L133" s="228"/>
      <c r="M133" s="229"/>
      <c r="N133" s="230"/>
      <c r="O133" s="230"/>
      <c r="P133" s="230"/>
      <c r="Q133" s="230"/>
      <c r="R133" s="230"/>
      <c r="S133" s="230"/>
      <c r="T133" s="231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T133" s="232" t="s">
        <v>152</v>
      </c>
      <c r="AU133" s="232" t="s">
        <v>80</v>
      </c>
      <c r="AV133" s="12" t="s">
        <v>80</v>
      </c>
      <c r="AW133" s="12" t="s">
        <v>32</v>
      </c>
      <c r="AX133" s="12" t="s">
        <v>70</v>
      </c>
      <c r="AY133" s="232" t="s">
        <v>145</v>
      </c>
    </row>
    <row r="134" s="14" customFormat="1">
      <c r="A134" s="14"/>
      <c r="B134" s="243"/>
      <c r="C134" s="244"/>
      <c r="D134" s="223" t="s">
        <v>152</v>
      </c>
      <c r="E134" s="245" t="s">
        <v>19</v>
      </c>
      <c r="F134" s="246" t="s">
        <v>154</v>
      </c>
      <c r="G134" s="244"/>
      <c r="H134" s="247">
        <v>44.164000000000001</v>
      </c>
      <c r="I134" s="248"/>
      <c r="J134" s="244"/>
      <c r="K134" s="244"/>
      <c r="L134" s="249"/>
      <c r="M134" s="250"/>
      <c r="N134" s="251"/>
      <c r="O134" s="251"/>
      <c r="P134" s="251"/>
      <c r="Q134" s="251"/>
      <c r="R134" s="251"/>
      <c r="S134" s="251"/>
      <c r="T134" s="252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3" t="s">
        <v>152</v>
      </c>
      <c r="AU134" s="253" t="s">
        <v>80</v>
      </c>
      <c r="AV134" s="14" t="s">
        <v>150</v>
      </c>
      <c r="AW134" s="14" t="s">
        <v>32</v>
      </c>
      <c r="AX134" s="14" t="s">
        <v>78</v>
      </c>
      <c r="AY134" s="253" t="s">
        <v>145</v>
      </c>
    </row>
    <row r="135" s="2" customFormat="1" ht="24.15" customHeight="1">
      <c r="A135" s="41"/>
      <c r="B135" s="42"/>
      <c r="C135" s="208" t="s">
        <v>195</v>
      </c>
      <c r="D135" s="208" t="s">
        <v>146</v>
      </c>
      <c r="E135" s="209" t="s">
        <v>773</v>
      </c>
      <c r="F135" s="210" t="s">
        <v>774</v>
      </c>
      <c r="G135" s="211" t="s">
        <v>184</v>
      </c>
      <c r="H135" s="212">
        <v>15</v>
      </c>
      <c r="I135" s="213"/>
      <c r="J135" s="214">
        <f>ROUND(I135*H135,2)</f>
        <v>0</v>
      </c>
      <c r="K135" s="210" t="s">
        <v>733</v>
      </c>
      <c r="L135" s="47"/>
      <c r="M135" s="215" t="s">
        <v>19</v>
      </c>
      <c r="N135" s="216" t="s">
        <v>41</v>
      </c>
      <c r="O135" s="87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19" t="s">
        <v>150</v>
      </c>
      <c r="AT135" s="219" t="s">
        <v>146</v>
      </c>
      <c r="AU135" s="219" t="s">
        <v>80</v>
      </c>
      <c r="AY135" s="20" t="s">
        <v>145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20" t="s">
        <v>78</v>
      </c>
      <c r="BK135" s="220">
        <f>ROUND(I135*H135,2)</f>
        <v>0</v>
      </c>
      <c r="BL135" s="20" t="s">
        <v>150</v>
      </c>
      <c r="BM135" s="219" t="s">
        <v>1212</v>
      </c>
    </row>
    <row r="136" s="2" customFormat="1">
      <c r="A136" s="41"/>
      <c r="B136" s="42"/>
      <c r="C136" s="43"/>
      <c r="D136" s="266" t="s">
        <v>735</v>
      </c>
      <c r="E136" s="43"/>
      <c r="F136" s="267" t="s">
        <v>776</v>
      </c>
      <c r="G136" s="43"/>
      <c r="H136" s="43"/>
      <c r="I136" s="268"/>
      <c r="J136" s="43"/>
      <c r="K136" s="43"/>
      <c r="L136" s="47"/>
      <c r="M136" s="269"/>
      <c r="N136" s="270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735</v>
      </c>
      <c r="AU136" s="20" t="s">
        <v>80</v>
      </c>
    </row>
    <row r="137" s="13" customFormat="1">
      <c r="A137" s="13"/>
      <c r="B137" s="233"/>
      <c r="C137" s="234"/>
      <c r="D137" s="223" t="s">
        <v>152</v>
      </c>
      <c r="E137" s="235" t="s">
        <v>19</v>
      </c>
      <c r="F137" s="236" t="s">
        <v>1194</v>
      </c>
      <c r="G137" s="234"/>
      <c r="H137" s="235" t="s">
        <v>19</v>
      </c>
      <c r="I137" s="237"/>
      <c r="J137" s="234"/>
      <c r="K137" s="234"/>
      <c r="L137" s="238"/>
      <c r="M137" s="239"/>
      <c r="N137" s="240"/>
      <c r="O137" s="240"/>
      <c r="P137" s="240"/>
      <c r="Q137" s="240"/>
      <c r="R137" s="240"/>
      <c r="S137" s="240"/>
      <c r="T137" s="24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2" t="s">
        <v>152</v>
      </c>
      <c r="AU137" s="242" t="s">
        <v>80</v>
      </c>
      <c r="AV137" s="13" t="s">
        <v>78</v>
      </c>
      <c r="AW137" s="13" t="s">
        <v>32</v>
      </c>
      <c r="AX137" s="13" t="s">
        <v>70</v>
      </c>
      <c r="AY137" s="242" t="s">
        <v>145</v>
      </c>
    </row>
    <row r="138" s="12" customFormat="1">
      <c r="A138" s="12"/>
      <c r="B138" s="221"/>
      <c r="C138" s="222"/>
      <c r="D138" s="223" t="s">
        <v>152</v>
      </c>
      <c r="E138" s="224" t="s">
        <v>19</v>
      </c>
      <c r="F138" s="225" t="s">
        <v>1213</v>
      </c>
      <c r="G138" s="222"/>
      <c r="H138" s="226">
        <v>10.5</v>
      </c>
      <c r="I138" s="227"/>
      <c r="J138" s="222"/>
      <c r="K138" s="222"/>
      <c r="L138" s="228"/>
      <c r="M138" s="229"/>
      <c r="N138" s="230"/>
      <c r="O138" s="230"/>
      <c r="P138" s="230"/>
      <c r="Q138" s="230"/>
      <c r="R138" s="230"/>
      <c r="S138" s="230"/>
      <c r="T138" s="231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T138" s="232" t="s">
        <v>152</v>
      </c>
      <c r="AU138" s="232" t="s">
        <v>80</v>
      </c>
      <c r="AV138" s="12" t="s">
        <v>80</v>
      </c>
      <c r="AW138" s="12" t="s">
        <v>32</v>
      </c>
      <c r="AX138" s="12" t="s">
        <v>70</v>
      </c>
      <c r="AY138" s="232" t="s">
        <v>145</v>
      </c>
    </row>
    <row r="139" s="12" customFormat="1">
      <c r="A139" s="12"/>
      <c r="B139" s="221"/>
      <c r="C139" s="222"/>
      <c r="D139" s="223" t="s">
        <v>152</v>
      </c>
      <c r="E139" s="224" t="s">
        <v>19</v>
      </c>
      <c r="F139" s="225" t="s">
        <v>1214</v>
      </c>
      <c r="G139" s="222"/>
      <c r="H139" s="226">
        <v>1.5</v>
      </c>
      <c r="I139" s="227"/>
      <c r="J139" s="222"/>
      <c r="K139" s="222"/>
      <c r="L139" s="228"/>
      <c r="M139" s="229"/>
      <c r="N139" s="230"/>
      <c r="O139" s="230"/>
      <c r="P139" s="230"/>
      <c r="Q139" s="230"/>
      <c r="R139" s="230"/>
      <c r="S139" s="230"/>
      <c r="T139" s="231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T139" s="232" t="s">
        <v>152</v>
      </c>
      <c r="AU139" s="232" t="s">
        <v>80</v>
      </c>
      <c r="AV139" s="12" t="s">
        <v>80</v>
      </c>
      <c r="AW139" s="12" t="s">
        <v>32</v>
      </c>
      <c r="AX139" s="12" t="s">
        <v>70</v>
      </c>
      <c r="AY139" s="232" t="s">
        <v>145</v>
      </c>
    </row>
    <row r="140" s="12" customFormat="1">
      <c r="A140" s="12"/>
      <c r="B140" s="221"/>
      <c r="C140" s="222"/>
      <c r="D140" s="223" t="s">
        <v>152</v>
      </c>
      <c r="E140" s="224" t="s">
        <v>19</v>
      </c>
      <c r="F140" s="225" t="s">
        <v>1215</v>
      </c>
      <c r="G140" s="222"/>
      <c r="H140" s="226">
        <v>3</v>
      </c>
      <c r="I140" s="227"/>
      <c r="J140" s="222"/>
      <c r="K140" s="222"/>
      <c r="L140" s="228"/>
      <c r="M140" s="229"/>
      <c r="N140" s="230"/>
      <c r="O140" s="230"/>
      <c r="P140" s="230"/>
      <c r="Q140" s="230"/>
      <c r="R140" s="230"/>
      <c r="S140" s="230"/>
      <c r="T140" s="231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T140" s="232" t="s">
        <v>152</v>
      </c>
      <c r="AU140" s="232" t="s">
        <v>80</v>
      </c>
      <c r="AV140" s="12" t="s">
        <v>80</v>
      </c>
      <c r="AW140" s="12" t="s">
        <v>32</v>
      </c>
      <c r="AX140" s="12" t="s">
        <v>70</v>
      </c>
      <c r="AY140" s="232" t="s">
        <v>145</v>
      </c>
    </row>
    <row r="141" s="14" customFormat="1">
      <c r="A141" s="14"/>
      <c r="B141" s="243"/>
      <c r="C141" s="244"/>
      <c r="D141" s="223" t="s">
        <v>152</v>
      </c>
      <c r="E141" s="245" t="s">
        <v>19</v>
      </c>
      <c r="F141" s="246" t="s">
        <v>154</v>
      </c>
      <c r="G141" s="244"/>
      <c r="H141" s="247">
        <v>15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3" t="s">
        <v>152</v>
      </c>
      <c r="AU141" s="253" t="s">
        <v>80</v>
      </c>
      <c r="AV141" s="14" t="s">
        <v>150</v>
      </c>
      <c r="AW141" s="14" t="s">
        <v>32</v>
      </c>
      <c r="AX141" s="14" t="s">
        <v>78</v>
      </c>
      <c r="AY141" s="253" t="s">
        <v>145</v>
      </c>
    </row>
    <row r="142" s="2" customFormat="1" ht="24.15" customHeight="1">
      <c r="A142" s="41"/>
      <c r="B142" s="42"/>
      <c r="C142" s="208" t="s">
        <v>215</v>
      </c>
      <c r="D142" s="208" t="s">
        <v>146</v>
      </c>
      <c r="E142" s="209" t="s">
        <v>779</v>
      </c>
      <c r="F142" s="210" t="s">
        <v>780</v>
      </c>
      <c r="G142" s="211" t="s">
        <v>149</v>
      </c>
      <c r="H142" s="212">
        <v>305.48899999999998</v>
      </c>
      <c r="I142" s="213"/>
      <c r="J142" s="214">
        <f>ROUND(I142*H142,2)</f>
        <v>0</v>
      </c>
      <c r="K142" s="210" t="s">
        <v>733</v>
      </c>
      <c r="L142" s="47"/>
      <c r="M142" s="215" t="s">
        <v>19</v>
      </c>
      <c r="N142" s="216" t="s">
        <v>41</v>
      </c>
      <c r="O142" s="87"/>
      <c r="P142" s="217">
        <f>O142*H142</f>
        <v>0</v>
      </c>
      <c r="Q142" s="217">
        <v>0.00058135999999999995</v>
      </c>
      <c r="R142" s="217">
        <f>Q142*H142</f>
        <v>0.17759908503999997</v>
      </c>
      <c r="S142" s="217">
        <v>0</v>
      </c>
      <c r="T142" s="218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19" t="s">
        <v>150</v>
      </c>
      <c r="AT142" s="219" t="s">
        <v>146</v>
      </c>
      <c r="AU142" s="219" t="s">
        <v>80</v>
      </c>
      <c r="AY142" s="20" t="s">
        <v>145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20" t="s">
        <v>78</v>
      </c>
      <c r="BK142" s="220">
        <f>ROUND(I142*H142,2)</f>
        <v>0</v>
      </c>
      <c r="BL142" s="20" t="s">
        <v>150</v>
      </c>
      <c r="BM142" s="219" t="s">
        <v>1216</v>
      </c>
    </row>
    <row r="143" s="2" customFormat="1">
      <c r="A143" s="41"/>
      <c r="B143" s="42"/>
      <c r="C143" s="43"/>
      <c r="D143" s="266" t="s">
        <v>735</v>
      </c>
      <c r="E143" s="43"/>
      <c r="F143" s="267" t="s">
        <v>782</v>
      </c>
      <c r="G143" s="43"/>
      <c r="H143" s="43"/>
      <c r="I143" s="268"/>
      <c r="J143" s="43"/>
      <c r="K143" s="43"/>
      <c r="L143" s="47"/>
      <c r="M143" s="269"/>
      <c r="N143" s="270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735</v>
      </c>
      <c r="AU143" s="20" t="s">
        <v>80</v>
      </c>
    </row>
    <row r="144" s="12" customFormat="1">
      <c r="A144" s="12"/>
      <c r="B144" s="221"/>
      <c r="C144" s="222"/>
      <c r="D144" s="223" t="s">
        <v>152</v>
      </c>
      <c r="E144" s="224" t="s">
        <v>19</v>
      </c>
      <c r="F144" s="225" t="s">
        <v>1217</v>
      </c>
      <c r="G144" s="222"/>
      <c r="H144" s="226">
        <v>153.69</v>
      </c>
      <c r="I144" s="227"/>
      <c r="J144" s="222"/>
      <c r="K144" s="222"/>
      <c r="L144" s="228"/>
      <c r="M144" s="229"/>
      <c r="N144" s="230"/>
      <c r="O144" s="230"/>
      <c r="P144" s="230"/>
      <c r="Q144" s="230"/>
      <c r="R144" s="230"/>
      <c r="S144" s="230"/>
      <c r="T144" s="231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T144" s="232" t="s">
        <v>152</v>
      </c>
      <c r="AU144" s="232" t="s">
        <v>80</v>
      </c>
      <c r="AV144" s="12" t="s">
        <v>80</v>
      </c>
      <c r="AW144" s="12" t="s">
        <v>32</v>
      </c>
      <c r="AX144" s="12" t="s">
        <v>70</v>
      </c>
      <c r="AY144" s="232" t="s">
        <v>145</v>
      </c>
    </row>
    <row r="145" s="12" customFormat="1">
      <c r="A145" s="12"/>
      <c r="B145" s="221"/>
      <c r="C145" s="222"/>
      <c r="D145" s="223" t="s">
        <v>152</v>
      </c>
      <c r="E145" s="224" t="s">
        <v>19</v>
      </c>
      <c r="F145" s="225" t="s">
        <v>1218</v>
      </c>
      <c r="G145" s="222"/>
      <c r="H145" s="226">
        <v>136.79900000000001</v>
      </c>
      <c r="I145" s="227"/>
      <c r="J145" s="222"/>
      <c r="K145" s="222"/>
      <c r="L145" s="228"/>
      <c r="M145" s="229"/>
      <c r="N145" s="230"/>
      <c r="O145" s="230"/>
      <c r="P145" s="230"/>
      <c r="Q145" s="230"/>
      <c r="R145" s="230"/>
      <c r="S145" s="230"/>
      <c r="T145" s="231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T145" s="232" t="s">
        <v>152</v>
      </c>
      <c r="AU145" s="232" t="s">
        <v>80</v>
      </c>
      <c r="AV145" s="12" t="s">
        <v>80</v>
      </c>
      <c r="AW145" s="12" t="s">
        <v>32</v>
      </c>
      <c r="AX145" s="12" t="s">
        <v>70</v>
      </c>
      <c r="AY145" s="232" t="s">
        <v>145</v>
      </c>
    </row>
    <row r="146" s="12" customFormat="1">
      <c r="A146" s="12"/>
      <c r="B146" s="221"/>
      <c r="C146" s="222"/>
      <c r="D146" s="223" t="s">
        <v>152</v>
      </c>
      <c r="E146" s="224" t="s">
        <v>19</v>
      </c>
      <c r="F146" s="225" t="s">
        <v>1203</v>
      </c>
      <c r="G146" s="222"/>
      <c r="H146" s="226">
        <v>15</v>
      </c>
      <c r="I146" s="227"/>
      <c r="J146" s="222"/>
      <c r="K146" s="222"/>
      <c r="L146" s="228"/>
      <c r="M146" s="229"/>
      <c r="N146" s="230"/>
      <c r="O146" s="230"/>
      <c r="P146" s="230"/>
      <c r="Q146" s="230"/>
      <c r="R146" s="230"/>
      <c r="S146" s="230"/>
      <c r="T146" s="231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T146" s="232" t="s">
        <v>152</v>
      </c>
      <c r="AU146" s="232" t="s">
        <v>80</v>
      </c>
      <c r="AV146" s="12" t="s">
        <v>80</v>
      </c>
      <c r="AW146" s="12" t="s">
        <v>32</v>
      </c>
      <c r="AX146" s="12" t="s">
        <v>70</v>
      </c>
      <c r="AY146" s="232" t="s">
        <v>145</v>
      </c>
    </row>
    <row r="147" s="14" customFormat="1">
      <c r="A147" s="14"/>
      <c r="B147" s="243"/>
      <c r="C147" s="244"/>
      <c r="D147" s="223" t="s">
        <v>152</v>
      </c>
      <c r="E147" s="245" t="s">
        <v>19</v>
      </c>
      <c r="F147" s="246" t="s">
        <v>154</v>
      </c>
      <c r="G147" s="244"/>
      <c r="H147" s="247">
        <v>305.48900000000003</v>
      </c>
      <c r="I147" s="248"/>
      <c r="J147" s="244"/>
      <c r="K147" s="244"/>
      <c r="L147" s="249"/>
      <c r="M147" s="250"/>
      <c r="N147" s="251"/>
      <c r="O147" s="251"/>
      <c r="P147" s="251"/>
      <c r="Q147" s="251"/>
      <c r="R147" s="251"/>
      <c r="S147" s="251"/>
      <c r="T147" s="25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3" t="s">
        <v>152</v>
      </c>
      <c r="AU147" s="253" t="s">
        <v>80</v>
      </c>
      <c r="AV147" s="14" t="s">
        <v>150</v>
      </c>
      <c r="AW147" s="14" t="s">
        <v>32</v>
      </c>
      <c r="AX147" s="14" t="s">
        <v>78</v>
      </c>
      <c r="AY147" s="253" t="s">
        <v>145</v>
      </c>
    </row>
    <row r="148" s="2" customFormat="1" ht="24.15" customHeight="1">
      <c r="A148" s="41"/>
      <c r="B148" s="42"/>
      <c r="C148" s="208" t="s">
        <v>222</v>
      </c>
      <c r="D148" s="208" t="s">
        <v>146</v>
      </c>
      <c r="E148" s="209" t="s">
        <v>786</v>
      </c>
      <c r="F148" s="210" t="s">
        <v>787</v>
      </c>
      <c r="G148" s="211" t="s">
        <v>149</v>
      </c>
      <c r="H148" s="212">
        <v>305.48899999999998</v>
      </c>
      <c r="I148" s="213"/>
      <c r="J148" s="214">
        <f>ROUND(I148*H148,2)</f>
        <v>0</v>
      </c>
      <c r="K148" s="210" t="s">
        <v>733</v>
      </c>
      <c r="L148" s="47"/>
      <c r="M148" s="215" t="s">
        <v>19</v>
      </c>
      <c r="N148" s="216" t="s">
        <v>41</v>
      </c>
      <c r="O148" s="87"/>
      <c r="P148" s="217">
        <f>O148*H148</f>
        <v>0</v>
      </c>
      <c r="Q148" s="217">
        <v>0</v>
      </c>
      <c r="R148" s="217">
        <f>Q148*H148</f>
        <v>0</v>
      </c>
      <c r="S148" s="217">
        <v>0</v>
      </c>
      <c r="T148" s="218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19" t="s">
        <v>150</v>
      </c>
      <c r="AT148" s="219" t="s">
        <v>146</v>
      </c>
      <c r="AU148" s="219" t="s">
        <v>80</v>
      </c>
      <c r="AY148" s="20" t="s">
        <v>145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20" t="s">
        <v>78</v>
      </c>
      <c r="BK148" s="220">
        <f>ROUND(I148*H148,2)</f>
        <v>0</v>
      </c>
      <c r="BL148" s="20" t="s">
        <v>150</v>
      </c>
      <c r="BM148" s="219" t="s">
        <v>1219</v>
      </c>
    </row>
    <row r="149" s="2" customFormat="1">
      <c r="A149" s="41"/>
      <c r="B149" s="42"/>
      <c r="C149" s="43"/>
      <c r="D149" s="266" t="s">
        <v>735</v>
      </c>
      <c r="E149" s="43"/>
      <c r="F149" s="267" t="s">
        <v>789</v>
      </c>
      <c r="G149" s="43"/>
      <c r="H149" s="43"/>
      <c r="I149" s="268"/>
      <c r="J149" s="43"/>
      <c r="K149" s="43"/>
      <c r="L149" s="47"/>
      <c r="M149" s="269"/>
      <c r="N149" s="270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735</v>
      </c>
      <c r="AU149" s="20" t="s">
        <v>80</v>
      </c>
    </row>
    <row r="150" s="2" customFormat="1" ht="37.8" customHeight="1">
      <c r="A150" s="41"/>
      <c r="B150" s="42"/>
      <c r="C150" s="208" t="s">
        <v>143</v>
      </c>
      <c r="D150" s="208" t="s">
        <v>146</v>
      </c>
      <c r="E150" s="209" t="s">
        <v>790</v>
      </c>
      <c r="F150" s="210" t="s">
        <v>791</v>
      </c>
      <c r="G150" s="211" t="s">
        <v>184</v>
      </c>
      <c r="H150" s="212">
        <v>66.245999999999995</v>
      </c>
      <c r="I150" s="213"/>
      <c r="J150" s="214">
        <f>ROUND(I150*H150,2)</f>
        <v>0</v>
      </c>
      <c r="K150" s="210" t="s">
        <v>733</v>
      </c>
      <c r="L150" s="47"/>
      <c r="M150" s="215" t="s">
        <v>19</v>
      </c>
      <c r="N150" s="216" t="s">
        <v>41</v>
      </c>
      <c r="O150" s="87"/>
      <c r="P150" s="217">
        <f>O150*H150</f>
        <v>0</v>
      </c>
      <c r="Q150" s="217">
        <v>0</v>
      </c>
      <c r="R150" s="217">
        <f>Q150*H150</f>
        <v>0</v>
      </c>
      <c r="S150" s="217">
        <v>0</v>
      </c>
      <c r="T150" s="218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19" t="s">
        <v>150</v>
      </c>
      <c r="AT150" s="219" t="s">
        <v>146</v>
      </c>
      <c r="AU150" s="219" t="s">
        <v>80</v>
      </c>
      <c r="AY150" s="20" t="s">
        <v>145</v>
      </c>
      <c r="BE150" s="220">
        <f>IF(N150="základní",J150,0)</f>
        <v>0</v>
      </c>
      <c r="BF150" s="220">
        <f>IF(N150="snížená",J150,0)</f>
        <v>0</v>
      </c>
      <c r="BG150" s="220">
        <f>IF(N150="zákl. přenesená",J150,0)</f>
        <v>0</v>
      </c>
      <c r="BH150" s="220">
        <f>IF(N150="sníž. přenesená",J150,0)</f>
        <v>0</v>
      </c>
      <c r="BI150" s="220">
        <f>IF(N150="nulová",J150,0)</f>
        <v>0</v>
      </c>
      <c r="BJ150" s="20" t="s">
        <v>78</v>
      </c>
      <c r="BK150" s="220">
        <f>ROUND(I150*H150,2)</f>
        <v>0</v>
      </c>
      <c r="BL150" s="20" t="s">
        <v>150</v>
      </c>
      <c r="BM150" s="219" t="s">
        <v>1220</v>
      </c>
    </row>
    <row r="151" s="2" customFormat="1">
      <c r="A151" s="41"/>
      <c r="B151" s="42"/>
      <c r="C151" s="43"/>
      <c r="D151" s="266" t="s">
        <v>735</v>
      </c>
      <c r="E151" s="43"/>
      <c r="F151" s="267" t="s">
        <v>793</v>
      </c>
      <c r="G151" s="43"/>
      <c r="H151" s="43"/>
      <c r="I151" s="268"/>
      <c r="J151" s="43"/>
      <c r="K151" s="43"/>
      <c r="L151" s="47"/>
      <c r="M151" s="269"/>
      <c r="N151" s="270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735</v>
      </c>
      <c r="AU151" s="20" t="s">
        <v>80</v>
      </c>
    </row>
    <row r="152" s="13" customFormat="1">
      <c r="A152" s="13"/>
      <c r="B152" s="233"/>
      <c r="C152" s="234"/>
      <c r="D152" s="223" t="s">
        <v>152</v>
      </c>
      <c r="E152" s="235" t="s">
        <v>19</v>
      </c>
      <c r="F152" s="236" t="s">
        <v>794</v>
      </c>
      <c r="G152" s="234"/>
      <c r="H152" s="235" t="s">
        <v>19</v>
      </c>
      <c r="I152" s="237"/>
      <c r="J152" s="234"/>
      <c r="K152" s="234"/>
      <c r="L152" s="238"/>
      <c r="M152" s="239"/>
      <c r="N152" s="240"/>
      <c r="O152" s="240"/>
      <c r="P152" s="240"/>
      <c r="Q152" s="240"/>
      <c r="R152" s="240"/>
      <c r="S152" s="240"/>
      <c r="T152" s="24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2" t="s">
        <v>152</v>
      </c>
      <c r="AU152" s="242" t="s">
        <v>80</v>
      </c>
      <c r="AV152" s="13" t="s">
        <v>78</v>
      </c>
      <c r="AW152" s="13" t="s">
        <v>32</v>
      </c>
      <c r="AX152" s="13" t="s">
        <v>70</v>
      </c>
      <c r="AY152" s="242" t="s">
        <v>145</v>
      </c>
    </row>
    <row r="153" s="12" customFormat="1">
      <c r="A153" s="12"/>
      <c r="B153" s="221"/>
      <c r="C153" s="222"/>
      <c r="D153" s="223" t="s">
        <v>152</v>
      </c>
      <c r="E153" s="224" t="s">
        <v>19</v>
      </c>
      <c r="F153" s="225" t="s">
        <v>1201</v>
      </c>
      <c r="G153" s="222"/>
      <c r="H153" s="226">
        <v>99.899000000000001</v>
      </c>
      <c r="I153" s="227"/>
      <c r="J153" s="222"/>
      <c r="K153" s="222"/>
      <c r="L153" s="228"/>
      <c r="M153" s="229"/>
      <c r="N153" s="230"/>
      <c r="O153" s="230"/>
      <c r="P153" s="230"/>
      <c r="Q153" s="230"/>
      <c r="R153" s="230"/>
      <c r="S153" s="230"/>
      <c r="T153" s="231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T153" s="232" t="s">
        <v>152</v>
      </c>
      <c r="AU153" s="232" t="s">
        <v>80</v>
      </c>
      <c r="AV153" s="12" t="s">
        <v>80</v>
      </c>
      <c r="AW153" s="12" t="s">
        <v>32</v>
      </c>
      <c r="AX153" s="12" t="s">
        <v>70</v>
      </c>
      <c r="AY153" s="232" t="s">
        <v>145</v>
      </c>
    </row>
    <row r="154" s="12" customFormat="1">
      <c r="A154" s="12"/>
      <c r="B154" s="221"/>
      <c r="C154" s="222"/>
      <c r="D154" s="223" t="s">
        <v>152</v>
      </c>
      <c r="E154" s="224" t="s">
        <v>19</v>
      </c>
      <c r="F154" s="225" t="s">
        <v>1202</v>
      </c>
      <c r="G154" s="222"/>
      <c r="H154" s="226">
        <v>75.239000000000004</v>
      </c>
      <c r="I154" s="227"/>
      <c r="J154" s="222"/>
      <c r="K154" s="222"/>
      <c r="L154" s="228"/>
      <c r="M154" s="229"/>
      <c r="N154" s="230"/>
      <c r="O154" s="230"/>
      <c r="P154" s="230"/>
      <c r="Q154" s="230"/>
      <c r="R154" s="230"/>
      <c r="S154" s="230"/>
      <c r="T154" s="231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T154" s="232" t="s">
        <v>152</v>
      </c>
      <c r="AU154" s="232" t="s">
        <v>80</v>
      </c>
      <c r="AV154" s="12" t="s">
        <v>80</v>
      </c>
      <c r="AW154" s="12" t="s">
        <v>32</v>
      </c>
      <c r="AX154" s="12" t="s">
        <v>70</v>
      </c>
      <c r="AY154" s="232" t="s">
        <v>145</v>
      </c>
    </row>
    <row r="155" s="12" customFormat="1">
      <c r="A155" s="12"/>
      <c r="B155" s="221"/>
      <c r="C155" s="222"/>
      <c r="D155" s="223" t="s">
        <v>152</v>
      </c>
      <c r="E155" s="224" t="s">
        <v>19</v>
      </c>
      <c r="F155" s="225" t="s">
        <v>1203</v>
      </c>
      <c r="G155" s="222"/>
      <c r="H155" s="226">
        <v>15</v>
      </c>
      <c r="I155" s="227"/>
      <c r="J155" s="222"/>
      <c r="K155" s="222"/>
      <c r="L155" s="228"/>
      <c r="M155" s="229"/>
      <c r="N155" s="230"/>
      <c r="O155" s="230"/>
      <c r="P155" s="230"/>
      <c r="Q155" s="230"/>
      <c r="R155" s="230"/>
      <c r="S155" s="230"/>
      <c r="T155" s="231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T155" s="232" t="s">
        <v>152</v>
      </c>
      <c r="AU155" s="232" t="s">
        <v>80</v>
      </c>
      <c r="AV155" s="12" t="s">
        <v>80</v>
      </c>
      <c r="AW155" s="12" t="s">
        <v>32</v>
      </c>
      <c r="AX155" s="12" t="s">
        <v>70</v>
      </c>
      <c r="AY155" s="232" t="s">
        <v>145</v>
      </c>
    </row>
    <row r="156" s="16" customFormat="1">
      <c r="A156" s="16"/>
      <c r="B156" s="271"/>
      <c r="C156" s="272"/>
      <c r="D156" s="223" t="s">
        <v>152</v>
      </c>
      <c r="E156" s="273" t="s">
        <v>19</v>
      </c>
      <c r="F156" s="274" t="s">
        <v>752</v>
      </c>
      <c r="G156" s="272"/>
      <c r="H156" s="275">
        <v>190.13800000000001</v>
      </c>
      <c r="I156" s="276"/>
      <c r="J156" s="272"/>
      <c r="K156" s="272"/>
      <c r="L156" s="277"/>
      <c r="M156" s="278"/>
      <c r="N156" s="279"/>
      <c r="O156" s="279"/>
      <c r="P156" s="279"/>
      <c r="Q156" s="279"/>
      <c r="R156" s="279"/>
      <c r="S156" s="279"/>
      <c r="T156" s="280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T156" s="281" t="s">
        <v>152</v>
      </c>
      <c r="AU156" s="281" t="s">
        <v>80</v>
      </c>
      <c r="AV156" s="16" t="s">
        <v>168</v>
      </c>
      <c r="AW156" s="16" t="s">
        <v>32</v>
      </c>
      <c r="AX156" s="16" t="s">
        <v>70</v>
      </c>
      <c r="AY156" s="281" t="s">
        <v>145</v>
      </c>
    </row>
    <row r="157" s="13" customFormat="1">
      <c r="A157" s="13"/>
      <c r="B157" s="233"/>
      <c r="C157" s="234"/>
      <c r="D157" s="223" t="s">
        <v>152</v>
      </c>
      <c r="E157" s="235" t="s">
        <v>19</v>
      </c>
      <c r="F157" s="236" t="s">
        <v>753</v>
      </c>
      <c r="G157" s="234"/>
      <c r="H157" s="235" t="s">
        <v>19</v>
      </c>
      <c r="I157" s="237"/>
      <c r="J157" s="234"/>
      <c r="K157" s="234"/>
      <c r="L157" s="238"/>
      <c r="M157" s="239"/>
      <c r="N157" s="240"/>
      <c r="O157" s="240"/>
      <c r="P157" s="240"/>
      <c r="Q157" s="240"/>
      <c r="R157" s="240"/>
      <c r="S157" s="240"/>
      <c r="T157" s="24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2" t="s">
        <v>152</v>
      </c>
      <c r="AU157" s="242" t="s">
        <v>80</v>
      </c>
      <c r="AV157" s="13" t="s">
        <v>78</v>
      </c>
      <c r="AW157" s="13" t="s">
        <v>32</v>
      </c>
      <c r="AX157" s="13" t="s">
        <v>70</v>
      </c>
      <c r="AY157" s="242" t="s">
        <v>145</v>
      </c>
    </row>
    <row r="158" s="13" customFormat="1">
      <c r="A158" s="13"/>
      <c r="B158" s="233"/>
      <c r="C158" s="234"/>
      <c r="D158" s="223" t="s">
        <v>152</v>
      </c>
      <c r="E158" s="235" t="s">
        <v>19</v>
      </c>
      <c r="F158" s="236" t="s">
        <v>754</v>
      </c>
      <c r="G158" s="234"/>
      <c r="H158" s="235" t="s">
        <v>19</v>
      </c>
      <c r="I158" s="237"/>
      <c r="J158" s="234"/>
      <c r="K158" s="234"/>
      <c r="L158" s="238"/>
      <c r="M158" s="239"/>
      <c r="N158" s="240"/>
      <c r="O158" s="240"/>
      <c r="P158" s="240"/>
      <c r="Q158" s="240"/>
      <c r="R158" s="240"/>
      <c r="S158" s="240"/>
      <c r="T158" s="24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2" t="s">
        <v>152</v>
      </c>
      <c r="AU158" s="242" t="s">
        <v>80</v>
      </c>
      <c r="AV158" s="13" t="s">
        <v>78</v>
      </c>
      <c r="AW158" s="13" t="s">
        <v>32</v>
      </c>
      <c r="AX158" s="13" t="s">
        <v>70</v>
      </c>
      <c r="AY158" s="242" t="s">
        <v>145</v>
      </c>
    </row>
    <row r="159" s="12" customFormat="1">
      <c r="A159" s="12"/>
      <c r="B159" s="221"/>
      <c r="C159" s="222"/>
      <c r="D159" s="223" t="s">
        <v>152</v>
      </c>
      <c r="E159" s="224" t="s">
        <v>19</v>
      </c>
      <c r="F159" s="225" t="s">
        <v>1204</v>
      </c>
      <c r="G159" s="222"/>
      <c r="H159" s="226">
        <v>14.664</v>
      </c>
      <c r="I159" s="227"/>
      <c r="J159" s="222"/>
      <c r="K159" s="222"/>
      <c r="L159" s="228"/>
      <c r="M159" s="229"/>
      <c r="N159" s="230"/>
      <c r="O159" s="230"/>
      <c r="P159" s="230"/>
      <c r="Q159" s="230"/>
      <c r="R159" s="230"/>
      <c r="S159" s="230"/>
      <c r="T159" s="231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T159" s="232" t="s">
        <v>152</v>
      </c>
      <c r="AU159" s="232" t="s">
        <v>80</v>
      </c>
      <c r="AV159" s="12" t="s">
        <v>80</v>
      </c>
      <c r="AW159" s="12" t="s">
        <v>32</v>
      </c>
      <c r="AX159" s="12" t="s">
        <v>70</v>
      </c>
      <c r="AY159" s="232" t="s">
        <v>145</v>
      </c>
    </row>
    <row r="160" s="12" customFormat="1">
      <c r="A160" s="12"/>
      <c r="B160" s="221"/>
      <c r="C160" s="222"/>
      <c r="D160" s="223" t="s">
        <v>152</v>
      </c>
      <c r="E160" s="224" t="s">
        <v>19</v>
      </c>
      <c r="F160" s="225" t="s">
        <v>1205</v>
      </c>
      <c r="G160" s="222"/>
      <c r="H160" s="226">
        <v>13.618</v>
      </c>
      <c r="I160" s="227"/>
      <c r="J160" s="222"/>
      <c r="K160" s="222"/>
      <c r="L160" s="228"/>
      <c r="M160" s="229"/>
      <c r="N160" s="230"/>
      <c r="O160" s="230"/>
      <c r="P160" s="230"/>
      <c r="Q160" s="230"/>
      <c r="R160" s="230"/>
      <c r="S160" s="230"/>
      <c r="T160" s="231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T160" s="232" t="s">
        <v>152</v>
      </c>
      <c r="AU160" s="232" t="s">
        <v>80</v>
      </c>
      <c r="AV160" s="12" t="s">
        <v>80</v>
      </c>
      <c r="AW160" s="12" t="s">
        <v>32</v>
      </c>
      <c r="AX160" s="12" t="s">
        <v>70</v>
      </c>
      <c r="AY160" s="232" t="s">
        <v>145</v>
      </c>
    </row>
    <row r="161" s="12" customFormat="1">
      <c r="A161" s="12"/>
      <c r="B161" s="221"/>
      <c r="C161" s="222"/>
      <c r="D161" s="223" t="s">
        <v>152</v>
      </c>
      <c r="E161" s="224" t="s">
        <v>19</v>
      </c>
      <c r="F161" s="225" t="s">
        <v>1206</v>
      </c>
      <c r="G161" s="222"/>
      <c r="H161" s="226">
        <v>2.3999999999999999</v>
      </c>
      <c r="I161" s="227"/>
      <c r="J161" s="222"/>
      <c r="K161" s="222"/>
      <c r="L161" s="228"/>
      <c r="M161" s="229"/>
      <c r="N161" s="230"/>
      <c r="O161" s="230"/>
      <c r="P161" s="230"/>
      <c r="Q161" s="230"/>
      <c r="R161" s="230"/>
      <c r="S161" s="230"/>
      <c r="T161" s="231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T161" s="232" t="s">
        <v>152</v>
      </c>
      <c r="AU161" s="232" t="s">
        <v>80</v>
      </c>
      <c r="AV161" s="12" t="s">
        <v>80</v>
      </c>
      <c r="AW161" s="12" t="s">
        <v>32</v>
      </c>
      <c r="AX161" s="12" t="s">
        <v>70</v>
      </c>
      <c r="AY161" s="232" t="s">
        <v>145</v>
      </c>
    </row>
    <row r="162" s="16" customFormat="1">
      <c r="A162" s="16"/>
      <c r="B162" s="271"/>
      <c r="C162" s="272"/>
      <c r="D162" s="223" t="s">
        <v>152</v>
      </c>
      <c r="E162" s="273" t="s">
        <v>19</v>
      </c>
      <c r="F162" s="274" t="s">
        <v>752</v>
      </c>
      <c r="G162" s="272"/>
      <c r="H162" s="275">
        <v>30.681999999999999</v>
      </c>
      <c r="I162" s="276"/>
      <c r="J162" s="272"/>
      <c r="K162" s="272"/>
      <c r="L162" s="277"/>
      <c r="M162" s="278"/>
      <c r="N162" s="279"/>
      <c r="O162" s="279"/>
      <c r="P162" s="279"/>
      <c r="Q162" s="279"/>
      <c r="R162" s="279"/>
      <c r="S162" s="279"/>
      <c r="T162" s="280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T162" s="281" t="s">
        <v>152</v>
      </c>
      <c r="AU162" s="281" t="s">
        <v>80</v>
      </c>
      <c r="AV162" s="16" t="s">
        <v>168</v>
      </c>
      <c r="AW162" s="16" t="s">
        <v>32</v>
      </c>
      <c r="AX162" s="16" t="s">
        <v>70</v>
      </c>
      <c r="AY162" s="281" t="s">
        <v>145</v>
      </c>
    </row>
    <row r="163" s="14" customFormat="1">
      <c r="A163" s="14"/>
      <c r="B163" s="243"/>
      <c r="C163" s="244"/>
      <c r="D163" s="223" t="s">
        <v>152</v>
      </c>
      <c r="E163" s="245" t="s">
        <v>19</v>
      </c>
      <c r="F163" s="246" t="s">
        <v>154</v>
      </c>
      <c r="G163" s="244"/>
      <c r="H163" s="247">
        <v>220.81999999999999</v>
      </c>
      <c r="I163" s="248"/>
      <c r="J163" s="244"/>
      <c r="K163" s="244"/>
      <c r="L163" s="249"/>
      <c r="M163" s="250"/>
      <c r="N163" s="251"/>
      <c r="O163" s="251"/>
      <c r="P163" s="251"/>
      <c r="Q163" s="251"/>
      <c r="R163" s="251"/>
      <c r="S163" s="251"/>
      <c r="T163" s="25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3" t="s">
        <v>152</v>
      </c>
      <c r="AU163" s="253" t="s">
        <v>80</v>
      </c>
      <c r="AV163" s="14" t="s">
        <v>150</v>
      </c>
      <c r="AW163" s="14" t="s">
        <v>32</v>
      </c>
      <c r="AX163" s="14" t="s">
        <v>70</v>
      </c>
      <c r="AY163" s="253" t="s">
        <v>145</v>
      </c>
    </row>
    <row r="164" s="12" customFormat="1">
      <c r="A164" s="12"/>
      <c r="B164" s="221"/>
      <c r="C164" s="222"/>
      <c r="D164" s="223" t="s">
        <v>152</v>
      </c>
      <c r="E164" s="224" t="s">
        <v>19</v>
      </c>
      <c r="F164" s="225" t="s">
        <v>1207</v>
      </c>
      <c r="G164" s="222"/>
      <c r="H164" s="226">
        <v>66.245999999999995</v>
      </c>
      <c r="I164" s="227"/>
      <c r="J164" s="222"/>
      <c r="K164" s="222"/>
      <c r="L164" s="228"/>
      <c r="M164" s="229"/>
      <c r="N164" s="230"/>
      <c r="O164" s="230"/>
      <c r="P164" s="230"/>
      <c r="Q164" s="230"/>
      <c r="R164" s="230"/>
      <c r="S164" s="230"/>
      <c r="T164" s="231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T164" s="232" t="s">
        <v>152</v>
      </c>
      <c r="AU164" s="232" t="s">
        <v>80</v>
      </c>
      <c r="AV164" s="12" t="s">
        <v>80</v>
      </c>
      <c r="AW164" s="12" t="s">
        <v>32</v>
      </c>
      <c r="AX164" s="12" t="s">
        <v>70</v>
      </c>
      <c r="AY164" s="232" t="s">
        <v>145</v>
      </c>
    </row>
    <row r="165" s="14" customFormat="1">
      <c r="A165" s="14"/>
      <c r="B165" s="243"/>
      <c r="C165" s="244"/>
      <c r="D165" s="223" t="s">
        <v>152</v>
      </c>
      <c r="E165" s="245" t="s">
        <v>19</v>
      </c>
      <c r="F165" s="246" t="s">
        <v>154</v>
      </c>
      <c r="G165" s="244"/>
      <c r="H165" s="247">
        <v>66.245999999999995</v>
      </c>
      <c r="I165" s="248"/>
      <c r="J165" s="244"/>
      <c r="K165" s="244"/>
      <c r="L165" s="249"/>
      <c r="M165" s="250"/>
      <c r="N165" s="251"/>
      <c r="O165" s="251"/>
      <c r="P165" s="251"/>
      <c r="Q165" s="251"/>
      <c r="R165" s="251"/>
      <c r="S165" s="251"/>
      <c r="T165" s="25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3" t="s">
        <v>152</v>
      </c>
      <c r="AU165" s="253" t="s">
        <v>80</v>
      </c>
      <c r="AV165" s="14" t="s">
        <v>150</v>
      </c>
      <c r="AW165" s="14" t="s">
        <v>32</v>
      </c>
      <c r="AX165" s="14" t="s">
        <v>78</v>
      </c>
      <c r="AY165" s="253" t="s">
        <v>145</v>
      </c>
    </row>
    <row r="166" s="2" customFormat="1" ht="37.8" customHeight="1">
      <c r="A166" s="41"/>
      <c r="B166" s="42"/>
      <c r="C166" s="208" t="s">
        <v>179</v>
      </c>
      <c r="D166" s="208" t="s">
        <v>146</v>
      </c>
      <c r="E166" s="209" t="s">
        <v>795</v>
      </c>
      <c r="F166" s="210" t="s">
        <v>796</v>
      </c>
      <c r="G166" s="211" t="s">
        <v>184</v>
      </c>
      <c r="H166" s="212">
        <v>264.98399999999998</v>
      </c>
      <c r="I166" s="213"/>
      <c r="J166" s="214">
        <f>ROUND(I166*H166,2)</f>
        <v>0</v>
      </c>
      <c r="K166" s="210" t="s">
        <v>733</v>
      </c>
      <c r="L166" s="47"/>
      <c r="M166" s="215" t="s">
        <v>19</v>
      </c>
      <c r="N166" s="216" t="s">
        <v>41</v>
      </c>
      <c r="O166" s="87"/>
      <c r="P166" s="217">
        <f>O166*H166</f>
        <v>0</v>
      </c>
      <c r="Q166" s="217">
        <v>0</v>
      </c>
      <c r="R166" s="217">
        <f>Q166*H166</f>
        <v>0</v>
      </c>
      <c r="S166" s="217">
        <v>0</v>
      </c>
      <c r="T166" s="218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19" t="s">
        <v>150</v>
      </c>
      <c r="AT166" s="219" t="s">
        <v>146</v>
      </c>
      <c r="AU166" s="219" t="s">
        <v>80</v>
      </c>
      <c r="AY166" s="20" t="s">
        <v>145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20" t="s">
        <v>78</v>
      </c>
      <c r="BK166" s="220">
        <f>ROUND(I166*H166,2)</f>
        <v>0</v>
      </c>
      <c r="BL166" s="20" t="s">
        <v>150</v>
      </c>
      <c r="BM166" s="219" t="s">
        <v>1221</v>
      </c>
    </row>
    <row r="167" s="2" customFormat="1">
      <c r="A167" s="41"/>
      <c r="B167" s="42"/>
      <c r="C167" s="43"/>
      <c r="D167" s="266" t="s">
        <v>735</v>
      </c>
      <c r="E167" s="43"/>
      <c r="F167" s="267" t="s">
        <v>798</v>
      </c>
      <c r="G167" s="43"/>
      <c r="H167" s="43"/>
      <c r="I167" s="268"/>
      <c r="J167" s="43"/>
      <c r="K167" s="43"/>
      <c r="L167" s="47"/>
      <c r="M167" s="269"/>
      <c r="N167" s="270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735</v>
      </c>
      <c r="AU167" s="20" t="s">
        <v>80</v>
      </c>
    </row>
    <row r="168" s="13" customFormat="1">
      <c r="A168" s="13"/>
      <c r="B168" s="233"/>
      <c r="C168" s="234"/>
      <c r="D168" s="223" t="s">
        <v>152</v>
      </c>
      <c r="E168" s="235" t="s">
        <v>19</v>
      </c>
      <c r="F168" s="236" t="s">
        <v>794</v>
      </c>
      <c r="G168" s="234"/>
      <c r="H168" s="235" t="s">
        <v>19</v>
      </c>
      <c r="I168" s="237"/>
      <c r="J168" s="234"/>
      <c r="K168" s="234"/>
      <c r="L168" s="238"/>
      <c r="M168" s="239"/>
      <c r="N168" s="240"/>
      <c r="O168" s="240"/>
      <c r="P168" s="240"/>
      <c r="Q168" s="240"/>
      <c r="R168" s="240"/>
      <c r="S168" s="240"/>
      <c r="T168" s="24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2" t="s">
        <v>152</v>
      </c>
      <c r="AU168" s="242" t="s">
        <v>80</v>
      </c>
      <c r="AV168" s="13" t="s">
        <v>78</v>
      </c>
      <c r="AW168" s="13" t="s">
        <v>32</v>
      </c>
      <c r="AX168" s="13" t="s">
        <v>70</v>
      </c>
      <c r="AY168" s="242" t="s">
        <v>145</v>
      </c>
    </row>
    <row r="169" s="12" customFormat="1">
      <c r="A169" s="12"/>
      <c r="B169" s="221"/>
      <c r="C169" s="222"/>
      <c r="D169" s="223" t="s">
        <v>152</v>
      </c>
      <c r="E169" s="224" t="s">
        <v>19</v>
      </c>
      <c r="F169" s="225" t="s">
        <v>1201</v>
      </c>
      <c r="G169" s="222"/>
      <c r="H169" s="226">
        <v>99.899000000000001</v>
      </c>
      <c r="I169" s="227"/>
      <c r="J169" s="222"/>
      <c r="K169" s="222"/>
      <c r="L169" s="228"/>
      <c r="M169" s="229"/>
      <c r="N169" s="230"/>
      <c r="O169" s="230"/>
      <c r="P169" s="230"/>
      <c r="Q169" s="230"/>
      <c r="R169" s="230"/>
      <c r="S169" s="230"/>
      <c r="T169" s="231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T169" s="232" t="s">
        <v>152</v>
      </c>
      <c r="AU169" s="232" t="s">
        <v>80</v>
      </c>
      <c r="AV169" s="12" t="s">
        <v>80</v>
      </c>
      <c r="AW169" s="12" t="s">
        <v>32</v>
      </c>
      <c r="AX169" s="12" t="s">
        <v>70</v>
      </c>
      <c r="AY169" s="232" t="s">
        <v>145</v>
      </c>
    </row>
    <row r="170" s="12" customFormat="1">
      <c r="A170" s="12"/>
      <c r="B170" s="221"/>
      <c r="C170" s="222"/>
      <c r="D170" s="223" t="s">
        <v>152</v>
      </c>
      <c r="E170" s="224" t="s">
        <v>19</v>
      </c>
      <c r="F170" s="225" t="s">
        <v>1202</v>
      </c>
      <c r="G170" s="222"/>
      <c r="H170" s="226">
        <v>75.239000000000004</v>
      </c>
      <c r="I170" s="227"/>
      <c r="J170" s="222"/>
      <c r="K170" s="222"/>
      <c r="L170" s="228"/>
      <c r="M170" s="229"/>
      <c r="N170" s="230"/>
      <c r="O170" s="230"/>
      <c r="P170" s="230"/>
      <c r="Q170" s="230"/>
      <c r="R170" s="230"/>
      <c r="S170" s="230"/>
      <c r="T170" s="231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T170" s="232" t="s">
        <v>152</v>
      </c>
      <c r="AU170" s="232" t="s">
        <v>80</v>
      </c>
      <c r="AV170" s="12" t="s">
        <v>80</v>
      </c>
      <c r="AW170" s="12" t="s">
        <v>32</v>
      </c>
      <c r="AX170" s="12" t="s">
        <v>70</v>
      </c>
      <c r="AY170" s="232" t="s">
        <v>145</v>
      </c>
    </row>
    <row r="171" s="12" customFormat="1">
      <c r="A171" s="12"/>
      <c r="B171" s="221"/>
      <c r="C171" s="222"/>
      <c r="D171" s="223" t="s">
        <v>152</v>
      </c>
      <c r="E171" s="224" t="s">
        <v>19</v>
      </c>
      <c r="F171" s="225" t="s">
        <v>1203</v>
      </c>
      <c r="G171" s="222"/>
      <c r="H171" s="226">
        <v>15</v>
      </c>
      <c r="I171" s="227"/>
      <c r="J171" s="222"/>
      <c r="K171" s="222"/>
      <c r="L171" s="228"/>
      <c r="M171" s="229"/>
      <c r="N171" s="230"/>
      <c r="O171" s="230"/>
      <c r="P171" s="230"/>
      <c r="Q171" s="230"/>
      <c r="R171" s="230"/>
      <c r="S171" s="230"/>
      <c r="T171" s="231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T171" s="232" t="s">
        <v>152</v>
      </c>
      <c r="AU171" s="232" t="s">
        <v>80</v>
      </c>
      <c r="AV171" s="12" t="s">
        <v>80</v>
      </c>
      <c r="AW171" s="12" t="s">
        <v>32</v>
      </c>
      <c r="AX171" s="12" t="s">
        <v>70</v>
      </c>
      <c r="AY171" s="232" t="s">
        <v>145</v>
      </c>
    </row>
    <row r="172" s="16" customFormat="1">
      <c r="A172" s="16"/>
      <c r="B172" s="271"/>
      <c r="C172" s="272"/>
      <c r="D172" s="223" t="s">
        <v>152</v>
      </c>
      <c r="E172" s="273" t="s">
        <v>19</v>
      </c>
      <c r="F172" s="274" t="s">
        <v>752</v>
      </c>
      <c r="G172" s="272"/>
      <c r="H172" s="275">
        <v>190.13800000000001</v>
      </c>
      <c r="I172" s="276"/>
      <c r="J172" s="272"/>
      <c r="K172" s="272"/>
      <c r="L172" s="277"/>
      <c r="M172" s="278"/>
      <c r="N172" s="279"/>
      <c r="O172" s="279"/>
      <c r="P172" s="279"/>
      <c r="Q172" s="279"/>
      <c r="R172" s="279"/>
      <c r="S172" s="279"/>
      <c r="T172" s="280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T172" s="281" t="s">
        <v>152</v>
      </c>
      <c r="AU172" s="281" t="s">
        <v>80</v>
      </c>
      <c r="AV172" s="16" t="s">
        <v>168</v>
      </c>
      <c r="AW172" s="16" t="s">
        <v>32</v>
      </c>
      <c r="AX172" s="16" t="s">
        <v>70</v>
      </c>
      <c r="AY172" s="281" t="s">
        <v>145</v>
      </c>
    </row>
    <row r="173" s="13" customFormat="1">
      <c r="A173" s="13"/>
      <c r="B173" s="233"/>
      <c r="C173" s="234"/>
      <c r="D173" s="223" t="s">
        <v>152</v>
      </c>
      <c r="E173" s="235" t="s">
        <v>19</v>
      </c>
      <c r="F173" s="236" t="s">
        <v>753</v>
      </c>
      <c r="G173" s="234"/>
      <c r="H173" s="235" t="s">
        <v>19</v>
      </c>
      <c r="I173" s="237"/>
      <c r="J173" s="234"/>
      <c r="K173" s="234"/>
      <c r="L173" s="238"/>
      <c r="M173" s="239"/>
      <c r="N173" s="240"/>
      <c r="O173" s="240"/>
      <c r="P173" s="240"/>
      <c r="Q173" s="240"/>
      <c r="R173" s="240"/>
      <c r="S173" s="240"/>
      <c r="T173" s="24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2" t="s">
        <v>152</v>
      </c>
      <c r="AU173" s="242" t="s">
        <v>80</v>
      </c>
      <c r="AV173" s="13" t="s">
        <v>78</v>
      </c>
      <c r="AW173" s="13" t="s">
        <v>32</v>
      </c>
      <c r="AX173" s="13" t="s">
        <v>70</v>
      </c>
      <c r="AY173" s="242" t="s">
        <v>145</v>
      </c>
    </row>
    <row r="174" s="13" customFormat="1">
      <c r="A174" s="13"/>
      <c r="B174" s="233"/>
      <c r="C174" s="234"/>
      <c r="D174" s="223" t="s">
        <v>152</v>
      </c>
      <c r="E174" s="235" t="s">
        <v>19</v>
      </c>
      <c r="F174" s="236" t="s">
        <v>754</v>
      </c>
      <c r="G174" s="234"/>
      <c r="H174" s="235" t="s">
        <v>19</v>
      </c>
      <c r="I174" s="237"/>
      <c r="J174" s="234"/>
      <c r="K174" s="234"/>
      <c r="L174" s="238"/>
      <c r="M174" s="239"/>
      <c r="N174" s="240"/>
      <c r="O174" s="240"/>
      <c r="P174" s="240"/>
      <c r="Q174" s="240"/>
      <c r="R174" s="240"/>
      <c r="S174" s="240"/>
      <c r="T174" s="24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2" t="s">
        <v>152</v>
      </c>
      <c r="AU174" s="242" t="s">
        <v>80</v>
      </c>
      <c r="AV174" s="13" t="s">
        <v>78</v>
      </c>
      <c r="AW174" s="13" t="s">
        <v>32</v>
      </c>
      <c r="AX174" s="13" t="s">
        <v>70</v>
      </c>
      <c r="AY174" s="242" t="s">
        <v>145</v>
      </c>
    </row>
    <row r="175" s="12" customFormat="1">
      <c r="A175" s="12"/>
      <c r="B175" s="221"/>
      <c r="C175" s="222"/>
      <c r="D175" s="223" t="s">
        <v>152</v>
      </c>
      <c r="E175" s="224" t="s">
        <v>19</v>
      </c>
      <c r="F175" s="225" t="s">
        <v>1204</v>
      </c>
      <c r="G175" s="222"/>
      <c r="H175" s="226">
        <v>14.664</v>
      </c>
      <c r="I175" s="227"/>
      <c r="J175" s="222"/>
      <c r="K175" s="222"/>
      <c r="L175" s="228"/>
      <c r="M175" s="229"/>
      <c r="N175" s="230"/>
      <c r="O175" s="230"/>
      <c r="P175" s="230"/>
      <c r="Q175" s="230"/>
      <c r="R175" s="230"/>
      <c r="S175" s="230"/>
      <c r="T175" s="231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T175" s="232" t="s">
        <v>152</v>
      </c>
      <c r="AU175" s="232" t="s">
        <v>80</v>
      </c>
      <c r="AV175" s="12" t="s">
        <v>80</v>
      </c>
      <c r="AW175" s="12" t="s">
        <v>32</v>
      </c>
      <c r="AX175" s="12" t="s">
        <v>70</v>
      </c>
      <c r="AY175" s="232" t="s">
        <v>145</v>
      </c>
    </row>
    <row r="176" s="12" customFormat="1">
      <c r="A176" s="12"/>
      <c r="B176" s="221"/>
      <c r="C176" s="222"/>
      <c r="D176" s="223" t="s">
        <v>152</v>
      </c>
      <c r="E176" s="224" t="s">
        <v>19</v>
      </c>
      <c r="F176" s="225" t="s">
        <v>1205</v>
      </c>
      <c r="G176" s="222"/>
      <c r="H176" s="226">
        <v>13.618</v>
      </c>
      <c r="I176" s="227"/>
      <c r="J176" s="222"/>
      <c r="K176" s="222"/>
      <c r="L176" s="228"/>
      <c r="M176" s="229"/>
      <c r="N176" s="230"/>
      <c r="O176" s="230"/>
      <c r="P176" s="230"/>
      <c r="Q176" s="230"/>
      <c r="R176" s="230"/>
      <c r="S176" s="230"/>
      <c r="T176" s="231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T176" s="232" t="s">
        <v>152</v>
      </c>
      <c r="AU176" s="232" t="s">
        <v>80</v>
      </c>
      <c r="AV176" s="12" t="s">
        <v>80</v>
      </c>
      <c r="AW176" s="12" t="s">
        <v>32</v>
      </c>
      <c r="AX176" s="12" t="s">
        <v>70</v>
      </c>
      <c r="AY176" s="232" t="s">
        <v>145</v>
      </c>
    </row>
    <row r="177" s="12" customFormat="1">
      <c r="A177" s="12"/>
      <c r="B177" s="221"/>
      <c r="C177" s="222"/>
      <c r="D177" s="223" t="s">
        <v>152</v>
      </c>
      <c r="E177" s="224" t="s">
        <v>19</v>
      </c>
      <c r="F177" s="225" t="s">
        <v>1206</v>
      </c>
      <c r="G177" s="222"/>
      <c r="H177" s="226">
        <v>2.3999999999999999</v>
      </c>
      <c r="I177" s="227"/>
      <c r="J177" s="222"/>
      <c r="K177" s="222"/>
      <c r="L177" s="228"/>
      <c r="M177" s="229"/>
      <c r="N177" s="230"/>
      <c r="O177" s="230"/>
      <c r="P177" s="230"/>
      <c r="Q177" s="230"/>
      <c r="R177" s="230"/>
      <c r="S177" s="230"/>
      <c r="T177" s="231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T177" s="232" t="s">
        <v>152</v>
      </c>
      <c r="AU177" s="232" t="s">
        <v>80</v>
      </c>
      <c r="AV177" s="12" t="s">
        <v>80</v>
      </c>
      <c r="AW177" s="12" t="s">
        <v>32</v>
      </c>
      <c r="AX177" s="12" t="s">
        <v>70</v>
      </c>
      <c r="AY177" s="232" t="s">
        <v>145</v>
      </c>
    </row>
    <row r="178" s="16" customFormat="1">
      <c r="A178" s="16"/>
      <c r="B178" s="271"/>
      <c r="C178" s="272"/>
      <c r="D178" s="223" t="s">
        <v>152</v>
      </c>
      <c r="E178" s="273" t="s">
        <v>19</v>
      </c>
      <c r="F178" s="274" t="s">
        <v>752</v>
      </c>
      <c r="G178" s="272"/>
      <c r="H178" s="275">
        <v>30.681999999999999</v>
      </c>
      <c r="I178" s="276"/>
      <c r="J178" s="272"/>
      <c r="K178" s="272"/>
      <c r="L178" s="277"/>
      <c r="M178" s="278"/>
      <c r="N178" s="279"/>
      <c r="O178" s="279"/>
      <c r="P178" s="279"/>
      <c r="Q178" s="279"/>
      <c r="R178" s="279"/>
      <c r="S178" s="279"/>
      <c r="T178" s="280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T178" s="281" t="s">
        <v>152</v>
      </c>
      <c r="AU178" s="281" t="s">
        <v>80</v>
      </c>
      <c r="AV178" s="16" t="s">
        <v>168</v>
      </c>
      <c r="AW178" s="16" t="s">
        <v>32</v>
      </c>
      <c r="AX178" s="16" t="s">
        <v>70</v>
      </c>
      <c r="AY178" s="281" t="s">
        <v>145</v>
      </c>
    </row>
    <row r="179" s="14" customFormat="1">
      <c r="A179" s="14"/>
      <c r="B179" s="243"/>
      <c r="C179" s="244"/>
      <c r="D179" s="223" t="s">
        <v>152</v>
      </c>
      <c r="E179" s="245" t="s">
        <v>19</v>
      </c>
      <c r="F179" s="246" t="s">
        <v>154</v>
      </c>
      <c r="G179" s="244"/>
      <c r="H179" s="247">
        <v>220.81999999999999</v>
      </c>
      <c r="I179" s="248"/>
      <c r="J179" s="244"/>
      <c r="K179" s="244"/>
      <c r="L179" s="249"/>
      <c r="M179" s="250"/>
      <c r="N179" s="251"/>
      <c r="O179" s="251"/>
      <c r="P179" s="251"/>
      <c r="Q179" s="251"/>
      <c r="R179" s="251"/>
      <c r="S179" s="251"/>
      <c r="T179" s="25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3" t="s">
        <v>152</v>
      </c>
      <c r="AU179" s="253" t="s">
        <v>80</v>
      </c>
      <c r="AV179" s="14" t="s">
        <v>150</v>
      </c>
      <c r="AW179" s="14" t="s">
        <v>32</v>
      </c>
      <c r="AX179" s="14" t="s">
        <v>70</v>
      </c>
      <c r="AY179" s="253" t="s">
        <v>145</v>
      </c>
    </row>
    <row r="180" s="12" customFormat="1">
      <c r="A180" s="12"/>
      <c r="B180" s="221"/>
      <c r="C180" s="222"/>
      <c r="D180" s="223" t="s">
        <v>152</v>
      </c>
      <c r="E180" s="224" t="s">
        <v>19</v>
      </c>
      <c r="F180" s="225" t="s">
        <v>1207</v>
      </c>
      <c r="G180" s="222"/>
      <c r="H180" s="226">
        <v>66.245999999999995</v>
      </c>
      <c r="I180" s="227"/>
      <c r="J180" s="222"/>
      <c r="K180" s="222"/>
      <c r="L180" s="228"/>
      <c r="M180" s="229"/>
      <c r="N180" s="230"/>
      <c r="O180" s="230"/>
      <c r="P180" s="230"/>
      <c r="Q180" s="230"/>
      <c r="R180" s="230"/>
      <c r="S180" s="230"/>
      <c r="T180" s="231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T180" s="232" t="s">
        <v>152</v>
      </c>
      <c r="AU180" s="232" t="s">
        <v>80</v>
      </c>
      <c r="AV180" s="12" t="s">
        <v>80</v>
      </c>
      <c r="AW180" s="12" t="s">
        <v>32</v>
      </c>
      <c r="AX180" s="12" t="s">
        <v>70</v>
      </c>
      <c r="AY180" s="232" t="s">
        <v>145</v>
      </c>
    </row>
    <row r="181" s="14" customFormat="1">
      <c r="A181" s="14"/>
      <c r="B181" s="243"/>
      <c r="C181" s="244"/>
      <c r="D181" s="223" t="s">
        <v>152</v>
      </c>
      <c r="E181" s="245" t="s">
        <v>19</v>
      </c>
      <c r="F181" s="246" t="s">
        <v>154</v>
      </c>
      <c r="G181" s="244"/>
      <c r="H181" s="247">
        <v>66.245999999999995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3" t="s">
        <v>152</v>
      </c>
      <c r="AU181" s="253" t="s">
        <v>80</v>
      </c>
      <c r="AV181" s="14" t="s">
        <v>150</v>
      </c>
      <c r="AW181" s="14" t="s">
        <v>32</v>
      </c>
      <c r="AX181" s="14" t="s">
        <v>78</v>
      </c>
      <c r="AY181" s="253" t="s">
        <v>145</v>
      </c>
    </row>
    <row r="182" s="12" customFormat="1">
      <c r="A182" s="12"/>
      <c r="B182" s="221"/>
      <c r="C182" s="222"/>
      <c r="D182" s="223" t="s">
        <v>152</v>
      </c>
      <c r="E182" s="222"/>
      <c r="F182" s="225" t="s">
        <v>1222</v>
      </c>
      <c r="G182" s="222"/>
      <c r="H182" s="226">
        <v>264.98399999999998</v>
      </c>
      <c r="I182" s="227"/>
      <c r="J182" s="222"/>
      <c r="K182" s="222"/>
      <c r="L182" s="228"/>
      <c r="M182" s="229"/>
      <c r="N182" s="230"/>
      <c r="O182" s="230"/>
      <c r="P182" s="230"/>
      <c r="Q182" s="230"/>
      <c r="R182" s="230"/>
      <c r="S182" s="230"/>
      <c r="T182" s="231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T182" s="232" t="s">
        <v>152</v>
      </c>
      <c r="AU182" s="232" t="s">
        <v>80</v>
      </c>
      <c r="AV182" s="12" t="s">
        <v>80</v>
      </c>
      <c r="AW182" s="12" t="s">
        <v>4</v>
      </c>
      <c r="AX182" s="12" t="s">
        <v>78</v>
      </c>
      <c r="AY182" s="232" t="s">
        <v>145</v>
      </c>
    </row>
    <row r="183" s="2" customFormat="1" ht="37.8" customHeight="1">
      <c r="A183" s="41"/>
      <c r="B183" s="42"/>
      <c r="C183" s="208" t="s">
        <v>200</v>
      </c>
      <c r="D183" s="208" t="s">
        <v>146</v>
      </c>
      <c r="E183" s="209" t="s">
        <v>800</v>
      </c>
      <c r="F183" s="210" t="s">
        <v>801</v>
      </c>
      <c r="G183" s="211" t="s">
        <v>184</v>
      </c>
      <c r="H183" s="212">
        <v>110.41</v>
      </c>
      <c r="I183" s="213"/>
      <c r="J183" s="214">
        <f>ROUND(I183*H183,2)</f>
        <v>0</v>
      </c>
      <c r="K183" s="210" t="s">
        <v>733</v>
      </c>
      <c r="L183" s="47"/>
      <c r="M183" s="215" t="s">
        <v>19</v>
      </c>
      <c r="N183" s="216" t="s">
        <v>41</v>
      </c>
      <c r="O183" s="87"/>
      <c r="P183" s="217">
        <f>O183*H183</f>
        <v>0</v>
      </c>
      <c r="Q183" s="217">
        <v>0</v>
      </c>
      <c r="R183" s="217">
        <f>Q183*H183</f>
        <v>0</v>
      </c>
      <c r="S183" s="217">
        <v>0</v>
      </c>
      <c r="T183" s="218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19" t="s">
        <v>150</v>
      </c>
      <c r="AT183" s="219" t="s">
        <v>146</v>
      </c>
      <c r="AU183" s="219" t="s">
        <v>80</v>
      </c>
      <c r="AY183" s="20" t="s">
        <v>145</v>
      </c>
      <c r="BE183" s="220">
        <f>IF(N183="základní",J183,0)</f>
        <v>0</v>
      </c>
      <c r="BF183" s="220">
        <f>IF(N183="snížená",J183,0)</f>
        <v>0</v>
      </c>
      <c r="BG183" s="220">
        <f>IF(N183="zákl. přenesená",J183,0)</f>
        <v>0</v>
      </c>
      <c r="BH183" s="220">
        <f>IF(N183="sníž. přenesená",J183,0)</f>
        <v>0</v>
      </c>
      <c r="BI183" s="220">
        <f>IF(N183="nulová",J183,0)</f>
        <v>0</v>
      </c>
      <c r="BJ183" s="20" t="s">
        <v>78</v>
      </c>
      <c r="BK183" s="220">
        <f>ROUND(I183*H183,2)</f>
        <v>0</v>
      </c>
      <c r="BL183" s="20" t="s">
        <v>150</v>
      </c>
      <c r="BM183" s="219" t="s">
        <v>1223</v>
      </c>
    </row>
    <row r="184" s="2" customFormat="1">
      <c r="A184" s="41"/>
      <c r="B184" s="42"/>
      <c r="C184" s="43"/>
      <c r="D184" s="266" t="s">
        <v>735</v>
      </c>
      <c r="E184" s="43"/>
      <c r="F184" s="267" t="s">
        <v>803</v>
      </c>
      <c r="G184" s="43"/>
      <c r="H184" s="43"/>
      <c r="I184" s="268"/>
      <c r="J184" s="43"/>
      <c r="K184" s="43"/>
      <c r="L184" s="47"/>
      <c r="M184" s="269"/>
      <c r="N184" s="270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735</v>
      </c>
      <c r="AU184" s="20" t="s">
        <v>80</v>
      </c>
    </row>
    <row r="185" s="13" customFormat="1">
      <c r="A185" s="13"/>
      <c r="B185" s="233"/>
      <c r="C185" s="234"/>
      <c r="D185" s="223" t="s">
        <v>152</v>
      </c>
      <c r="E185" s="235" t="s">
        <v>19</v>
      </c>
      <c r="F185" s="236" t="s">
        <v>794</v>
      </c>
      <c r="G185" s="234"/>
      <c r="H185" s="235" t="s">
        <v>19</v>
      </c>
      <c r="I185" s="237"/>
      <c r="J185" s="234"/>
      <c r="K185" s="234"/>
      <c r="L185" s="238"/>
      <c r="M185" s="239"/>
      <c r="N185" s="240"/>
      <c r="O185" s="240"/>
      <c r="P185" s="240"/>
      <c r="Q185" s="240"/>
      <c r="R185" s="240"/>
      <c r="S185" s="240"/>
      <c r="T185" s="241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2" t="s">
        <v>152</v>
      </c>
      <c r="AU185" s="242" t="s">
        <v>80</v>
      </c>
      <c r="AV185" s="13" t="s">
        <v>78</v>
      </c>
      <c r="AW185" s="13" t="s">
        <v>32</v>
      </c>
      <c r="AX185" s="13" t="s">
        <v>70</v>
      </c>
      <c r="AY185" s="242" t="s">
        <v>145</v>
      </c>
    </row>
    <row r="186" s="12" customFormat="1">
      <c r="A186" s="12"/>
      <c r="B186" s="221"/>
      <c r="C186" s="222"/>
      <c r="D186" s="223" t="s">
        <v>152</v>
      </c>
      <c r="E186" s="224" t="s">
        <v>19</v>
      </c>
      <c r="F186" s="225" t="s">
        <v>1224</v>
      </c>
      <c r="G186" s="222"/>
      <c r="H186" s="226">
        <v>44.164000000000001</v>
      </c>
      <c r="I186" s="227"/>
      <c r="J186" s="222"/>
      <c r="K186" s="222"/>
      <c r="L186" s="228"/>
      <c r="M186" s="229"/>
      <c r="N186" s="230"/>
      <c r="O186" s="230"/>
      <c r="P186" s="230"/>
      <c r="Q186" s="230"/>
      <c r="R186" s="230"/>
      <c r="S186" s="230"/>
      <c r="T186" s="231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T186" s="232" t="s">
        <v>152</v>
      </c>
      <c r="AU186" s="232" t="s">
        <v>80</v>
      </c>
      <c r="AV186" s="12" t="s">
        <v>80</v>
      </c>
      <c r="AW186" s="12" t="s">
        <v>32</v>
      </c>
      <c r="AX186" s="12" t="s">
        <v>70</v>
      </c>
      <c r="AY186" s="232" t="s">
        <v>145</v>
      </c>
    </row>
    <row r="187" s="12" customFormat="1">
      <c r="A187" s="12"/>
      <c r="B187" s="221"/>
      <c r="C187" s="222"/>
      <c r="D187" s="223" t="s">
        <v>152</v>
      </c>
      <c r="E187" s="224" t="s">
        <v>19</v>
      </c>
      <c r="F187" s="225" t="s">
        <v>1225</v>
      </c>
      <c r="G187" s="222"/>
      <c r="H187" s="226">
        <v>66.245999999999995</v>
      </c>
      <c r="I187" s="227"/>
      <c r="J187" s="222"/>
      <c r="K187" s="222"/>
      <c r="L187" s="228"/>
      <c r="M187" s="229"/>
      <c r="N187" s="230"/>
      <c r="O187" s="230"/>
      <c r="P187" s="230"/>
      <c r="Q187" s="230"/>
      <c r="R187" s="230"/>
      <c r="S187" s="230"/>
      <c r="T187" s="231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T187" s="232" t="s">
        <v>152</v>
      </c>
      <c r="AU187" s="232" t="s">
        <v>80</v>
      </c>
      <c r="AV187" s="12" t="s">
        <v>80</v>
      </c>
      <c r="AW187" s="12" t="s">
        <v>32</v>
      </c>
      <c r="AX187" s="12" t="s">
        <v>70</v>
      </c>
      <c r="AY187" s="232" t="s">
        <v>145</v>
      </c>
    </row>
    <row r="188" s="14" customFormat="1">
      <c r="A188" s="14"/>
      <c r="B188" s="243"/>
      <c r="C188" s="244"/>
      <c r="D188" s="223" t="s">
        <v>152</v>
      </c>
      <c r="E188" s="245" t="s">
        <v>19</v>
      </c>
      <c r="F188" s="246" t="s">
        <v>154</v>
      </c>
      <c r="G188" s="244"/>
      <c r="H188" s="247">
        <v>110.41</v>
      </c>
      <c r="I188" s="248"/>
      <c r="J188" s="244"/>
      <c r="K188" s="244"/>
      <c r="L188" s="249"/>
      <c r="M188" s="250"/>
      <c r="N188" s="251"/>
      <c r="O188" s="251"/>
      <c r="P188" s="251"/>
      <c r="Q188" s="251"/>
      <c r="R188" s="251"/>
      <c r="S188" s="251"/>
      <c r="T188" s="25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3" t="s">
        <v>152</v>
      </c>
      <c r="AU188" s="253" t="s">
        <v>80</v>
      </c>
      <c r="AV188" s="14" t="s">
        <v>150</v>
      </c>
      <c r="AW188" s="14" t="s">
        <v>32</v>
      </c>
      <c r="AX188" s="14" t="s">
        <v>78</v>
      </c>
      <c r="AY188" s="253" t="s">
        <v>145</v>
      </c>
    </row>
    <row r="189" s="2" customFormat="1" ht="37.8" customHeight="1">
      <c r="A189" s="41"/>
      <c r="B189" s="42"/>
      <c r="C189" s="208" t="s">
        <v>211</v>
      </c>
      <c r="D189" s="208" t="s">
        <v>146</v>
      </c>
      <c r="E189" s="209" t="s">
        <v>804</v>
      </c>
      <c r="F189" s="210" t="s">
        <v>805</v>
      </c>
      <c r="G189" s="211" t="s">
        <v>184</v>
      </c>
      <c r="H189" s="212">
        <v>441.63999999999999</v>
      </c>
      <c r="I189" s="213"/>
      <c r="J189" s="214">
        <f>ROUND(I189*H189,2)</f>
        <v>0</v>
      </c>
      <c r="K189" s="210" t="s">
        <v>733</v>
      </c>
      <c r="L189" s="47"/>
      <c r="M189" s="215" t="s">
        <v>19</v>
      </c>
      <c r="N189" s="216" t="s">
        <v>41</v>
      </c>
      <c r="O189" s="87"/>
      <c r="P189" s="217">
        <f>O189*H189</f>
        <v>0</v>
      </c>
      <c r="Q189" s="217">
        <v>0</v>
      </c>
      <c r="R189" s="217">
        <f>Q189*H189</f>
        <v>0</v>
      </c>
      <c r="S189" s="217">
        <v>0</v>
      </c>
      <c r="T189" s="218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19" t="s">
        <v>150</v>
      </c>
      <c r="AT189" s="219" t="s">
        <v>146</v>
      </c>
      <c r="AU189" s="219" t="s">
        <v>80</v>
      </c>
      <c r="AY189" s="20" t="s">
        <v>145</v>
      </c>
      <c r="BE189" s="220">
        <f>IF(N189="základní",J189,0)</f>
        <v>0</v>
      </c>
      <c r="BF189" s="220">
        <f>IF(N189="snížená",J189,0)</f>
        <v>0</v>
      </c>
      <c r="BG189" s="220">
        <f>IF(N189="zákl. přenesená",J189,0)</f>
        <v>0</v>
      </c>
      <c r="BH189" s="220">
        <f>IF(N189="sníž. přenesená",J189,0)</f>
        <v>0</v>
      </c>
      <c r="BI189" s="220">
        <f>IF(N189="nulová",J189,0)</f>
        <v>0</v>
      </c>
      <c r="BJ189" s="20" t="s">
        <v>78</v>
      </c>
      <c r="BK189" s="220">
        <f>ROUND(I189*H189,2)</f>
        <v>0</v>
      </c>
      <c r="BL189" s="20" t="s">
        <v>150</v>
      </c>
      <c r="BM189" s="219" t="s">
        <v>1226</v>
      </c>
    </row>
    <row r="190" s="2" customFormat="1">
      <c r="A190" s="41"/>
      <c r="B190" s="42"/>
      <c r="C190" s="43"/>
      <c r="D190" s="266" t="s">
        <v>735</v>
      </c>
      <c r="E190" s="43"/>
      <c r="F190" s="267" t="s">
        <v>807</v>
      </c>
      <c r="G190" s="43"/>
      <c r="H190" s="43"/>
      <c r="I190" s="268"/>
      <c r="J190" s="43"/>
      <c r="K190" s="43"/>
      <c r="L190" s="47"/>
      <c r="M190" s="269"/>
      <c r="N190" s="270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735</v>
      </c>
      <c r="AU190" s="20" t="s">
        <v>80</v>
      </c>
    </row>
    <row r="191" s="13" customFormat="1">
      <c r="A191" s="13"/>
      <c r="B191" s="233"/>
      <c r="C191" s="234"/>
      <c r="D191" s="223" t="s">
        <v>152</v>
      </c>
      <c r="E191" s="235" t="s">
        <v>19</v>
      </c>
      <c r="F191" s="236" t="s">
        <v>794</v>
      </c>
      <c r="G191" s="234"/>
      <c r="H191" s="235" t="s">
        <v>19</v>
      </c>
      <c r="I191" s="237"/>
      <c r="J191" s="234"/>
      <c r="K191" s="234"/>
      <c r="L191" s="238"/>
      <c r="M191" s="239"/>
      <c r="N191" s="240"/>
      <c r="O191" s="240"/>
      <c r="P191" s="240"/>
      <c r="Q191" s="240"/>
      <c r="R191" s="240"/>
      <c r="S191" s="240"/>
      <c r="T191" s="24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2" t="s">
        <v>152</v>
      </c>
      <c r="AU191" s="242" t="s">
        <v>80</v>
      </c>
      <c r="AV191" s="13" t="s">
        <v>78</v>
      </c>
      <c r="AW191" s="13" t="s">
        <v>32</v>
      </c>
      <c r="AX191" s="13" t="s">
        <v>70</v>
      </c>
      <c r="AY191" s="242" t="s">
        <v>145</v>
      </c>
    </row>
    <row r="192" s="12" customFormat="1">
      <c r="A192" s="12"/>
      <c r="B192" s="221"/>
      <c r="C192" s="222"/>
      <c r="D192" s="223" t="s">
        <v>152</v>
      </c>
      <c r="E192" s="224" t="s">
        <v>19</v>
      </c>
      <c r="F192" s="225" t="s">
        <v>1224</v>
      </c>
      <c r="G192" s="222"/>
      <c r="H192" s="226">
        <v>44.164000000000001</v>
      </c>
      <c r="I192" s="227"/>
      <c r="J192" s="222"/>
      <c r="K192" s="222"/>
      <c r="L192" s="228"/>
      <c r="M192" s="229"/>
      <c r="N192" s="230"/>
      <c r="O192" s="230"/>
      <c r="P192" s="230"/>
      <c r="Q192" s="230"/>
      <c r="R192" s="230"/>
      <c r="S192" s="230"/>
      <c r="T192" s="231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T192" s="232" t="s">
        <v>152</v>
      </c>
      <c r="AU192" s="232" t="s">
        <v>80</v>
      </c>
      <c r="AV192" s="12" t="s">
        <v>80</v>
      </c>
      <c r="AW192" s="12" t="s">
        <v>32</v>
      </c>
      <c r="AX192" s="12" t="s">
        <v>70</v>
      </c>
      <c r="AY192" s="232" t="s">
        <v>145</v>
      </c>
    </row>
    <row r="193" s="12" customFormat="1">
      <c r="A193" s="12"/>
      <c r="B193" s="221"/>
      <c r="C193" s="222"/>
      <c r="D193" s="223" t="s">
        <v>152</v>
      </c>
      <c r="E193" s="224" t="s">
        <v>19</v>
      </c>
      <c r="F193" s="225" t="s">
        <v>1225</v>
      </c>
      <c r="G193" s="222"/>
      <c r="H193" s="226">
        <v>66.245999999999995</v>
      </c>
      <c r="I193" s="227"/>
      <c r="J193" s="222"/>
      <c r="K193" s="222"/>
      <c r="L193" s="228"/>
      <c r="M193" s="229"/>
      <c r="N193" s="230"/>
      <c r="O193" s="230"/>
      <c r="P193" s="230"/>
      <c r="Q193" s="230"/>
      <c r="R193" s="230"/>
      <c r="S193" s="230"/>
      <c r="T193" s="231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T193" s="232" t="s">
        <v>152</v>
      </c>
      <c r="AU193" s="232" t="s">
        <v>80</v>
      </c>
      <c r="AV193" s="12" t="s">
        <v>80</v>
      </c>
      <c r="AW193" s="12" t="s">
        <v>32</v>
      </c>
      <c r="AX193" s="12" t="s">
        <v>70</v>
      </c>
      <c r="AY193" s="232" t="s">
        <v>145</v>
      </c>
    </row>
    <row r="194" s="14" customFormat="1">
      <c r="A194" s="14"/>
      <c r="B194" s="243"/>
      <c r="C194" s="244"/>
      <c r="D194" s="223" t="s">
        <v>152</v>
      </c>
      <c r="E194" s="245" t="s">
        <v>19</v>
      </c>
      <c r="F194" s="246" t="s">
        <v>154</v>
      </c>
      <c r="G194" s="244"/>
      <c r="H194" s="247">
        <v>110.41</v>
      </c>
      <c r="I194" s="248"/>
      <c r="J194" s="244"/>
      <c r="K194" s="244"/>
      <c r="L194" s="249"/>
      <c r="M194" s="250"/>
      <c r="N194" s="251"/>
      <c r="O194" s="251"/>
      <c r="P194" s="251"/>
      <c r="Q194" s="251"/>
      <c r="R194" s="251"/>
      <c r="S194" s="251"/>
      <c r="T194" s="25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3" t="s">
        <v>152</v>
      </c>
      <c r="AU194" s="253" t="s">
        <v>80</v>
      </c>
      <c r="AV194" s="14" t="s">
        <v>150</v>
      </c>
      <c r="AW194" s="14" t="s">
        <v>32</v>
      </c>
      <c r="AX194" s="14" t="s">
        <v>78</v>
      </c>
      <c r="AY194" s="253" t="s">
        <v>145</v>
      </c>
    </row>
    <row r="195" s="12" customFormat="1">
      <c r="A195" s="12"/>
      <c r="B195" s="221"/>
      <c r="C195" s="222"/>
      <c r="D195" s="223" t="s">
        <v>152</v>
      </c>
      <c r="E195" s="222"/>
      <c r="F195" s="225" t="s">
        <v>1227</v>
      </c>
      <c r="G195" s="222"/>
      <c r="H195" s="226">
        <v>441.63999999999999</v>
      </c>
      <c r="I195" s="227"/>
      <c r="J195" s="222"/>
      <c r="K195" s="222"/>
      <c r="L195" s="228"/>
      <c r="M195" s="229"/>
      <c r="N195" s="230"/>
      <c r="O195" s="230"/>
      <c r="P195" s="230"/>
      <c r="Q195" s="230"/>
      <c r="R195" s="230"/>
      <c r="S195" s="230"/>
      <c r="T195" s="231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T195" s="232" t="s">
        <v>152</v>
      </c>
      <c r="AU195" s="232" t="s">
        <v>80</v>
      </c>
      <c r="AV195" s="12" t="s">
        <v>80</v>
      </c>
      <c r="AW195" s="12" t="s">
        <v>4</v>
      </c>
      <c r="AX195" s="12" t="s">
        <v>78</v>
      </c>
      <c r="AY195" s="232" t="s">
        <v>145</v>
      </c>
    </row>
    <row r="196" s="2" customFormat="1" ht="37.8" customHeight="1">
      <c r="A196" s="41"/>
      <c r="B196" s="42"/>
      <c r="C196" s="208" t="s">
        <v>8</v>
      </c>
      <c r="D196" s="208" t="s">
        <v>146</v>
      </c>
      <c r="E196" s="209" t="s">
        <v>809</v>
      </c>
      <c r="F196" s="210" t="s">
        <v>810</v>
      </c>
      <c r="G196" s="211" t="s">
        <v>184</v>
      </c>
      <c r="H196" s="212">
        <v>44.164000000000001</v>
      </c>
      <c r="I196" s="213"/>
      <c r="J196" s="214">
        <f>ROUND(I196*H196,2)</f>
        <v>0</v>
      </c>
      <c r="K196" s="210" t="s">
        <v>733</v>
      </c>
      <c r="L196" s="47"/>
      <c r="M196" s="215" t="s">
        <v>19</v>
      </c>
      <c r="N196" s="216" t="s">
        <v>41</v>
      </c>
      <c r="O196" s="87"/>
      <c r="P196" s="217">
        <f>O196*H196</f>
        <v>0</v>
      </c>
      <c r="Q196" s="217">
        <v>0</v>
      </c>
      <c r="R196" s="217">
        <f>Q196*H196</f>
        <v>0</v>
      </c>
      <c r="S196" s="217">
        <v>0</v>
      </c>
      <c r="T196" s="218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19" t="s">
        <v>150</v>
      </c>
      <c r="AT196" s="219" t="s">
        <v>146</v>
      </c>
      <c r="AU196" s="219" t="s">
        <v>80</v>
      </c>
      <c r="AY196" s="20" t="s">
        <v>145</v>
      </c>
      <c r="BE196" s="220">
        <f>IF(N196="základní",J196,0)</f>
        <v>0</v>
      </c>
      <c r="BF196" s="220">
        <f>IF(N196="snížená",J196,0)</f>
        <v>0</v>
      </c>
      <c r="BG196" s="220">
        <f>IF(N196="zákl. přenesená",J196,0)</f>
        <v>0</v>
      </c>
      <c r="BH196" s="220">
        <f>IF(N196="sníž. přenesená",J196,0)</f>
        <v>0</v>
      </c>
      <c r="BI196" s="220">
        <f>IF(N196="nulová",J196,0)</f>
        <v>0</v>
      </c>
      <c r="BJ196" s="20" t="s">
        <v>78</v>
      </c>
      <c r="BK196" s="220">
        <f>ROUND(I196*H196,2)</f>
        <v>0</v>
      </c>
      <c r="BL196" s="20" t="s">
        <v>150</v>
      </c>
      <c r="BM196" s="219" t="s">
        <v>1228</v>
      </c>
    </row>
    <row r="197" s="2" customFormat="1">
      <c r="A197" s="41"/>
      <c r="B197" s="42"/>
      <c r="C197" s="43"/>
      <c r="D197" s="266" t="s">
        <v>735</v>
      </c>
      <c r="E197" s="43"/>
      <c r="F197" s="267" t="s">
        <v>812</v>
      </c>
      <c r="G197" s="43"/>
      <c r="H197" s="43"/>
      <c r="I197" s="268"/>
      <c r="J197" s="43"/>
      <c r="K197" s="43"/>
      <c r="L197" s="47"/>
      <c r="M197" s="269"/>
      <c r="N197" s="270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735</v>
      </c>
      <c r="AU197" s="20" t="s">
        <v>80</v>
      </c>
    </row>
    <row r="198" s="13" customFormat="1">
      <c r="A198" s="13"/>
      <c r="B198" s="233"/>
      <c r="C198" s="234"/>
      <c r="D198" s="223" t="s">
        <v>152</v>
      </c>
      <c r="E198" s="235" t="s">
        <v>19</v>
      </c>
      <c r="F198" s="236" t="s">
        <v>794</v>
      </c>
      <c r="G198" s="234"/>
      <c r="H198" s="235" t="s">
        <v>19</v>
      </c>
      <c r="I198" s="237"/>
      <c r="J198" s="234"/>
      <c r="K198" s="234"/>
      <c r="L198" s="238"/>
      <c r="M198" s="239"/>
      <c r="N198" s="240"/>
      <c r="O198" s="240"/>
      <c r="P198" s="240"/>
      <c r="Q198" s="240"/>
      <c r="R198" s="240"/>
      <c r="S198" s="240"/>
      <c r="T198" s="24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2" t="s">
        <v>152</v>
      </c>
      <c r="AU198" s="242" t="s">
        <v>80</v>
      </c>
      <c r="AV198" s="13" t="s">
        <v>78</v>
      </c>
      <c r="AW198" s="13" t="s">
        <v>32</v>
      </c>
      <c r="AX198" s="13" t="s">
        <v>70</v>
      </c>
      <c r="AY198" s="242" t="s">
        <v>145</v>
      </c>
    </row>
    <row r="199" s="12" customFormat="1">
      <c r="A199" s="12"/>
      <c r="B199" s="221"/>
      <c r="C199" s="222"/>
      <c r="D199" s="223" t="s">
        <v>152</v>
      </c>
      <c r="E199" s="224" t="s">
        <v>19</v>
      </c>
      <c r="F199" s="225" t="s">
        <v>1224</v>
      </c>
      <c r="G199" s="222"/>
      <c r="H199" s="226">
        <v>44.164000000000001</v>
      </c>
      <c r="I199" s="227"/>
      <c r="J199" s="222"/>
      <c r="K199" s="222"/>
      <c r="L199" s="228"/>
      <c r="M199" s="229"/>
      <c r="N199" s="230"/>
      <c r="O199" s="230"/>
      <c r="P199" s="230"/>
      <c r="Q199" s="230"/>
      <c r="R199" s="230"/>
      <c r="S199" s="230"/>
      <c r="T199" s="231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T199" s="232" t="s">
        <v>152</v>
      </c>
      <c r="AU199" s="232" t="s">
        <v>80</v>
      </c>
      <c r="AV199" s="12" t="s">
        <v>80</v>
      </c>
      <c r="AW199" s="12" t="s">
        <v>32</v>
      </c>
      <c r="AX199" s="12" t="s">
        <v>70</v>
      </c>
      <c r="AY199" s="232" t="s">
        <v>145</v>
      </c>
    </row>
    <row r="200" s="14" customFormat="1">
      <c r="A200" s="14"/>
      <c r="B200" s="243"/>
      <c r="C200" s="244"/>
      <c r="D200" s="223" t="s">
        <v>152</v>
      </c>
      <c r="E200" s="245" t="s">
        <v>19</v>
      </c>
      <c r="F200" s="246" t="s">
        <v>154</v>
      </c>
      <c r="G200" s="244"/>
      <c r="H200" s="247">
        <v>44.164000000000001</v>
      </c>
      <c r="I200" s="248"/>
      <c r="J200" s="244"/>
      <c r="K200" s="244"/>
      <c r="L200" s="249"/>
      <c r="M200" s="250"/>
      <c r="N200" s="251"/>
      <c r="O200" s="251"/>
      <c r="P200" s="251"/>
      <c r="Q200" s="251"/>
      <c r="R200" s="251"/>
      <c r="S200" s="251"/>
      <c r="T200" s="25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3" t="s">
        <v>152</v>
      </c>
      <c r="AU200" s="253" t="s">
        <v>80</v>
      </c>
      <c r="AV200" s="14" t="s">
        <v>150</v>
      </c>
      <c r="AW200" s="14" t="s">
        <v>32</v>
      </c>
      <c r="AX200" s="14" t="s">
        <v>78</v>
      </c>
      <c r="AY200" s="253" t="s">
        <v>145</v>
      </c>
    </row>
    <row r="201" s="2" customFormat="1" ht="37.8" customHeight="1">
      <c r="A201" s="41"/>
      <c r="B201" s="42"/>
      <c r="C201" s="208" t="s">
        <v>159</v>
      </c>
      <c r="D201" s="208" t="s">
        <v>146</v>
      </c>
      <c r="E201" s="209" t="s">
        <v>813</v>
      </c>
      <c r="F201" s="210" t="s">
        <v>814</v>
      </c>
      <c r="G201" s="211" t="s">
        <v>184</v>
      </c>
      <c r="H201" s="212">
        <v>176.65600000000001</v>
      </c>
      <c r="I201" s="213"/>
      <c r="J201" s="214">
        <f>ROUND(I201*H201,2)</f>
        <v>0</v>
      </c>
      <c r="K201" s="210" t="s">
        <v>733</v>
      </c>
      <c r="L201" s="47"/>
      <c r="M201" s="215" t="s">
        <v>19</v>
      </c>
      <c r="N201" s="216" t="s">
        <v>41</v>
      </c>
      <c r="O201" s="87"/>
      <c r="P201" s="217">
        <f>O201*H201</f>
        <v>0</v>
      </c>
      <c r="Q201" s="217">
        <v>0</v>
      </c>
      <c r="R201" s="217">
        <f>Q201*H201</f>
        <v>0</v>
      </c>
      <c r="S201" s="217">
        <v>0</v>
      </c>
      <c r="T201" s="218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19" t="s">
        <v>150</v>
      </c>
      <c r="AT201" s="219" t="s">
        <v>146</v>
      </c>
      <c r="AU201" s="219" t="s">
        <v>80</v>
      </c>
      <c r="AY201" s="20" t="s">
        <v>145</v>
      </c>
      <c r="BE201" s="220">
        <f>IF(N201="základní",J201,0)</f>
        <v>0</v>
      </c>
      <c r="BF201" s="220">
        <f>IF(N201="snížená",J201,0)</f>
        <v>0</v>
      </c>
      <c r="BG201" s="220">
        <f>IF(N201="zákl. přenesená",J201,0)</f>
        <v>0</v>
      </c>
      <c r="BH201" s="220">
        <f>IF(N201="sníž. přenesená",J201,0)</f>
        <v>0</v>
      </c>
      <c r="BI201" s="220">
        <f>IF(N201="nulová",J201,0)</f>
        <v>0</v>
      </c>
      <c r="BJ201" s="20" t="s">
        <v>78</v>
      </c>
      <c r="BK201" s="220">
        <f>ROUND(I201*H201,2)</f>
        <v>0</v>
      </c>
      <c r="BL201" s="20" t="s">
        <v>150</v>
      </c>
      <c r="BM201" s="219" t="s">
        <v>1229</v>
      </c>
    </row>
    <row r="202" s="2" customFormat="1">
      <c r="A202" s="41"/>
      <c r="B202" s="42"/>
      <c r="C202" s="43"/>
      <c r="D202" s="266" t="s">
        <v>735</v>
      </c>
      <c r="E202" s="43"/>
      <c r="F202" s="267" t="s">
        <v>816</v>
      </c>
      <c r="G202" s="43"/>
      <c r="H202" s="43"/>
      <c r="I202" s="268"/>
      <c r="J202" s="43"/>
      <c r="K202" s="43"/>
      <c r="L202" s="47"/>
      <c r="M202" s="269"/>
      <c r="N202" s="270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735</v>
      </c>
      <c r="AU202" s="20" t="s">
        <v>80</v>
      </c>
    </row>
    <row r="203" s="13" customFormat="1">
      <c r="A203" s="13"/>
      <c r="B203" s="233"/>
      <c r="C203" s="234"/>
      <c r="D203" s="223" t="s">
        <v>152</v>
      </c>
      <c r="E203" s="235" t="s">
        <v>19</v>
      </c>
      <c r="F203" s="236" t="s">
        <v>794</v>
      </c>
      <c r="G203" s="234"/>
      <c r="H203" s="235" t="s">
        <v>19</v>
      </c>
      <c r="I203" s="237"/>
      <c r="J203" s="234"/>
      <c r="K203" s="234"/>
      <c r="L203" s="238"/>
      <c r="M203" s="239"/>
      <c r="N203" s="240"/>
      <c r="O203" s="240"/>
      <c r="P203" s="240"/>
      <c r="Q203" s="240"/>
      <c r="R203" s="240"/>
      <c r="S203" s="240"/>
      <c r="T203" s="24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2" t="s">
        <v>152</v>
      </c>
      <c r="AU203" s="242" t="s">
        <v>80</v>
      </c>
      <c r="AV203" s="13" t="s">
        <v>78</v>
      </c>
      <c r="AW203" s="13" t="s">
        <v>32</v>
      </c>
      <c r="AX203" s="13" t="s">
        <v>70</v>
      </c>
      <c r="AY203" s="242" t="s">
        <v>145</v>
      </c>
    </row>
    <row r="204" s="12" customFormat="1">
      <c r="A204" s="12"/>
      <c r="B204" s="221"/>
      <c r="C204" s="222"/>
      <c r="D204" s="223" t="s">
        <v>152</v>
      </c>
      <c r="E204" s="224" t="s">
        <v>19</v>
      </c>
      <c r="F204" s="225" t="s">
        <v>1224</v>
      </c>
      <c r="G204" s="222"/>
      <c r="H204" s="226">
        <v>44.164000000000001</v>
      </c>
      <c r="I204" s="227"/>
      <c r="J204" s="222"/>
      <c r="K204" s="222"/>
      <c r="L204" s="228"/>
      <c r="M204" s="229"/>
      <c r="N204" s="230"/>
      <c r="O204" s="230"/>
      <c r="P204" s="230"/>
      <c r="Q204" s="230"/>
      <c r="R204" s="230"/>
      <c r="S204" s="230"/>
      <c r="T204" s="231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T204" s="232" t="s">
        <v>152</v>
      </c>
      <c r="AU204" s="232" t="s">
        <v>80</v>
      </c>
      <c r="AV204" s="12" t="s">
        <v>80</v>
      </c>
      <c r="AW204" s="12" t="s">
        <v>32</v>
      </c>
      <c r="AX204" s="12" t="s">
        <v>70</v>
      </c>
      <c r="AY204" s="232" t="s">
        <v>145</v>
      </c>
    </row>
    <row r="205" s="14" customFormat="1">
      <c r="A205" s="14"/>
      <c r="B205" s="243"/>
      <c r="C205" s="244"/>
      <c r="D205" s="223" t="s">
        <v>152</v>
      </c>
      <c r="E205" s="245" t="s">
        <v>19</v>
      </c>
      <c r="F205" s="246" t="s">
        <v>154</v>
      </c>
      <c r="G205" s="244"/>
      <c r="H205" s="247">
        <v>44.164000000000001</v>
      </c>
      <c r="I205" s="248"/>
      <c r="J205" s="244"/>
      <c r="K205" s="244"/>
      <c r="L205" s="249"/>
      <c r="M205" s="250"/>
      <c r="N205" s="251"/>
      <c r="O205" s="251"/>
      <c r="P205" s="251"/>
      <c r="Q205" s="251"/>
      <c r="R205" s="251"/>
      <c r="S205" s="251"/>
      <c r="T205" s="25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3" t="s">
        <v>152</v>
      </c>
      <c r="AU205" s="253" t="s">
        <v>80</v>
      </c>
      <c r="AV205" s="14" t="s">
        <v>150</v>
      </c>
      <c r="AW205" s="14" t="s">
        <v>32</v>
      </c>
      <c r="AX205" s="14" t="s">
        <v>78</v>
      </c>
      <c r="AY205" s="253" t="s">
        <v>145</v>
      </c>
    </row>
    <row r="206" s="12" customFormat="1">
      <c r="A206" s="12"/>
      <c r="B206" s="221"/>
      <c r="C206" s="222"/>
      <c r="D206" s="223" t="s">
        <v>152</v>
      </c>
      <c r="E206" s="222"/>
      <c r="F206" s="225" t="s">
        <v>1230</v>
      </c>
      <c r="G206" s="222"/>
      <c r="H206" s="226">
        <v>176.65600000000001</v>
      </c>
      <c r="I206" s="227"/>
      <c r="J206" s="222"/>
      <c r="K206" s="222"/>
      <c r="L206" s="228"/>
      <c r="M206" s="229"/>
      <c r="N206" s="230"/>
      <c r="O206" s="230"/>
      <c r="P206" s="230"/>
      <c r="Q206" s="230"/>
      <c r="R206" s="230"/>
      <c r="S206" s="230"/>
      <c r="T206" s="231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T206" s="232" t="s">
        <v>152</v>
      </c>
      <c r="AU206" s="232" t="s">
        <v>80</v>
      </c>
      <c r="AV206" s="12" t="s">
        <v>80</v>
      </c>
      <c r="AW206" s="12" t="s">
        <v>4</v>
      </c>
      <c r="AX206" s="12" t="s">
        <v>78</v>
      </c>
      <c r="AY206" s="232" t="s">
        <v>145</v>
      </c>
    </row>
    <row r="207" s="2" customFormat="1" ht="24.15" customHeight="1">
      <c r="A207" s="41"/>
      <c r="B207" s="42"/>
      <c r="C207" s="208" t="s">
        <v>243</v>
      </c>
      <c r="D207" s="208" t="s">
        <v>146</v>
      </c>
      <c r="E207" s="209" t="s">
        <v>818</v>
      </c>
      <c r="F207" s="210" t="s">
        <v>819</v>
      </c>
      <c r="G207" s="211" t="s">
        <v>260</v>
      </c>
      <c r="H207" s="212">
        <v>441.63999999999999</v>
      </c>
      <c r="I207" s="213"/>
      <c r="J207" s="214">
        <f>ROUND(I207*H207,2)</f>
        <v>0</v>
      </c>
      <c r="K207" s="210" t="s">
        <v>733</v>
      </c>
      <c r="L207" s="47"/>
      <c r="M207" s="215" t="s">
        <v>19</v>
      </c>
      <c r="N207" s="216" t="s">
        <v>41</v>
      </c>
      <c r="O207" s="87"/>
      <c r="P207" s="217">
        <f>O207*H207</f>
        <v>0</v>
      </c>
      <c r="Q207" s="217">
        <v>0</v>
      </c>
      <c r="R207" s="217">
        <f>Q207*H207</f>
        <v>0</v>
      </c>
      <c r="S207" s="217">
        <v>0</v>
      </c>
      <c r="T207" s="218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19" t="s">
        <v>150</v>
      </c>
      <c r="AT207" s="219" t="s">
        <v>146</v>
      </c>
      <c r="AU207" s="219" t="s">
        <v>80</v>
      </c>
      <c r="AY207" s="20" t="s">
        <v>145</v>
      </c>
      <c r="BE207" s="220">
        <f>IF(N207="základní",J207,0)</f>
        <v>0</v>
      </c>
      <c r="BF207" s="220">
        <f>IF(N207="snížená",J207,0)</f>
        <v>0</v>
      </c>
      <c r="BG207" s="220">
        <f>IF(N207="zákl. přenesená",J207,0)</f>
        <v>0</v>
      </c>
      <c r="BH207" s="220">
        <f>IF(N207="sníž. přenesená",J207,0)</f>
        <v>0</v>
      </c>
      <c r="BI207" s="220">
        <f>IF(N207="nulová",J207,0)</f>
        <v>0</v>
      </c>
      <c r="BJ207" s="20" t="s">
        <v>78</v>
      </c>
      <c r="BK207" s="220">
        <f>ROUND(I207*H207,2)</f>
        <v>0</v>
      </c>
      <c r="BL207" s="20" t="s">
        <v>150</v>
      </c>
      <c r="BM207" s="219" t="s">
        <v>1231</v>
      </c>
    </row>
    <row r="208" s="2" customFormat="1">
      <c r="A208" s="41"/>
      <c r="B208" s="42"/>
      <c r="C208" s="43"/>
      <c r="D208" s="266" t="s">
        <v>735</v>
      </c>
      <c r="E208" s="43"/>
      <c r="F208" s="267" t="s">
        <v>821</v>
      </c>
      <c r="G208" s="43"/>
      <c r="H208" s="43"/>
      <c r="I208" s="268"/>
      <c r="J208" s="43"/>
      <c r="K208" s="43"/>
      <c r="L208" s="47"/>
      <c r="M208" s="269"/>
      <c r="N208" s="270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735</v>
      </c>
      <c r="AU208" s="20" t="s">
        <v>80</v>
      </c>
    </row>
    <row r="209" s="13" customFormat="1">
      <c r="A209" s="13"/>
      <c r="B209" s="233"/>
      <c r="C209" s="234"/>
      <c r="D209" s="223" t="s">
        <v>152</v>
      </c>
      <c r="E209" s="235" t="s">
        <v>19</v>
      </c>
      <c r="F209" s="236" t="s">
        <v>794</v>
      </c>
      <c r="G209" s="234"/>
      <c r="H209" s="235" t="s">
        <v>19</v>
      </c>
      <c r="I209" s="237"/>
      <c r="J209" s="234"/>
      <c r="K209" s="234"/>
      <c r="L209" s="238"/>
      <c r="M209" s="239"/>
      <c r="N209" s="240"/>
      <c r="O209" s="240"/>
      <c r="P209" s="240"/>
      <c r="Q209" s="240"/>
      <c r="R209" s="240"/>
      <c r="S209" s="240"/>
      <c r="T209" s="241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2" t="s">
        <v>152</v>
      </c>
      <c r="AU209" s="242" t="s">
        <v>80</v>
      </c>
      <c r="AV209" s="13" t="s">
        <v>78</v>
      </c>
      <c r="AW209" s="13" t="s">
        <v>32</v>
      </c>
      <c r="AX209" s="13" t="s">
        <v>70</v>
      </c>
      <c r="AY209" s="242" t="s">
        <v>145</v>
      </c>
    </row>
    <row r="210" s="12" customFormat="1">
      <c r="A210" s="12"/>
      <c r="B210" s="221"/>
      <c r="C210" s="222"/>
      <c r="D210" s="223" t="s">
        <v>152</v>
      </c>
      <c r="E210" s="224" t="s">
        <v>19</v>
      </c>
      <c r="F210" s="225" t="s">
        <v>1201</v>
      </c>
      <c r="G210" s="222"/>
      <c r="H210" s="226">
        <v>99.899000000000001</v>
      </c>
      <c r="I210" s="227"/>
      <c r="J210" s="222"/>
      <c r="K210" s="222"/>
      <c r="L210" s="228"/>
      <c r="M210" s="229"/>
      <c r="N210" s="230"/>
      <c r="O210" s="230"/>
      <c r="P210" s="230"/>
      <c r="Q210" s="230"/>
      <c r="R210" s="230"/>
      <c r="S210" s="230"/>
      <c r="T210" s="231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T210" s="232" t="s">
        <v>152</v>
      </c>
      <c r="AU210" s="232" t="s">
        <v>80</v>
      </c>
      <c r="AV210" s="12" t="s">
        <v>80</v>
      </c>
      <c r="AW210" s="12" t="s">
        <v>32</v>
      </c>
      <c r="AX210" s="12" t="s">
        <v>70</v>
      </c>
      <c r="AY210" s="232" t="s">
        <v>145</v>
      </c>
    </row>
    <row r="211" s="12" customFormat="1">
      <c r="A211" s="12"/>
      <c r="B211" s="221"/>
      <c r="C211" s="222"/>
      <c r="D211" s="223" t="s">
        <v>152</v>
      </c>
      <c r="E211" s="224" t="s">
        <v>19</v>
      </c>
      <c r="F211" s="225" t="s">
        <v>1202</v>
      </c>
      <c r="G211" s="222"/>
      <c r="H211" s="226">
        <v>75.239000000000004</v>
      </c>
      <c r="I211" s="227"/>
      <c r="J211" s="222"/>
      <c r="K211" s="222"/>
      <c r="L211" s="228"/>
      <c r="M211" s="229"/>
      <c r="N211" s="230"/>
      <c r="O211" s="230"/>
      <c r="P211" s="230"/>
      <c r="Q211" s="230"/>
      <c r="R211" s="230"/>
      <c r="S211" s="230"/>
      <c r="T211" s="231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T211" s="232" t="s">
        <v>152</v>
      </c>
      <c r="AU211" s="232" t="s">
        <v>80</v>
      </c>
      <c r="AV211" s="12" t="s">
        <v>80</v>
      </c>
      <c r="AW211" s="12" t="s">
        <v>32</v>
      </c>
      <c r="AX211" s="12" t="s">
        <v>70</v>
      </c>
      <c r="AY211" s="232" t="s">
        <v>145</v>
      </c>
    </row>
    <row r="212" s="12" customFormat="1">
      <c r="A212" s="12"/>
      <c r="B212" s="221"/>
      <c r="C212" s="222"/>
      <c r="D212" s="223" t="s">
        <v>152</v>
      </c>
      <c r="E212" s="224" t="s">
        <v>19</v>
      </c>
      <c r="F212" s="225" t="s">
        <v>1203</v>
      </c>
      <c r="G212" s="222"/>
      <c r="H212" s="226">
        <v>15</v>
      </c>
      <c r="I212" s="227"/>
      <c r="J212" s="222"/>
      <c r="K212" s="222"/>
      <c r="L212" s="228"/>
      <c r="M212" s="229"/>
      <c r="N212" s="230"/>
      <c r="O212" s="230"/>
      <c r="P212" s="230"/>
      <c r="Q212" s="230"/>
      <c r="R212" s="230"/>
      <c r="S212" s="230"/>
      <c r="T212" s="231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T212" s="232" t="s">
        <v>152</v>
      </c>
      <c r="AU212" s="232" t="s">
        <v>80</v>
      </c>
      <c r="AV212" s="12" t="s">
        <v>80</v>
      </c>
      <c r="AW212" s="12" t="s">
        <v>32</v>
      </c>
      <c r="AX212" s="12" t="s">
        <v>70</v>
      </c>
      <c r="AY212" s="232" t="s">
        <v>145</v>
      </c>
    </row>
    <row r="213" s="16" customFormat="1">
      <c r="A213" s="16"/>
      <c r="B213" s="271"/>
      <c r="C213" s="272"/>
      <c r="D213" s="223" t="s">
        <v>152</v>
      </c>
      <c r="E213" s="273" t="s">
        <v>19</v>
      </c>
      <c r="F213" s="274" t="s">
        <v>752</v>
      </c>
      <c r="G213" s="272"/>
      <c r="H213" s="275">
        <v>190.13800000000001</v>
      </c>
      <c r="I213" s="276"/>
      <c r="J213" s="272"/>
      <c r="K213" s="272"/>
      <c r="L213" s="277"/>
      <c r="M213" s="278"/>
      <c r="N213" s="279"/>
      <c r="O213" s="279"/>
      <c r="P213" s="279"/>
      <c r="Q213" s="279"/>
      <c r="R213" s="279"/>
      <c r="S213" s="279"/>
      <c r="T213" s="280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T213" s="281" t="s">
        <v>152</v>
      </c>
      <c r="AU213" s="281" t="s">
        <v>80</v>
      </c>
      <c r="AV213" s="16" t="s">
        <v>168</v>
      </c>
      <c r="AW213" s="16" t="s">
        <v>32</v>
      </c>
      <c r="AX213" s="16" t="s">
        <v>70</v>
      </c>
      <c r="AY213" s="281" t="s">
        <v>145</v>
      </c>
    </row>
    <row r="214" s="13" customFormat="1">
      <c r="A214" s="13"/>
      <c r="B214" s="233"/>
      <c r="C214" s="234"/>
      <c r="D214" s="223" t="s">
        <v>152</v>
      </c>
      <c r="E214" s="235" t="s">
        <v>19</v>
      </c>
      <c r="F214" s="236" t="s">
        <v>753</v>
      </c>
      <c r="G214" s="234"/>
      <c r="H214" s="235" t="s">
        <v>19</v>
      </c>
      <c r="I214" s="237"/>
      <c r="J214" s="234"/>
      <c r="K214" s="234"/>
      <c r="L214" s="238"/>
      <c r="M214" s="239"/>
      <c r="N214" s="240"/>
      <c r="O214" s="240"/>
      <c r="P214" s="240"/>
      <c r="Q214" s="240"/>
      <c r="R214" s="240"/>
      <c r="S214" s="240"/>
      <c r="T214" s="241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2" t="s">
        <v>152</v>
      </c>
      <c r="AU214" s="242" t="s">
        <v>80</v>
      </c>
      <c r="AV214" s="13" t="s">
        <v>78</v>
      </c>
      <c r="AW214" s="13" t="s">
        <v>32</v>
      </c>
      <c r="AX214" s="13" t="s">
        <v>70</v>
      </c>
      <c r="AY214" s="242" t="s">
        <v>145</v>
      </c>
    </row>
    <row r="215" s="13" customFormat="1">
      <c r="A215" s="13"/>
      <c r="B215" s="233"/>
      <c r="C215" s="234"/>
      <c r="D215" s="223" t="s">
        <v>152</v>
      </c>
      <c r="E215" s="235" t="s">
        <v>19</v>
      </c>
      <c r="F215" s="236" t="s">
        <v>754</v>
      </c>
      <c r="G215" s="234"/>
      <c r="H215" s="235" t="s">
        <v>19</v>
      </c>
      <c r="I215" s="237"/>
      <c r="J215" s="234"/>
      <c r="K215" s="234"/>
      <c r="L215" s="238"/>
      <c r="M215" s="239"/>
      <c r="N215" s="240"/>
      <c r="O215" s="240"/>
      <c r="P215" s="240"/>
      <c r="Q215" s="240"/>
      <c r="R215" s="240"/>
      <c r="S215" s="240"/>
      <c r="T215" s="24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2" t="s">
        <v>152</v>
      </c>
      <c r="AU215" s="242" t="s">
        <v>80</v>
      </c>
      <c r="AV215" s="13" t="s">
        <v>78</v>
      </c>
      <c r="AW215" s="13" t="s">
        <v>32</v>
      </c>
      <c r="AX215" s="13" t="s">
        <v>70</v>
      </c>
      <c r="AY215" s="242" t="s">
        <v>145</v>
      </c>
    </row>
    <row r="216" s="12" customFormat="1">
      <c r="A216" s="12"/>
      <c r="B216" s="221"/>
      <c r="C216" s="222"/>
      <c r="D216" s="223" t="s">
        <v>152</v>
      </c>
      <c r="E216" s="224" t="s">
        <v>19</v>
      </c>
      <c r="F216" s="225" t="s">
        <v>1204</v>
      </c>
      <c r="G216" s="222"/>
      <c r="H216" s="226">
        <v>14.664</v>
      </c>
      <c r="I216" s="227"/>
      <c r="J216" s="222"/>
      <c r="K216" s="222"/>
      <c r="L216" s="228"/>
      <c r="M216" s="229"/>
      <c r="N216" s="230"/>
      <c r="O216" s="230"/>
      <c r="P216" s="230"/>
      <c r="Q216" s="230"/>
      <c r="R216" s="230"/>
      <c r="S216" s="230"/>
      <c r="T216" s="231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T216" s="232" t="s">
        <v>152</v>
      </c>
      <c r="AU216" s="232" t="s">
        <v>80</v>
      </c>
      <c r="AV216" s="12" t="s">
        <v>80</v>
      </c>
      <c r="AW216" s="12" t="s">
        <v>32</v>
      </c>
      <c r="AX216" s="12" t="s">
        <v>70</v>
      </c>
      <c r="AY216" s="232" t="s">
        <v>145</v>
      </c>
    </row>
    <row r="217" s="12" customFormat="1">
      <c r="A217" s="12"/>
      <c r="B217" s="221"/>
      <c r="C217" s="222"/>
      <c r="D217" s="223" t="s">
        <v>152</v>
      </c>
      <c r="E217" s="224" t="s">
        <v>19</v>
      </c>
      <c r="F217" s="225" t="s">
        <v>1205</v>
      </c>
      <c r="G217" s="222"/>
      <c r="H217" s="226">
        <v>13.618</v>
      </c>
      <c r="I217" s="227"/>
      <c r="J217" s="222"/>
      <c r="K217" s="222"/>
      <c r="L217" s="228"/>
      <c r="M217" s="229"/>
      <c r="N217" s="230"/>
      <c r="O217" s="230"/>
      <c r="P217" s="230"/>
      <c r="Q217" s="230"/>
      <c r="R217" s="230"/>
      <c r="S217" s="230"/>
      <c r="T217" s="231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T217" s="232" t="s">
        <v>152</v>
      </c>
      <c r="AU217" s="232" t="s">
        <v>80</v>
      </c>
      <c r="AV217" s="12" t="s">
        <v>80</v>
      </c>
      <c r="AW217" s="12" t="s">
        <v>32</v>
      </c>
      <c r="AX217" s="12" t="s">
        <v>70</v>
      </c>
      <c r="AY217" s="232" t="s">
        <v>145</v>
      </c>
    </row>
    <row r="218" s="12" customFormat="1">
      <c r="A218" s="12"/>
      <c r="B218" s="221"/>
      <c r="C218" s="222"/>
      <c r="D218" s="223" t="s">
        <v>152</v>
      </c>
      <c r="E218" s="224" t="s">
        <v>19</v>
      </c>
      <c r="F218" s="225" t="s">
        <v>1206</v>
      </c>
      <c r="G218" s="222"/>
      <c r="H218" s="226">
        <v>2.3999999999999999</v>
      </c>
      <c r="I218" s="227"/>
      <c r="J218" s="222"/>
      <c r="K218" s="222"/>
      <c r="L218" s="228"/>
      <c r="M218" s="229"/>
      <c r="N218" s="230"/>
      <c r="O218" s="230"/>
      <c r="P218" s="230"/>
      <c r="Q218" s="230"/>
      <c r="R218" s="230"/>
      <c r="S218" s="230"/>
      <c r="T218" s="231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T218" s="232" t="s">
        <v>152</v>
      </c>
      <c r="AU218" s="232" t="s">
        <v>80</v>
      </c>
      <c r="AV218" s="12" t="s">
        <v>80</v>
      </c>
      <c r="AW218" s="12" t="s">
        <v>32</v>
      </c>
      <c r="AX218" s="12" t="s">
        <v>70</v>
      </c>
      <c r="AY218" s="232" t="s">
        <v>145</v>
      </c>
    </row>
    <row r="219" s="16" customFormat="1">
      <c r="A219" s="16"/>
      <c r="B219" s="271"/>
      <c r="C219" s="272"/>
      <c r="D219" s="223" t="s">
        <v>152</v>
      </c>
      <c r="E219" s="273" t="s">
        <v>19</v>
      </c>
      <c r="F219" s="274" t="s">
        <v>752</v>
      </c>
      <c r="G219" s="272"/>
      <c r="H219" s="275">
        <v>30.681999999999999</v>
      </c>
      <c r="I219" s="276"/>
      <c r="J219" s="272"/>
      <c r="K219" s="272"/>
      <c r="L219" s="277"/>
      <c r="M219" s="278"/>
      <c r="N219" s="279"/>
      <c r="O219" s="279"/>
      <c r="P219" s="279"/>
      <c r="Q219" s="279"/>
      <c r="R219" s="279"/>
      <c r="S219" s="279"/>
      <c r="T219" s="280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T219" s="281" t="s">
        <v>152</v>
      </c>
      <c r="AU219" s="281" t="s">
        <v>80</v>
      </c>
      <c r="AV219" s="16" t="s">
        <v>168</v>
      </c>
      <c r="AW219" s="16" t="s">
        <v>32</v>
      </c>
      <c r="AX219" s="16" t="s">
        <v>70</v>
      </c>
      <c r="AY219" s="281" t="s">
        <v>145</v>
      </c>
    </row>
    <row r="220" s="14" customFormat="1">
      <c r="A220" s="14"/>
      <c r="B220" s="243"/>
      <c r="C220" s="244"/>
      <c r="D220" s="223" t="s">
        <v>152</v>
      </c>
      <c r="E220" s="245" t="s">
        <v>19</v>
      </c>
      <c r="F220" s="246" t="s">
        <v>154</v>
      </c>
      <c r="G220" s="244"/>
      <c r="H220" s="247">
        <v>220.81999999999999</v>
      </c>
      <c r="I220" s="248"/>
      <c r="J220" s="244"/>
      <c r="K220" s="244"/>
      <c r="L220" s="249"/>
      <c r="M220" s="250"/>
      <c r="N220" s="251"/>
      <c r="O220" s="251"/>
      <c r="P220" s="251"/>
      <c r="Q220" s="251"/>
      <c r="R220" s="251"/>
      <c r="S220" s="251"/>
      <c r="T220" s="252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3" t="s">
        <v>152</v>
      </c>
      <c r="AU220" s="253" t="s">
        <v>80</v>
      </c>
      <c r="AV220" s="14" t="s">
        <v>150</v>
      </c>
      <c r="AW220" s="14" t="s">
        <v>32</v>
      </c>
      <c r="AX220" s="14" t="s">
        <v>78</v>
      </c>
      <c r="AY220" s="253" t="s">
        <v>145</v>
      </c>
    </row>
    <row r="221" s="12" customFormat="1">
      <c r="A221" s="12"/>
      <c r="B221" s="221"/>
      <c r="C221" s="222"/>
      <c r="D221" s="223" t="s">
        <v>152</v>
      </c>
      <c r="E221" s="222"/>
      <c r="F221" s="225" t="s">
        <v>1232</v>
      </c>
      <c r="G221" s="222"/>
      <c r="H221" s="226">
        <v>441.63999999999999</v>
      </c>
      <c r="I221" s="227"/>
      <c r="J221" s="222"/>
      <c r="K221" s="222"/>
      <c r="L221" s="228"/>
      <c r="M221" s="229"/>
      <c r="N221" s="230"/>
      <c r="O221" s="230"/>
      <c r="P221" s="230"/>
      <c r="Q221" s="230"/>
      <c r="R221" s="230"/>
      <c r="S221" s="230"/>
      <c r="T221" s="231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T221" s="232" t="s">
        <v>152</v>
      </c>
      <c r="AU221" s="232" t="s">
        <v>80</v>
      </c>
      <c r="AV221" s="12" t="s">
        <v>80</v>
      </c>
      <c r="AW221" s="12" t="s">
        <v>4</v>
      </c>
      <c r="AX221" s="12" t="s">
        <v>78</v>
      </c>
      <c r="AY221" s="232" t="s">
        <v>145</v>
      </c>
    </row>
    <row r="222" s="2" customFormat="1" ht="24.15" customHeight="1">
      <c r="A222" s="41"/>
      <c r="B222" s="42"/>
      <c r="C222" s="208" t="s">
        <v>257</v>
      </c>
      <c r="D222" s="208" t="s">
        <v>146</v>
      </c>
      <c r="E222" s="209" t="s">
        <v>823</v>
      </c>
      <c r="F222" s="210" t="s">
        <v>824</v>
      </c>
      <c r="G222" s="211" t="s">
        <v>184</v>
      </c>
      <c r="H222" s="212">
        <v>134.23500000000001</v>
      </c>
      <c r="I222" s="213"/>
      <c r="J222" s="214">
        <f>ROUND(I222*H222,2)</f>
        <v>0</v>
      </c>
      <c r="K222" s="210" t="s">
        <v>733</v>
      </c>
      <c r="L222" s="47"/>
      <c r="M222" s="215" t="s">
        <v>19</v>
      </c>
      <c r="N222" s="216" t="s">
        <v>41</v>
      </c>
      <c r="O222" s="87"/>
      <c r="P222" s="217">
        <f>O222*H222</f>
        <v>0</v>
      </c>
      <c r="Q222" s="217">
        <v>0</v>
      </c>
      <c r="R222" s="217">
        <f>Q222*H222</f>
        <v>0</v>
      </c>
      <c r="S222" s="217">
        <v>0</v>
      </c>
      <c r="T222" s="218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19" t="s">
        <v>150</v>
      </c>
      <c r="AT222" s="219" t="s">
        <v>146</v>
      </c>
      <c r="AU222" s="219" t="s">
        <v>80</v>
      </c>
      <c r="AY222" s="20" t="s">
        <v>145</v>
      </c>
      <c r="BE222" s="220">
        <f>IF(N222="základní",J222,0)</f>
        <v>0</v>
      </c>
      <c r="BF222" s="220">
        <f>IF(N222="snížená",J222,0)</f>
        <v>0</v>
      </c>
      <c r="BG222" s="220">
        <f>IF(N222="zákl. přenesená",J222,0)</f>
        <v>0</v>
      </c>
      <c r="BH222" s="220">
        <f>IF(N222="sníž. přenesená",J222,0)</f>
        <v>0</v>
      </c>
      <c r="BI222" s="220">
        <f>IF(N222="nulová",J222,0)</f>
        <v>0</v>
      </c>
      <c r="BJ222" s="20" t="s">
        <v>78</v>
      </c>
      <c r="BK222" s="220">
        <f>ROUND(I222*H222,2)</f>
        <v>0</v>
      </c>
      <c r="BL222" s="20" t="s">
        <v>150</v>
      </c>
      <c r="BM222" s="219" t="s">
        <v>1233</v>
      </c>
    </row>
    <row r="223" s="2" customFormat="1">
      <c r="A223" s="41"/>
      <c r="B223" s="42"/>
      <c r="C223" s="43"/>
      <c r="D223" s="266" t="s">
        <v>735</v>
      </c>
      <c r="E223" s="43"/>
      <c r="F223" s="267" t="s">
        <v>826</v>
      </c>
      <c r="G223" s="43"/>
      <c r="H223" s="43"/>
      <c r="I223" s="268"/>
      <c r="J223" s="43"/>
      <c r="K223" s="43"/>
      <c r="L223" s="47"/>
      <c r="M223" s="269"/>
      <c r="N223" s="270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735</v>
      </c>
      <c r="AU223" s="20" t="s">
        <v>80</v>
      </c>
    </row>
    <row r="224" s="13" customFormat="1">
      <c r="A224" s="13"/>
      <c r="B224" s="233"/>
      <c r="C224" s="234"/>
      <c r="D224" s="223" t="s">
        <v>152</v>
      </c>
      <c r="E224" s="235" t="s">
        <v>19</v>
      </c>
      <c r="F224" s="236" t="s">
        <v>827</v>
      </c>
      <c r="G224" s="234"/>
      <c r="H224" s="235" t="s">
        <v>19</v>
      </c>
      <c r="I224" s="237"/>
      <c r="J224" s="234"/>
      <c r="K224" s="234"/>
      <c r="L224" s="238"/>
      <c r="M224" s="239"/>
      <c r="N224" s="240"/>
      <c r="O224" s="240"/>
      <c r="P224" s="240"/>
      <c r="Q224" s="240"/>
      <c r="R224" s="240"/>
      <c r="S224" s="240"/>
      <c r="T224" s="241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2" t="s">
        <v>152</v>
      </c>
      <c r="AU224" s="242" t="s">
        <v>80</v>
      </c>
      <c r="AV224" s="13" t="s">
        <v>78</v>
      </c>
      <c r="AW224" s="13" t="s">
        <v>32</v>
      </c>
      <c r="AX224" s="13" t="s">
        <v>70</v>
      </c>
      <c r="AY224" s="242" t="s">
        <v>145</v>
      </c>
    </row>
    <row r="225" s="12" customFormat="1">
      <c r="A225" s="12"/>
      <c r="B225" s="221"/>
      <c r="C225" s="222"/>
      <c r="D225" s="223" t="s">
        <v>152</v>
      </c>
      <c r="E225" s="224" t="s">
        <v>19</v>
      </c>
      <c r="F225" s="225" t="s">
        <v>1201</v>
      </c>
      <c r="G225" s="222"/>
      <c r="H225" s="226">
        <v>99.899000000000001</v>
      </c>
      <c r="I225" s="227"/>
      <c r="J225" s="222"/>
      <c r="K225" s="222"/>
      <c r="L225" s="228"/>
      <c r="M225" s="229"/>
      <c r="N225" s="230"/>
      <c r="O225" s="230"/>
      <c r="P225" s="230"/>
      <c r="Q225" s="230"/>
      <c r="R225" s="230"/>
      <c r="S225" s="230"/>
      <c r="T225" s="231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T225" s="232" t="s">
        <v>152</v>
      </c>
      <c r="AU225" s="232" t="s">
        <v>80</v>
      </c>
      <c r="AV225" s="12" t="s">
        <v>80</v>
      </c>
      <c r="AW225" s="12" t="s">
        <v>32</v>
      </c>
      <c r="AX225" s="12" t="s">
        <v>70</v>
      </c>
      <c r="AY225" s="232" t="s">
        <v>145</v>
      </c>
    </row>
    <row r="226" s="12" customFormat="1">
      <c r="A226" s="12"/>
      <c r="B226" s="221"/>
      <c r="C226" s="222"/>
      <c r="D226" s="223" t="s">
        <v>152</v>
      </c>
      <c r="E226" s="224" t="s">
        <v>19</v>
      </c>
      <c r="F226" s="225" t="s">
        <v>1202</v>
      </c>
      <c r="G226" s="222"/>
      <c r="H226" s="226">
        <v>75.239000000000004</v>
      </c>
      <c r="I226" s="227"/>
      <c r="J226" s="222"/>
      <c r="K226" s="222"/>
      <c r="L226" s="228"/>
      <c r="M226" s="229"/>
      <c r="N226" s="230"/>
      <c r="O226" s="230"/>
      <c r="P226" s="230"/>
      <c r="Q226" s="230"/>
      <c r="R226" s="230"/>
      <c r="S226" s="230"/>
      <c r="T226" s="231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T226" s="232" t="s">
        <v>152</v>
      </c>
      <c r="AU226" s="232" t="s">
        <v>80</v>
      </c>
      <c r="AV226" s="12" t="s">
        <v>80</v>
      </c>
      <c r="AW226" s="12" t="s">
        <v>32</v>
      </c>
      <c r="AX226" s="12" t="s">
        <v>70</v>
      </c>
      <c r="AY226" s="232" t="s">
        <v>145</v>
      </c>
    </row>
    <row r="227" s="12" customFormat="1">
      <c r="A227" s="12"/>
      <c r="B227" s="221"/>
      <c r="C227" s="222"/>
      <c r="D227" s="223" t="s">
        <v>152</v>
      </c>
      <c r="E227" s="224" t="s">
        <v>19</v>
      </c>
      <c r="F227" s="225" t="s">
        <v>1203</v>
      </c>
      <c r="G227" s="222"/>
      <c r="H227" s="226">
        <v>15</v>
      </c>
      <c r="I227" s="227"/>
      <c r="J227" s="222"/>
      <c r="K227" s="222"/>
      <c r="L227" s="228"/>
      <c r="M227" s="229"/>
      <c r="N227" s="230"/>
      <c r="O227" s="230"/>
      <c r="P227" s="230"/>
      <c r="Q227" s="230"/>
      <c r="R227" s="230"/>
      <c r="S227" s="230"/>
      <c r="T227" s="231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T227" s="232" t="s">
        <v>152</v>
      </c>
      <c r="AU227" s="232" t="s">
        <v>80</v>
      </c>
      <c r="AV227" s="12" t="s">
        <v>80</v>
      </c>
      <c r="AW227" s="12" t="s">
        <v>32</v>
      </c>
      <c r="AX227" s="12" t="s">
        <v>70</v>
      </c>
      <c r="AY227" s="232" t="s">
        <v>145</v>
      </c>
    </row>
    <row r="228" s="16" customFormat="1">
      <c r="A228" s="16"/>
      <c r="B228" s="271"/>
      <c r="C228" s="272"/>
      <c r="D228" s="223" t="s">
        <v>152</v>
      </c>
      <c r="E228" s="273" t="s">
        <v>19</v>
      </c>
      <c r="F228" s="274" t="s">
        <v>752</v>
      </c>
      <c r="G228" s="272"/>
      <c r="H228" s="275">
        <v>190.13800000000001</v>
      </c>
      <c r="I228" s="276"/>
      <c r="J228" s="272"/>
      <c r="K228" s="272"/>
      <c r="L228" s="277"/>
      <c r="M228" s="278"/>
      <c r="N228" s="279"/>
      <c r="O228" s="279"/>
      <c r="P228" s="279"/>
      <c r="Q228" s="279"/>
      <c r="R228" s="279"/>
      <c r="S228" s="279"/>
      <c r="T228" s="280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T228" s="281" t="s">
        <v>152</v>
      </c>
      <c r="AU228" s="281" t="s">
        <v>80</v>
      </c>
      <c r="AV228" s="16" t="s">
        <v>168</v>
      </c>
      <c r="AW228" s="16" t="s">
        <v>32</v>
      </c>
      <c r="AX228" s="16" t="s">
        <v>70</v>
      </c>
      <c r="AY228" s="281" t="s">
        <v>145</v>
      </c>
    </row>
    <row r="229" s="13" customFormat="1">
      <c r="A229" s="13"/>
      <c r="B229" s="233"/>
      <c r="C229" s="234"/>
      <c r="D229" s="223" t="s">
        <v>152</v>
      </c>
      <c r="E229" s="235" t="s">
        <v>19</v>
      </c>
      <c r="F229" s="236" t="s">
        <v>753</v>
      </c>
      <c r="G229" s="234"/>
      <c r="H229" s="235" t="s">
        <v>19</v>
      </c>
      <c r="I229" s="237"/>
      <c r="J229" s="234"/>
      <c r="K229" s="234"/>
      <c r="L229" s="238"/>
      <c r="M229" s="239"/>
      <c r="N229" s="240"/>
      <c r="O229" s="240"/>
      <c r="P229" s="240"/>
      <c r="Q229" s="240"/>
      <c r="R229" s="240"/>
      <c r="S229" s="240"/>
      <c r="T229" s="241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2" t="s">
        <v>152</v>
      </c>
      <c r="AU229" s="242" t="s">
        <v>80</v>
      </c>
      <c r="AV229" s="13" t="s">
        <v>78</v>
      </c>
      <c r="AW229" s="13" t="s">
        <v>32</v>
      </c>
      <c r="AX229" s="13" t="s">
        <v>70</v>
      </c>
      <c r="AY229" s="242" t="s">
        <v>145</v>
      </c>
    </row>
    <row r="230" s="13" customFormat="1">
      <c r="A230" s="13"/>
      <c r="B230" s="233"/>
      <c r="C230" s="234"/>
      <c r="D230" s="223" t="s">
        <v>152</v>
      </c>
      <c r="E230" s="235" t="s">
        <v>19</v>
      </c>
      <c r="F230" s="236" t="s">
        <v>754</v>
      </c>
      <c r="G230" s="234"/>
      <c r="H230" s="235" t="s">
        <v>19</v>
      </c>
      <c r="I230" s="237"/>
      <c r="J230" s="234"/>
      <c r="K230" s="234"/>
      <c r="L230" s="238"/>
      <c r="M230" s="239"/>
      <c r="N230" s="240"/>
      <c r="O230" s="240"/>
      <c r="P230" s="240"/>
      <c r="Q230" s="240"/>
      <c r="R230" s="240"/>
      <c r="S230" s="240"/>
      <c r="T230" s="241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2" t="s">
        <v>152</v>
      </c>
      <c r="AU230" s="242" t="s">
        <v>80</v>
      </c>
      <c r="AV230" s="13" t="s">
        <v>78</v>
      </c>
      <c r="AW230" s="13" t="s">
        <v>32</v>
      </c>
      <c r="AX230" s="13" t="s">
        <v>70</v>
      </c>
      <c r="AY230" s="242" t="s">
        <v>145</v>
      </c>
    </row>
    <row r="231" s="12" customFormat="1">
      <c r="A231" s="12"/>
      <c r="B231" s="221"/>
      <c r="C231" s="222"/>
      <c r="D231" s="223" t="s">
        <v>152</v>
      </c>
      <c r="E231" s="224" t="s">
        <v>19</v>
      </c>
      <c r="F231" s="225" t="s">
        <v>1204</v>
      </c>
      <c r="G231" s="222"/>
      <c r="H231" s="226">
        <v>14.664</v>
      </c>
      <c r="I231" s="227"/>
      <c r="J231" s="222"/>
      <c r="K231" s="222"/>
      <c r="L231" s="228"/>
      <c r="M231" s="229"/>
      <c r="N231" s="230"/>
      <c r="O231" s="230"/>
      <c r="P231" s="230"/>
      <c r="Q231" s="230"/>
      <c r="R231" s="230"/>
      <c r="S231" s="230"/>
      <c r="T231" s="231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T231" s="232" t="s">
        <v>152</v>
      </c>
      <c r="AU231" s="232" t="s">
        <v>80</v>
      </c>
      <c r="AV231" s="12" t="s">
        <v>80</v>
      </c>
      <c r="AW231" s="12" t="s">
        <v>32</v>
      </c>
      <c r="AX231" s="12" t="s">
        <v>70</v>
      </c>
      <c r="AY231" s="232" t="s">
        <v>145</v>
      </c>
    </row>
    <row r="232" s="12" customFormat="1">
      <c r="A232" s="12"/>
      <c r="B232" s="221"/>
      <c r="C232" s="222"/>
      <c r="D232" s="223" t="s">
        <v>152</v>
      </c>
      <c r="E232" s="224" t="s">
        <v>19</v>
      </c>
      <c r="F232" s="225" t="s">
        <v>1205</v>
      </c>
      <c r="G232" s="222"/>
      <c r="H232" s="226">
        <v>13.618</v>
      </c>
      <c r="I232" s="227"/>
      <c r="J232" s="222"/>
      <c r="K232" s="222"/>
      <c r="L232" s="228"/>
      <c r="M232" s="229"/>
      <c r="N232" s="230"/>
      <c r="O232" s="230"/>
      <c r="P232" s="230"/>
      <c r="Q232" s="230"/>
      <c r="R232" s="230"/>
      <c r="S232" s="230"/>
      <c r="T232" s="231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T232" s="232" t="s">
        <v>152</v>
      </c>
      <c r="AU232" s="232" t="s">
        <v>80</v>
      </c>
      <c r="AV232" s="12" t="s">
        <v>80</v>
      </c>
      <c r="AW232" s="12" t="s">
        <v>32</v>
      </c>
      <c r="AX232" s="12" t="s">
        <v>70</v>
      </c>
      <c r="AY232" s="232" t="s">
        <v>145</v>
      </c>
    </row>
    <row r="233" s="12" customFormat="1">
      <c r="A233" s="12"/>
      <c r="B233" s="221"/>
      <c r="C233" s="222"/>
      <c r="D233" s="223" t="s">
        <v>152</v>
      </c>
      <c r="E233" s="224" t="s">
        <v>19</v>
      </c>
      <c r="F233" s="225" t="s">
        <v>1206</v>
      </c>
      <c r="G233" s="222"/>
      <c r="H233" s="226">
        <v>2.3999999999999999</v>
      </c>
      <c r="I233" s="227"/>
      <c r="J233" s="222"/>
      <c r="K233" s="222"/>
      <c r="L233" s="228"/>
      <c r="M233" s="229"/>
      <c r="N233" s="230"/>
      <c r="O233" s="230"/>
      <c r="P233" s="230"/>
      <c r="Q233" s="230"/>
      <c r="R233" s="230"/>
      <c r="S233" s="230"/>
      <c r="T233" s="231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T233" s="232" t="s">
        <v>152</v>
      </c>
      <c r="AU233" s="232" t="s">
        <v>80</v>
      </c>
      <c r="AV233" s="12" t="s">
        <v>80</v>
      </c>
      <c r="AW233" s="12" t="s">
        <v>32</v>
      </c>
      <c r="AX233" s="12" t="s">
        <v>70</v>
      </c>
      <c r="AY233" s="232" t="s">
        <v>145</v>
      </c>
    </row>
    <row r="234" s="16" customFormat="1">
      <c r="A234" s="16"/>
      <c r="B234" s="271"/>
      <c r="C234" s="272"/>
      <c r="D234" s="223" t="s">
        <v>152</v>
      </c>
      <c r="E234" s="273" t="s">
        <v>19</v>
      </c>
      <c r="F234" s="274" t="s">
        <v>752</v>
      </c>
      <c r="G234" s="272"/>
      <c r="H234" s="275">
        <v>30.681999999999999</v>
      </c>
      <c r="I234" s="276"/>
      <c r="J234" s="272"/>
      <c r="K234" s="272"/>
      <c r="L234" s="277"/>
      <c r="M234" s="278"/>
      <c r="N234" s="279"/>
      <c r="O234" s="279"/>
      <c r="P234" s="279"/>
      <c r="Q234" s="279"/>
      <c r="R234" s="279"/>
      <c r="S234" s="279"/>
      <c r="T234" s="280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T234" s="281" t="s">
        <v>152</v>
      </c>
      <c r="AU234" s="281" t="s">
        <v>80</v>
      </c>
      <c r="AV234" s="16" t="s">
        <v>168</v>
      </c>
      <c r="AW234" s="16" t="s">
        <v>32</v>
      </c>
      <c r="AX234" s="16" t="s">
        <v>70</v>
      </c>
      <c r="AY234" s="281" t="s">
        <v>145</v>
      </c>
    </row>
    <row r="235" s="13" customFormat="1">
      <c r="A235" s="13"/>
      <c r="B235" s="233"/>
      <c r="C235" s="234"/>
      <c r="D235" s="223" t="s">
        <v>152</v>
      </c>
      <c r="E235" s="235" t="s">
        <v>19</v>
      </c>
      <c r="F235" s="236" t="s">
        <v>828</v>
      </c>
      <c r="G235" s="234"/>
      <c r="H235" s="235" t="s">
        <v>19</v>
      </c>
      <c r="I235" s="237"/>
      <c r="J235" s="234"/>
      <c r="K235" s="234"/>
      <c r="L235" s="238"/>
      <c r="M235" s="239"/>
      <c r="N235" s="240"/>
      <c r="O235" s="240"/>
      <c r="P235" s="240"/>
      <c r="Q235" s="240"/>
      <c r="R235" s="240"/>
      <c r="S235" s="240"/>
      <c r="T235" s="241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2" t="s">
        <v>152</v>
      </c>
      <c r="AU235" s="242" t="s">
        <v>80</v>
      </c>
      <c r="AV235" s="13" t="s">
        <v>78</v>
      </c>
      <c r="AW235" s="13" t="s">
        <v>32</v>
      </c>
      <c r="AX235" s="13" t="s">
        <v>70</v>
      </c>
      <c r="AY235" s="242" t="s">
        <v>145</v>
      </c>
    </row>
    <row r="236" s="13" customFormat="1">
      <c r="A236" s="13"/>
      <c r="B236" s="233"/>
      <c r="C236" s="234"/>
      <c r="D236" s="223" t="s">
        <v>152</v>
      </c>
      <c r="E236" s="235" t="s">
        <v>19</v>
      </c>
      <c r="F236" s="236" t="s">
        <v>829</v>
      </c>
      <c r="G236" s="234"/>
      <c r="H236" s="235" t="s">
        <v>19</v>
      </c>
      <c r="I236" s="237"/>
      <c r="J236" s="234"/>
      <c r="K236" s="234"/>
      <c r="L236" s="238"/>
      <c r="M236" s="239"/>
      <c r="N236" s="240"/>
      <c r="O236" s="240"/>
      <c r="P236" s="240"/>
      <c r="Q236" s="240"/>
      <c r="R236" s="240"/>
      <c r="S236" s="240"/>
      <c r="T236" s="241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2" t="s">
        <v>152</v>
      </c>
      <c r="AU236" s="242" t="s">
        <v>80</v>
      </c>
      <c r="AV236" s="13" t="s">
        <v>78</v>
      </c>
      <c r="AW236" s="13" t="s">
        <v>32</v>
      </c>
      <c r="AX236" s="13" t="s">
        <v>70</v>
      </c>
      <c r="AY236" s="242" t="s">
        <v>145</v>
      </c>
    </row>
    <row r="237" s="12" customFormat="1">
      <c r="A237" s="12"/>
      <c r="B237" s="221"/>
      <c r="C237" s="222"/>
      <c r="D237" s="223" t="s">
        <v>152</v>
      </c>
      <c r="E237" s="224" t="s">
        <v>19</v>
      </c>
      <c r="F237" s="225" t="s">
        <v>1234</v>
      </c>
      <c r="G237" s="222"/>
      <c r="H237" s="226">
        <v>-7.3319999999999999</v>
      </c>
      <c r="I237" s="227"/>
      <c r="J237" s="222"/>
      <c r="K237" s="222"/>
      <c r="L237" s="228"/>
      <c r="M237" s="229"/>
      <c r="N237" s="230"/>
      <c r="O237" s="230"/>
      <c r="P237" s="230"/>
      <c r="Q237" s="230"/>
      <c r="R237" s="230"/>
      <c r="S237" s="230"/>
      <c r="T237" s="231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T237" s="232" t="s">
        <v>152</v>
      </c>
      <c r="AU237" s="232" t="s">
        <v>80</v>
      </c>
      <c r="AV237" s="12" t="s">
        <v>80</v>
      </c>
      <c r="AW237" s="12" t="s">
        <v>32</v>
      </c>
      <c r="AX237" s="12" t="s">
        <v>70</v>
      </c>
      <c r="AY237" s="232" t="s">
        <v>145</v>
      </c>
    </row>
    <row r="238" s="12" customFormat="1">
      <c r="A238" s="12"/>
      <c r="B238" s="221"/>
      <c r="C238" s="222"/>
      <c r="D238" s="223" t="s">
        <v>152</v>
      </c>
      <c r="E238" s="224" t="s">
        <v>19</v>
      </c>
      <c r="F238" s="225" t="s">
        <v>1235</v>
      </c>
      <c r="G238" s="222"/>
      <c r="H238" s="226">
        <v>-6.8090000000000002</v>
      </c>
      <c r="I238" s="227"/>
      <c r="J238" s="222"/>
      <c r="K238" s="222"/>
      <c r="L238" s="228"/>
      <c r="M238" s="229"/>
      <c r="N238" s="230"/>
      <c r="O238" s="230"/>
      <c r="P238" s="230"/>
      <c r="Q238" s="230"/>
      <c r="R238" s="230"/>
      <c r="S238" s="230"/>
      <c r="T238" s="231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T238" s="232" t="s">
        <v>152</v>
      </c>
      <c r="AU238" s="232" t="s">
        <v>80</v>
      </c>
      <c r="AV238" s="12" t="s">
        <v>80</v>
      </c>
      <c r="AW238" s="12" t="s">
        <v>32</v>
      </c>
      <c r="AX238" s="12" t="s">
        <v>70</v>
      </c>
      <c r="AY238" s="232" t="s">
        <v>145</v>
      </c>
    </row>
    <row r="239" s="13" customFormat="1">
      <c r="A239" s="13"/>
      <c r="B239" s="233"/>
      <c r="C239" s="234"/>
      <c r="D239" s="223" t="s">
        <v>152</v>
      </c>
      <c r="E239" s="235" t="s">
        <v>19</v>
      </c>
      <c r="F239" s="236" t="s">
        <v>833</v>
      </c>
      <c r="G239" s="234"/>
      <c r="H239" s="235" t="s">
        <v>19</v>
      </c>
      <c r="I239" s="237"/>
      <c r="J239" s="234"/>
      <c r="K239" s="234"/>
      <c r="L239" s="238"/>
      <c r="M239" s="239"/>
      <c r="N239" s="240"/>
      <c r="O239" s="240"/>
      <c r="P239" s="240"/>
      <c r="Q239" s="240"/>
      <c r="R239" s="240"/>
      <c r="S239" s="240"/>
      <c r="T239" s="241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2" t="s">
        <v>152</v>
      </c>
      <c r="AU239" s="242" t="s">
        <v>80</v>
      </c>
      <c r="AV239" s="13" t="s">
        <v>78</v>
      </c>
      <c r="AW239" s="13" t="s">
        <v>32</v>
      </c>
      <c r="AX239" s="13" t="s">
        <v>70</v>
      </c>
      <c r="AY239" s="242" t="s">
        <v>145</v>
      </c>
    </row>
    <row r="240" s="12" customFormat="1">
      <c r="A240" s="12"/>
      <c r="B240" s="221"/>
      <c r="C240" s="222"/>
      <c r="D240" s="223" t="s">
        <v>152</v>
      </c>
      <c r="E240" s="224" t="s">
        <v>19</v>
      </c>
      <c r="F240" s="225" t="s">
        <v>1236</v>
      </c>
      <c r="G240" s="222"/>
      <c r="H240" s="226">
        <v>-3.6659999999999999</v>
      </c>
      <c r="I240" s="227"/>
      <c r="J240" s="222"/>
      <c r="K240" s="222"/>
      <c r="L240" s="228"/>
      <c r="M240" s="229"/>
      <c r="N240" s="230"/>
      <c r="O240" s="230"/>
      <c r="P240" s="230"/>
      <c r="Q240" s="230"/>
      <c r="R240" s="230"/>
      <c r="S240" s="230"/>
      <c r="T240" s="231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T240" s="232" t="s">
        <v>152</v>
      </c>
      <c r="AU240" s="232" t="s">
        <v>80</v>
      </c>
      <c r="AV240" s="12" t="s">
        <v>80</v>
      </c>
      <c r="AW240" s="12" t="s">
        <v>32</v>
      </c>
      <c r="AX240" s="12" t="s">
        <v>70</v>
      </c>
      <c r="AY240" s="232" t="s">
        <v>145</v>
      </c>
    </row>
    <row r="241" s="12" customFormat="1">
      <c r="A241" s="12"/>
      <c r="B241" s="221"/>
      <c r="C241" s="222"/>
      <c r="D241" s="223" t="s">
        <v>152</v>
      </c>
      <c r="E241" s="224" t="s">
        <v>19</v>
      </c>
      <c r="F241" s="225" t="s">
        <v>1237</v>
      </c>
      <c r="G241" s="222"/>
      <c r="H241" s="226">
        <v>-3.4049999999999998</v>
      </c>
      <c r="I241" s="227"/>
      <c r="J241" s="222"/>
      <c r="K241" s="222"/>
      <c r="L241" s="228"/>
      <c r="M241" s="229"/>
      <c r="N241" s="230"/>
      <c r="O241" s="230"/>
      <c r="P241" s="230"/>
      <c r="Q241" s="230"/>
      <c r="R241" s="230"/>
      <c r="S241" s="230"/>
      <c r="T241" s="231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T241" s="232" t="s">
        <v>152</v>
      </c>
      <c r="AU241" s="232" t="s">
        <v>80</v>
      </c>
      <c r="AV241" s="12" t="s">
        <v>80</v>
      </c>
      <c r="AW241" s="12" t="s">
        <v>32</v>
      </c>
      <c r="AX241" s="12" t="s">
        <v>70</v>
      </c>
      <c r="AY241" s="232" t="s">
        <v>145</v>
      </c>
    </row>
    <row r="242" s="12" customFormat="1">
      <c r="A242" s="12"/>
      <c r="B242" s="221"/>
      <c r="C242" s="222"/>
      <c r="D242" s="223" t="s">
        <v>152</v>
      </c>
      <c r="E242" s="224" t="s">
        <v>19</v>
      </c>
      <c r="F242" s="225" t="s">
        <v>1238</v>
      </c>
      <c r="G242" s="222"/>
      <c r="H242" s="226">
        <v>-0.67500000000000004</v>
      </c>
      <c r="I242" s="227"/>
      <c r="J242" s="222"/>
      <c r="K242" s="222"/>
      <c r="L242" s="228"/>
      <c r="M242" s="229"/>
      <c r="N242" s="230"/>
      <c r="O242" s="230"/>
      <c r="P242" s="230"/>
      <c r="Q242" s="230"/>
      <c r="R242" s="230"/>
      <c r="S242" s="230"/>
      <c r="T242" s="231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T242" s="232" t="s">
        <v>152</v>
      </c>
      <c r="AU242" s="232" t="s">
        <v>80</v>
      </c>
      <c r="AV242" s="12" t="s">
        <v>80</v>
      </c>
      <c r="AW242" s="12" t="s">
        <v>32</v>
      </c>
      <c r="AX242" s="12" t="s">
        <v>70</v>
      </c>
      <c r="AY242" s="232" t="s">
        <v>145</v>
      </c>
    </row>
    <row r="243" s="13" customFormat="1">
      <c r="A243" s="13"/>
      <c r="B243" s="233"/>
      <c r="C243" s="234"/>
      <c r="D243" s="223" t="s">
        <v>152</v>
      </c>
      <c r="E243" s="235" t="s">
        <v>19</v>
      </c>
      <c r="F243" s="236" t="s">
        <v>839</v>
      </c>
      <c r="G243" s="234"/>
      <c r="H243" s="235" t="s">
        <v>19</v>
      </c>
      <c r="I243" s="237"/>
      <c r="J243" s="234"/>
      <c r="K243" s="234"/>
      <c r="L243" s="238"/>
      <c r="M243" s="239"/>
      <c r="N243" s="240"/>
      <c r="O243" s="240"/>
      <c r="P243" s="240"/>
      <c r="Q243" s="240"/>
      <c r="R243" s="240"/>
      <c r="S243" s="240"/>
      <c r="T243" s="241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2" t="s">
        <v>152</v>
      </c>
      <c r="AU243" s="242" t="s">
        <v>80</v>
      </c>
      <c r="AV243" s="13" t="s">
        <v>78</v>
      </c>
      <c r="AW243" s="13" t="s">
        <v>32</v>
      </c>
      <c r="AX243" s="13" t="s">
        <v>70</v>
      </c>
      <c r="AY243" s="242" t="s">
        <v>145</v>
      </c>
    </row>
    <row r="244" s="12" customFormat="1">
      <c r="A244" s="12"/>
      <c r="B244" s="221"/>
      <c r="C244" s="222"/>
      <c r="D244" s="223" t="s">
        <v>152</v>
      </c>
      <c r="E244" s="224" t="s">
        <v>19</v>
      </c>
      <c r="F244" s="225" t="s">
        <v>1234</v>
      </c>
      <c r="G244" s="222"/>
      <c r="H244" s="226">
        <v>-7.3319999999999999</v>
      </c>
      <c r="I244" s="227"/>
      <c r="J244" s="222"/>
      <c r="K244" s="222"/>
      <c r="L244" s="228"/>
      <c r="M244" s="229"/>
      <c r="N244" s="230"/>
      <c r="O244" s="230"/>
      <c r="P244" s="230"/>
      <c r="Q244" s="230"/>
      <c r="R244" s="230"/>
      <c r="S244" s="230"/>
      <c r="T244" s="231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T244" s="232" t="s">
        <v>152</v>
      </c>
      <c r="AU244" s="232" t="s">
        <v>80</v>
      </c>
      <c r="AV244" s="12" t="s">
        <v>80</v>
      </c>
      <c r="AW244" s="12" t="s">
        <v>32</v>
      </c>
      <c r="AX244" s="12" t="s">
        <v>70</v>
      </c>
      <c r="AY244" s="232" t="s">
        <v>145</v>
      </c>
    </row>
    <row r="245" s="12" customFormat="1">
      <c r="A245" s="12"/>
      <c r="B245" s="221"/>
      <c r="C245" s="222"/>
      <c r="D245" s="223" t="s">
        <v>152</v>
      </c>
      <c r="E245" s="224" t="s">
        <v>19</v>
      </c>
      <c r="F245" s="225" t="s">
        <v>1235</v>
      </c>
      <c r="G245" s="222"/>
      <c r="H245" s="226">
        <v>-6.8090000000000002</v>
      </c>
      <c r="I245" s="227"/>
      <c r="J245" s="222"/>
      <c r="K245" s="222"/>
      <c r="L245" s="228"/>
      <c r="M245" s="229"/>
      <c r="N245" s="230"/>
      <c r="O245" s="230"/>
      <c r="P245" s="230"/>
      <c r="Q245" s="230"/>
      <c r="R245" s="230"/>
      <c r="S245" s="230"/>
      <c r="T245" s="231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T245" s="232" t="s">
        <v>152</v>
      </c>
      <c r="AU245" s="232" t="s">
        <v>80</v>
      </c>
      <c r="AV245" s="12" t="s">
        <v>80</v>
      </c>
      <c r="AW245" s="12" t="s">
        <v>32</v>
      </c>
      <c r="AX245" s="12" t="s">
        <v>70</v>
      </c>
      <c r="AY245" s="232" t="s">
        <v>145</v>
      </c>
    </row>
    <row r="246" s="13" customFormat="1">
      <c r="A246" s="13"/>
      <c r="B246" s="233"/>
      <c r="C246" s="234"/>
      <c r="D246" s="223" t="s">
        <v>152</v>
      </c>
      <c r="E246" s="235" t="s">
        <v>19</v>
      </c>
      <c r="F246" s="236" t="s">
        <v>840</v>
      </c>
      <c r="G246" s="234"/>
      <c r="H246" s="235" t="s">
        <v>19</v>
      </c>
      <c r="I246" s="237"/>
      <c r="J246" s="234"/>
      <c r="K246" s="234"/>
      <c r="L246" s="238"/>
      <c r="M246" s="239"/>
      <c r="N246" s="240"/>
      <c r="O246" s="240"/>
      <c r="P246" s="240"/>
      <c r="Q246" s="240"/>
      <c r="R246" s="240"/>
      <c r="S246" s="240"/>
      <c r="T246" s="241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2" t="s">
        <v>152</v>
      </c>
      <c r="AU246" s="242" t="s">
        <v>80</v>
      </c>
      <c r="AV246" s="13" t="s">
        <v>78</v>
      </c>
      <c r="AW246" s="13" t="s">
        <v>32</v>
      </c>
      <c r="AX246" s="13" t="s">
        <v>70</v>
      </c>
      <c r="AY246" s="242" t="s">
        <v>145</v>
      </c>
    </row>
    <row r="247" s="12" customFormat="1">
      <c r="A247" s="12"/>
      <c r="B247" s="221"/>
      <c r="C247" s="222"/>
      <c r="D247" s="223" t="s">
        <v>152</v>
      </c>
      <c r="E247" s="224" t="s">
        <v>19</v>
      </c>
      <c r="F247" s="225" t="s">
        <v>1239</v>
      </c>
      <c r="G247" s="222"/>
      <c r="H247" s="226">
        <v>-20.867999999999999</v>
      </c>
      <c r="I247" s="227"/>
      <c r="J247" s="222"/>
      <c r="K247" s="222"/>
      <c r="L247" s="228"/>
      <c r="M247" s="229"/>
      <c r="N247" s="230"/>
      <c r="O247" s="230"/>
      <c r="P247" s="230"/>
      <c r="Q247" s="230"/>
      <c r="R247" s="230"/>
      <c r="S247" s="230"/>
      <c r="T247" s="231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T247" s="232" t="s">
        <v>152</v>
      </c>
      <c r="AU247" s="232" t="s">
        <v>80</v>
      </c>
      <c r="AV247" s="12" t="s">
        <v>80</v>
      </c>
      <c r="AW247" s="12" t="s">
        <v>32</v>
      </c>
      <c r="AX247" s="12" t="s">
        <v>70</v>
      </c>
      <c r="AY247" s="232" t="s">
        <v>145</v>
      </c>
    </row>
    <row r="248" s="12" customFormat="1">
      <c r="A248" s="12"/>
      <c r="B248" s="221"/>
      <c r="C248" s="222"/>
      <c r="D248" s="223" t="s">
        <v>152</v>
      </c>
      <c r="E248" s="224" t="s">
        <v>19</v>
      </c>
      <c r="F248" s="225" t="s">
        <v>1240</v>
      </c>
      <c r="G248" s="222"/>
      <c r="H248" s="226">
        <v>-22.902999999999999</v>
      </c>
      <c r="I248" s="227"/>
      <c r="J248" s="222"/>
      <c r="K248" s="222"/>
      <c r="L248" s="228"/>
      <c r="M248" s="229"/>
      <c r="N248" s="230"/>
      <c r="O248" s="230"/>
      <c r="P248" s="230"/>
      <c r="Q248" s="230"/>
      <c r="R248" s="230"/>
      <c r="S248" s="230"/>
      <c r="T248" s="231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T248" s="232" t="s">
        <v>152</v>
      </c>
      <c r="AU248" s="232" t="s">
        <v>80</v>
      </c>
      <c r="AV248" s="12" t="s">
        <v>80</v>
      </c>
      <c r="AW248" s="12" t="s">
        <v>32</v>
      </c>
      <c r="AX248" s="12" t="s">
        <v>70</v>
      </c>
      <c r="AY248" s="232" t="s">
        <v>145</v>
      </c>
    </row>
    <row r="249" s="12" customFormat="1">
      <c r="A249" s="12"/>
      <c r="B249" s="221"/>
      <c r="C249" s="222"/>
      <c r="D249" s="223" t="s">
        <v>152</v>
      </c>
      <c r="E249" s="224" t="s">
        <v>19</v>
      </c>
      <c r="F249" s="225" t="s">
        <v>1241</v>
      </c>
      <c r="G249" s="222"/>
      <c r="H249" s="226">
        <v>-6.7859999999999996</v>
      </c>
      <c r="I249" s="227"/>
      <c r="J249" s="222"/>
      <c r="K249" s="222"/>
      <c r="L249" s="228"/>
      <c r="M249" s="229"/>
      <c r="N249" s="230"/>
      <c r="O249" s="230"/>
      <c r="P249" s="230"/>
      <c r="Q249" s="230"/>
      <c r="R249" s="230"/>
      <c r="S249" s="230"/>
      <c r="T249" s="231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T249" s="232" t="s">
        <v>152</v>
      </c>
      <c r="AU249" s="232" t="s">
        <v>80</v>
      </c>
      <c r="AV249" s="12" t="s">
        <v>80</v>
      </c>
      <c r="AW249" s="12" t="s">
        <v>32</v>
      </c>
      <c r="AX249" s="12" t="s">
        <v>70</v>
      </c>
      <c r="AY249" s="232" t="s">
        <v>145</v>
      </c>
    </row>
    <row r="250" s="16" customFormat="1">
      <c r="A250" s="16"/>
      <c r="B250" s="271"/>
      <c r="C250" s="272"/>
      <c r="D250" s="223" t="s">
        <v>152</v>
      </c>
      <c r="E250" s="273" t="s">
        <v>19</v>
      </c>
      <c r="F250" s="274" t="s">
        <v>752</v>
      </c>
      <c r="G250" s="272"/>
      <c r="H250" s="275">
        <v>-86.585000000000008</v>
      </c>
      <c r="I250" s="276"/>
      <c r="J250" s="272"/>
      <c r="K250" s="272"/>
      <c r="L250" s="277"/>
      <c r="M250" s="278"/>
      <c r="N250" s="279"/>
      <c r="O250" s="279"/>
      <c r="P250" s="279"/>
      <c r="Q250" s="279"/>
      <c r="R250" s="279"/>
      <c r="S250" s="279"/>
      <c r="T250" s="280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T250" s="281" t="s">
        <v>152</v>
      </c>
      <c r="AU250" s="281" t="s">
        <v>80</v>
      </c>
      <c r="AV250" s="16" t="s">
        <v>168</v>
      </c>
      <c r="AW250" s="16" t="s">
        <v>32</v>
      </c>
      <c r="AX250" s="16" t="s">
        <v>70</v>
      </c>
      <c r="AY250" s="281" t="s">
        <v>145</v>
      </c>
    </row>
    <row r="251" s="14" customFormat="1">
      <c r="A251" s="14"/>
      <c r="B251" s="243"/>
      <c r="C251" s="244"/>
      <c r="D251" s="223" t="s">
        <v>152</v>
      </c>
      <c r="E251" s="245" t="s">
        <v>19</v>
      </c>
      <c r="F251" s="246" t="s">
        <v>154</v>
      </c>
      <c r="G251" s="244"/>
      <c r="H251" s="247">
        <v>134.23500000000001</v>
      </c>
      <c r="I251" s="248"/>
      <c r="J251" s="244"/>
      <c r="K251" s="244"/>
      <c r="L251" s="249"/>
      <c r="M251" s="250"/>
      <c r="N251" s="251"/>
      <c r="O251" s="251"/>
      <c r="P251" s="251"/>
      <c r="Q251" s="251"/>
      <c r="R251" s="251"/>
      <c r="S251" s="251"/>
      <c r="T251" s="252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3" t="s">
        <v>152</v>
      </c>
      <c r="AU251" s="253" t="s">
        <v>80</v>
      </c>
      <c r="AV251" s="14" t="s">
        <v>150</v>
      </c>
      <c r="AW251" s="14" t="s">
        <v>32</v>
      </c>
      <c r="AX251" s="14" t="s">
        <v>78</v>
      </c>
      <c r="AY251" s="253" t="s">
        <v>145</v>
      </c>
    </row>
    <row r="252" s="2" customFormat="1" ht="16.5" customHeight="1">
      <c r="A252" s="41"/>
      <c r="B252" s="42"/>
      <c r="C252" s="282" t="s">
        <v>250</v>
      </c>
      <c r="D252" s="282" t="s">
        <v>845</v>
      </c>
      <c r="E252" s="283" t="s">
        <v>846</v>
      </c>
      <c r="F252" s="284" t="s">
        <v>847</v>
      </c>
      <c r="G252" s="285" t="s">
        <v>260</v>
      </c>
      <c r="H252" s="286">
        <v>289.94799999999998</v>
      </c>
      <c r="I252" s="287"/>
      <c r="J252" s="288">
        <f>ROUND(I252*H252,2)</f>
        <v>0</v>
      </c>
      <c r="K252" s="284" t="s">
        <v>733</v>
      </c>
      <c r="L252" s="289"/>
      <c r="M252" s="290" t="s">
        <v>19</v>
      </c>
      <c r="N252" s="291" t="s">
        <v>41</v>
      </c>
      <c r="O252" s="87"/>
      <c r="P252" s="217">
        <f>O252*H252</f>
        <v>0</v>
      </c>
      <c r="Q252" s="217">
        <v>0</v>
      </c>
      <c r="R252" s="217">
        <f>Q252*H252</f>
        <v>0</v>
      </c>
      <c r="S252" s="217">
        <v>0</v>
      </c>
      <c r="T252" s="218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19" t="s">
        <v>195</v>
      </c>
      <c r="AT252" s="219" t="s">
        <v>845</v>
      </c>
      <c r="AU252" s="219" t="s">
        <v>80</v>
      </c>
      <c r="AY252" s="20" t="s">
        <v>145</v>
      </c>
      <c r="BE252" s="220">
        <f>IF(N252="základní",J252,0)</f>
        <v>0</v>
      </c>
      <c r="BF252" s="220">
        <f>IF(N252="snížená",J252,0)</f>
        <v>0</v>
      </c>
      <c r="BG252" s="220">
        <f>IF(N252="zákl. přenesená",J252,0)</f>
        <v>0</v>
      </c>
      <c r="BH252" s="220">
        <f>IF(N252="sníž. přenesená",J252,0)</f>
        <v>0</v>
      </c>
      <c r="BI252" s="220">
        <f>IF(N252="nulová",J252,0)</f>
        <v>0</v>
      </c>
      <c r="BJ252" s="20" t="s">
        <v>78</v>
      </c>
      <c r="BK252" s="220">
        <f>ROUND(I252*H252,2)</f>
        <v>0</v>
      </c>
      <c r="BL252" s="20" t="s">
        <v>150</v>
      </c>
      <c r="BM252" s="219" t="s">
        <v>1242</v>
      </c>
    </row>
    <row r="253" s="12" customFormat="1">
      <c r="A253" s="12"/>
      <c r="B253" s="221"/>
      <c r="C253" s="222"/>
      <c r="D253" s="223" t="s">
        <v>152</v>
      </c>
      <c r="E253" s="224" t="s">
        <v>19</v>
      </c>
      <c r="F253" s="225" t="s">
        <v>1243</v>
      </c>
      <c r="G253" s="222"/>
      <c r="H253" s="226">
        <v>289.94799999999998</v>
      </c>
      <c r="I253" s="227"/>
      <c r="J253" s="222"/>
      <c r="K253" s="222"/>
      <c r="L253" s="228"/>
      <c r="M253" s="229"/>
      <c r="N253" s="230"/>
      <c r="O253" s="230"/>
      <c r="P253" s="230"/>
      <c r="Q253" s="230"/>
      <c r="R253" s="230"/>
      <c r="S253" s="230"/>
      <c r="T253" s="231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T253" s="232" t="s">
        <v>152</v>
      </c>
      <c r="AU253" s="232" t="s">
        <v>80</v>
      </c>
      <c r="AV253" s="12" t="s">
        <v>80</v>
      </c>
      <c r="AW253" s="12" t="s">
        <v>32</v>
      </c>
      <c r="AX253" s="12" t="s">
        <v>70</v>
      </c>
      <c r="AY253" s="232" t="s">
        <v>145</v>
      </c>
    </row>
    <row r="254" s="14" customFormat="1">
      <c r="A254" s="14"/>
      <c r="B254" s="243"/>
      <c r="C254" s="244"/>
      <c r="D254" s="223" t="s">
        <v>152</v>
      </c>
      <c r="E254" s="245" t="s">
        <v>19</v>
      </c>
      <c r="F254" s="246" t="s">
        <v>154</v>
      </c>
      <c r="G254" s="244"/>
      <c r="H254" s="247">
        <v>289.94799999999998</v>
      </c>
      <c r="I254" s="248"/>
      <c r="J254" s="244"/>
      <c r="K254" s="244"/>
      <c r="L254" s="249"/>
      <c r="M254" s="250"/>
      <c r="N254" s="251"/>
      <c r="O254" s="251"/>
      <c r="P254" s="251"/>
      <c r="Q254" s="251"/>
      <c r="R254" s="251"/>
      <c r="S254" s="251"/>
      <c r="T254" s="252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3" t="s">
        <v>152</v>
      </c>
      <c r="AU254" s="253" t="s">
        <v>80</v>
      </c>
      <c r="AV254" s="14" t="s">
        <v>150</v>
      </c>
      <c r="AW254" s="14" t="s">
        <v>32</v>
      </c>
      <c r="AX254" s="14" t="s">
        <v>78</v>
      </c>
      <c r="AY254" s="253" t="s">
        <v>145</v>
      </c>
    </row>
    <row r="255" s="2" customFormat="1" ht="37.8" customHeight="1">
      <c r="A255" s="41"/>
      <c r="B255" s="42"/>
      <c r="C255" s="208" t="s">
        <v>262</v>
      </c>
      <c r="D255" s="208" t="s">
        <v>146</v>
      </c>
      <c r="E255" s="209" t="s">
        <v>850</v>
      </c>
      <c r="F255" s="210" t="s">
        <v>851</v>
      </c>
      <c r="G255" s="211" t="s">
        <v>184</v>
      </c>
      <c r="H255" s="212">
        <v>40.908000000000001</v>
      </c>
      <c r="I255" s="213"/>
      <c r="J255" s="214">
        <f>ROUND(I255*H255,2)</f>
        <v>0</v>
      </c>
      <c r="K255" s="210" t="s">
        <v>733</v>
      </c>
      <c r="L255" s="47"/>
      <c r="M255" s="215" t="s">
        <v>19</v>
      </c>
      <c r="N255" s="216" t="s">
        <v>41</v>
      </c>
      <c r="O255" s="87"/>
      <c r="P255" s="217">
        <f>O255*H255</f>
        <v>0</v>
      </c>
      <c r="Q255" s="217">
        <v>0</v>
      </c>
      <c r="R255" s="217">
        <f>Q255*H255</f>
        <v>0</v>
      </c>
      <c r="S255" s="217">
        <v>0</v>
      </c>
      <c r="T255" s="218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19" t="s">
        <v>150</v>
      </c>
      <c r="AT255" s="219" t="s">
        <v>146</v>
      </c>
      <c r="AU255" s="219" t="s">
        <v>80</v>
      </c>
      <c r="AY255" s="20" t="s">
        <v>145</v>
      </c>
      <c r="BE255" s="220">
        <f>IF(N255="základní",J255,0)</f>
        <v>0</v>
      </c>
      <c r="BF255" s="220">
        <f>IF(N255="snížená",J255,0)</f>
        <v>0</v>
      </c>
      <c r="BG255" s="220">
        <f>IF(N255="zákl. přenesená",J255,0)</f>
        <v>0</v>
      </c>
      <c r="BH255" s="220">
        <f>IF(N255="sníž. přenesená",J255,0)</f>
        <v>0</v>
      </c>
      <c r="BI255" s="220">
        <f>IF(N255="nulová",J255,0)</f>
        <v>0</v>
      </c>
      <c r="BJ255" s="20" t="s">
        <v>78</v>
      </c>
      <c r="BK255" s="220">
        <f>ROUND(I255*H255,2)</f>
        <v>0</v>
      </c>
      <c r="BL255" s="20" t="s">
        <v>150</v>
      </c>
      <c r="BM255" s="219" t="s">
        <v>1244</v>
      </c>
    </row>
    <row r="256" s="2" customFormat="1">
      <c r="A256" s="41"/>
      <c r="B256" s="42"/>
      <c r="C256" s="43"/>
      <c r="D256" s="266" t="s">
        <v>735</v>
      </c>
      <c r="E256" s="43"/>
      <c r="F256" s="267" t="s">
        <v>853</v>
      </c>
      <c r="G256" s="43"/>
      <c r="H256" s="43"/>
      <c r="I256" s="268"/>
      <c r="J256" s="43"/>
      <c r="K256" s="43"/>
      <c r="L256" s="47"/>
      <c r="M256" s="269"/>
      <c r="N256" s="270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20" t="s">
        <v>735</v>
      </c>
      <c r="AU256" s="20" t="s">
        <v>80</v>
      </c>
    </row>
    <row r="257" s="12" customFormat="1">
      <c r="A257" s="12"/>
      <c r="B257" s="221"/>
      <c r="C257" s="222"/>
      <c r="D257" s="223" t="s">
        <v>152</v>
      </c>
      <c r="E257" s="224" t="s">
        <v>19</v>
      </c>
      <c r="F257" s="225" t="s">
        <v>1245</v>
      </c>
      <c r="G257" s="222"/>
      <c r="H257" s="226">
        <v>20.867999999999999</v>
      </c>
      <c r="I257" s="227"/>
      <c r="J257" s="222"/>
      <c r="K257" s="222"/>
      <c r="L257" s="228"/>
      <c r="M257" s="229"/>
      <c r="N257" s="230"/>
      <c r="O257" s="230"/>
      <c r="P257" s="230"/>
      <c r="Q257" s="230"/>
      <c r="R257" s="230"/>
      <c r="S257" s="230"/>
      <c r="T257" s="231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T257" s="232" t="s">
        <v>152</v>
      </c>
      <c r="AU257" s="232" t="s">
        <v>80</v>
      </c>
      <c r="AV257" s="12" t="s">
        <v>80</v>
      </c>
      <c r="AW257" s="12" t="s">
        <v>32</v>
      </c>
      <c r="AX257" s="12" t="s">
        <v>70</v>
      </c>
      <c r="AY257" s="232" t="s">
        <v>145</v>
      </c>
    </row>
    <row r="258" s="12" customFormat="1">
      <c r="A258" s="12"/>
      <c r="B258" s="221"/>
      <c r="C258" s="222"/>
      <c r="D258" s="223" t="s">
        <v>152</v>
      </c>
      <c r="E258" s="224" t="s">
        <v>19</v>
      </c>
      <c r="F258" s="225" t="s">
        <v>1246</v>
      </c>
      <c r="G258" s="222"/>
      <c r="H258" s="226">
        <v>-1.365</v>
      </c>
      <c r="I258" s="227"/>
      <c r="J258" s="222"/>
      <c r="K258" s="222"/>
      <c r="L258" s="228"/>
      <c r="M258" s="229"/>
      <c r="N258" s="230"/>
      <c r="O258" s="230"/>
      <c r="P258" s="230"/>
      <c r="Q258" s="230"/>
      <c r="R258" s="230"/>
      <c r="S258" s="230"/>
      <c r="T258" s="231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T258" s="232" t="s">
        <v>152</v>
      </c>
      <c r="AU258" s="232" t="s">
        <v>80</v>
      </c>
      <c r="AV258" s="12" t="s">
        <v>80</v>
      </c>
      <c r="AW258" s="12" t="s">
        <v>32</v>
      </c>
      <c r="AX258" s="12" t="s">
        <v>70</v>
      </c>
      <c r="AY258" s="232" t="s">
        <v>145</v>
      </c>
    </row>
    <row r="259" s="12" customFormat="1">
      <c r="A259" s="12"/>
      <c r="B259" s="221"/>
      <c r="C259" s="222"/>
      <c r="D259" s="223" t="s">
        <v>152</v>
      </c>
      <c r="E259" s="224" t="s">
        <v>19</v>
      </c>
      <c r="F259" s="225" t="s">
        <v>1247</v>
      </c>
      <c r="G259" s="222"/>
      <c r="H259" s="226">
        <v>22.902999999999999</v>
      </c>
      <c r="I259" s="227"/>
      <c r="J259" s="222"/>
      <c r="K259" s="222"/>
      <c r="L259" s="228"/>
      <c r="M259" s="229"/>
      <c r="N259" s="230"/>
      <c r="O259" s="230"/>
      <c r="P259" s="230"/>
      <c r="Q259" s="230"/>
      <c r="R259" s="230"/>
      <c r="S259" s="230"/>
      <c r="T259" s="231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T259" s="232" t="s">
        <v>152</v>
      </c>
      <c r="AU259" s="232" t="s">
        <v>80</v>
      </c>
      <c r="AV259" s="12" t="s">
        <v>80</v>
      </c>
      <c r="AW259" s="12" t="s">
        <v>32</v>
      </c>
      <c r="AX259" s="12" t="s">
        <v>70</v>
      </c>
      <c r="AY259" s="232" t="s">
        <v>145</v>
      </c>
    </row>
    <row r="260" s="12" customFormat="1">
      <c r="A260" s="12"/>
      <c r="B260" s="221"/>
      <c r="C260" s="222"/>
      <c r="D260" s="223" t="s">
        <v>152</v>
      </c>
      <c r="E260" s="224" t="s">
        <v>19</v>
      </c>
      <c r="F260" s="225" t="s">
        <v>1248</v>
      </c>
      <c r="G260" s="222"/>
      <c r="H260" s="226">
        <v>-1.498</v>
      </c>
      <c r="I260" s="227"/>
      <c r="J260" s="222"/>
      <c r="K260" s="222"/>
      <c r="L260" s="228"/>
      <c r="M260" s="229"/>
      <c r="N260" s="230"/>
      <c r="O260" s="230"/>
      <c r="P260" s="230"/>
      <c r="Q260" s="230"/>
      <c r="R260" s="230"/>
      <c r="S260" s="230"/>
      <c r="T260" s="231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T260" s="232" t="s">
        <v>152</v>
      </c>
      <c r="AU260" s="232" t="s">
        <v>80</v>
      </c>
      <c r="AV260" s="12" t="s">
        <v>80</v>
      </c>
      <c r="AW260" s="12" t="s">
        <v>32</v>
      </c>
      <c r="AX260" s="12" t="s">
        <v>70</v>
      </c>
      <c r="AY260" s="232" t="s">
        <v>145</v>
      </c>
    </row>
    <row r="261" s="14" customFormat="1">
      <c r="A261" s="14"/>
      <c r="B261" s="243"/>
      <c r="C261" s="244"/>
      <c r="D261" s="223" t="s">
        <v>152</v>
      </c>
      <c r="E261" s="245" t="s">
        <v>19</v>
      </c>
      <c r="F261" s="246" t="s">
        <v>154</v>
      </c>
      <c r="G261" s="244"/>
      <c r="H261" s="247">
        <v>40.908000000000001</v>
      </c>
      <c r="I261" s="248"/>
      <c r="J261" s="244"/>
      <c r="K261" s="244"/>
      <c r="L261" s="249"/>
      <c r="M261" s="250"/>
      <c r="N261" s="251"/>
      <c r="O261" s="251"/>
      <c r="P261" s="251"/>
      <c r="Q261" s="251"/>
      <c r="R261" s="251"/>
      <c r="S261" s="251"/>
      <c r="T261" s="252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3" t="s">
        <v>152</v>
      </c>
      <c r="AU261" s="253" t="s">
        <v>80</v>
      </c>
      <c r="AV261" s="14" t="s">
        <v>150</v>
      </c>
      <c r="AW261" s="14" t="s">
        <v>32</v>
      </c>
      <c r="AX261" s="14" t="s">
        <v>78</v>
      </c>
      <c r="AY261" s="253" t="s">
        <v>145</v>
      </c>
    </row>
    <row r="262" s="2" customFormat="1" ht="16.5" customHeight="1">
      <c r="A262" s="41"/>
      <c r="B262" s="42"/>
      <c r="C262" s="282" t="s">
        <v>7</v>
      </c>
      <c r="D262" s="282" t="s">
        <v>845</v>
      </c>
      <c r="E262" s="283" t="s">
        <v>860</v>
      </c>
      <c r="F262" s="284" t="s">
        <v>861</v>
      </c>
      <c r="G262" s="285" t="s">
        <v>260</v>
      </c>
      <c r="H262" s="286">
        <v>88.361000000000004</v>
      </c>
      <c r="I262" s="287"/>
      <c r="J262" s="288">
        <f>ROUND(I262*H262,2)</f>
        <v>0</v>
      </c>
      <c r="K262" s="284" t="s">
        <v>862</v>
      </c>
      <c r="L262" s="289"/>
      <c r="M262" s="290" t="s">
        <v>19</v>
      </c>
      <c r="N262" s="291" t="s">
        <v>41</v>
      </c>
      <c r="O262" s="87"/>
      <c r="P262" s="217">
        <f>O262*H262</f>
        <v>0</v>
      </c>
      <c r="Q262" s="217">
        <v>0</v>
      </c>
      <c r="R262" s="217">
        <f>Q262*H262</f>
        <v>0</v>
      </c>
      <c r="S262" s="217">
        <v>0</v>
      </c>
      <c r="T262" s="218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19" t="s">
        <v>195</v>
      </c>
      <c r="AT262" s="219" t="s">
        <v>845</v>
      </c>
      <c r="AU262" s="219" t="s">
        <v>80</v>
      </c>
      <c r="AY262" s="20" t="s">
        <v>145</v>
      </c>
      <c r="BE262" s="220">
        <f>IF(N262="základní",J262,0)</f>
        <v>0</v>
      </c>
      <c r="BF262" s="220">
        <f>IF(N262="snížená",J262,0)</f>
        <v>0</v>
      </c>
      <c r="BG262" s="220">
        <f>IF(N262="zákl. přenesená",J262,0)</f>
        <v>0</v>
      </c>
      <c r="BH262" s="220">
        <f>IF(N262="sníž. přenesená",J262,0)</f>
        <v>0</v>
      </c>
      <c r="BI262" s="220">
        <f>IF(N262="nulová",J262,0)</f>
        <v>0</v>
      </c>
      <c r="BJ262" s="20" t="s">
        <v>78</v>
      </c>
      <c r="BK262" s="220">
        <f>ROUND(I262*H262,2)</f>
        <v>0</v>
      </c>
      <c r="BL262" s="20" t="s">
        <v>150</v>
      </c>
      <c r="BM262" s="219" t="s">
        <v>1249</v>
      </c>
    </row>
    <row r="263" s="12" customFormat="1">
      <c r="A263" s="12"/>
      <c r="B263" s="221"/>
      <c r="C263" s="222"/>
      <c r="D263" s="223" t="s">
        <v>152</v>
      </c>
      <c r="E263" s="224" t="s">
        <v>19</v>
      </c>
      <c r="F263" s="225" t="s">
        <v>1250</v>
      </c>
      <c r="G263" s="222"/>
      <c r="H263" s="226">
        <v>45.075000000000003</v>
      </c>
      <c r="I263" s="227"/>
      <c r="J263" s="222"/>
      <c r="K263" s="222"/>
      <c r="L263" s="228"/>
      <c r="M263" s="229"/>
      <c r="N263" s="230"/>
      <c r="O263" s="230"/>
      <c r="P263" s="230"/>
      <c r="Q263" s="230"/>
      <c r="R263" s="230"/>
      <c r="S263" s="230"/>
      <c r="T263" s="231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T263" s="232" t="s">
        <v>152</v>
      </c>
      <c r="AU263" s="232" t="s">
        <v>80</v>
      </c>
      <c r="AV263" s="12" t="s">
        <v>80</v>
      </c>
      <c r="AW263" s="12" t="s">
        <v>32</v>
      </c>
      <c r="AX263" s="12" t="s">
        <v>70</v>
      </c>
      <c r="AY263" s="232" t="s">
        <v>145</v>
      </c>
    </row>
    <row r="264" s="12" customFormat="1">
      <c r="A264" s="12"/>
      <c r="B264" s="221"/>
      <c r="C264" s="222"/>
      <c r="D264" s="223" t="s">
        <v>152</v>
      </c>
      <c r="E264" s="224" t="s">
        <v>19</v>
      </c>
      <c r="F264" s="225" t="s">
        <v>1251</v>
      </c>
      <c r="G264" s="222"/>
      <c r="H264" s="226">
        <v>-2.948</v>
      </c>
      <c r="I264" s="227"/>
      <c r="J264" s="222"/>
      <c r="K264" s="222"/>
      <c r="L264" s="228"/>
      <c r="M264" s="229"/>
      <c r="N264" s="230"/>
      <c r="O264" s="230"/>
      <c r="P264" s="230"/>
      <c r="Q264" s="230"/>
      <c r="R264" s="230"/>
      <c r="S264" s="230"/>
      <c r="T264" s="231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T264" s="232" t="s">
        <v>152</v>
      </c>
      <c r="AU264" s="232" t="s">
        <v>80</v>
      </c>
      <c r="AV264" s="12" t="s">
        <v>80</v>
      </c>
      <c r="AW264" s="12" t="s">
        <v>32</v>
      </c>
      <c r="AX264" s="12" t="s">
        <v>70</v>
      </c>
      <c r="AY264" s="232" t="s">
        <v>145</v>
      </c>
    </row>
    <row r="265" s="12" customFormat="1">
      <c r="A265" s="12"/>
      <c r="B265" s="221"/>
      <c r="C265" s="222"/>
      <c r="D265" s="223" t="s">
        <v>152</v>
      </c>
      <c r="E265" s="224" t="s">
        <v>19</v>
      </c>
      <c r="F265" s="225" t="s">
        <v>1252</v>
      </c>
      <c r="G265" s="222"/>
      <c r="H265" s="226">
        <v>49.469999999999999</v>
      </c>
      <c r="I265" s="227"/>
      <c r="J265" s="222"/>
      <c r="K265" s="222"/>
      <c r="L265" s="228"/>
      <c r="M265" s="229"/>
      <c r="N265" s="230"/>
      <c r="O265" s="230"/>
      <c r="P265" s="230"/>
      <c r="Q265" s="230"/>
      <c r="R265" s="230"/>
      <c r="S265" s="230"/>
      <c r="T265" s="231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T265" s="232" t="s">
        <v>152</v>
      </c>
      <c r="AU265" s="232" t="s">
        <v>80</v>
      </c>
      <c r="AV265" s="12" t="s">
        <v>80</v>
      </c>
      <c r="AW265" s="12" t="s">
        <v>32</v>
      </c>
      <c r="AX265" s="12" t="s">
        <v>70</v>
      </c>
      <c r="AY265" s="232" t="s">
        <v>145</v>
      </c>
    </row>
    <row r="266" s="12" customFormat="1">
      <c r="A266" s="12"/>
      <c r="B266" s="221"/>
      <c r="C266" s="222"/>
      <c r="D266" s="223" t="s">
        <v>152</v>
      </c>
      <c r="E266" s="224" t="s">
        <v>19</v>
      </c>
      <c r="F266" s="225" t="s">
        <v>1253</v>
      </c>
      <c r="G266" s="222"/>
      <c r="H266" s="226">
        <v>-3.2360000000000002</v>
      </c>
      <c r="I266" s="227"/>
      <c r="J266" s="222"/>
      <c r="K266" s="222"/>
      <c r="L266" s="228"/>
      <c r="M266" s="229"/>
      <c r="N266" s="230"/>
      <c r="O266" s="230"/>
      <c r="P266" s="230"/>
      <c r="Q266" s="230"/>
      <c r="R266" s="230"/>
      <c r="S266" s="230"/>
      <c r="T266" s="231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T266" s="232" t="s">
        <v>152</v>
      </c>
      <c r="AU266" s="232" t="s">
        <v>80</v>
      </c>
      <c r="AV266" s="12" t="s">
        <v>80</v>
      </c>
      <c r="AW266" s="12" t="s">
        <v>32</v>
      </c>
      <c r="AX266" s="12" t="s">
        <v>70</v>
      </c>
      <c r="AY266" s="232" t="s">
        <v>145</v>
      </c>
    </row>
    <row r="267" s="14" customFormat="1">
      <c r="A267" s="14"/>
      <c r="B267" s="243"/>
      <c r="C267" s="244"/>
      <c r="D267" s="223" t="s">
        <v>152</v>
      </c>
      <c r="E267" s="245" t="s">
        <v>19</v>
      </c>
      <c r="F267" s="246" t="s">
        <v>154</v>
      </c>
      <c r="G267" s="244"/>
      <c r="H267" s="247">
        <v>88.361000000000004</v>
      </c>
      <c r="I267" s="248"/>
      <c r="J267" s="244"/>
      <c r="K267" s="244"/>
      <c r="L267" s="249"/>
      <c r="M267" s="250"/>
      <c r="N267" s="251"/>
      <c r="O267" s="251"/>
      <c r="P267" s="251"/>
      <c r="Q267" s="251"/>
      <c r="R267" s="251"/>
      <c r="S267" s="251"/>
      <c r="T267" s="252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3" t="s">
        <v>152</v>
      </c>
      <c r="AU267" s="253" t="s">
        <v>80</v>
      </c>
      <c r="AV267" s="14" t="s">
        <v>150</v>
      </c>
      <c r="AW267" s="14" t="s">
        <v>32</v>
      </c>
      <c r="AX267" s="14" t="s">
        <v>78</v>
      </c>
      <c r="AY267" s="253" t="s">
        <v>145</v>
      </c>
    </row>
    <row r="268" s="11" customFormat="1" ht="22.8" customHeight="1">
      <c r="A268" s="11"/>
      <c r="B268" s="194"/>
      <c r="C268" s="195"/>
      <c r="D268" s="196" t="s">
        <v>69</v>
      </c>
      <c r="E268" s="264" t="s">
        <v>150</v>
      </c>
      <c r="F268" s="264" t="s">
        <v>870</v>
      </c>
      <c r="G268" s="195"/>
      <c r="H268" s="195"/>
      <c r="I268" s="198"/>
      <c r="J268" s="265">
        <f>BK268</f>
        <v>0</v>
      </c>
      <c r="K268" s="195"/>
      <c r="L268" s="200"/>
      <c r="M268" s="201"/>
      <c r="N268" s="202"/>
      <c r="O268" s="202"/>
      <c r="P268" s="203">
        <f>SUM(P269:P311)</f>
        <v>0</v>
      </c>
      <c r="Q268" s="202"/>
      <c r="R268" s="203">
        <f>SUM(R269:R311)</f>
        <v>1.7160586872000001</v>
      </c>
      <c r="S268" s="202"/>
      <c r="T268" s="204">
        <f>SUM(T269:T311)</f>
        <v>0</v>
      </c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R268" s="205" t="s">
        <v>78</v>
      </c>
      <c r="AT268" s="206" t="s">
        <v>69</v>
      </c>
      <c r="AU268" s="206" t="s">
        <v>78</v>
      </c>
      <c r="AY268" s="205" t="s">
        <v>145</v>
      </c>
      <c r="BK268" s="207">
        <f>SUM(BK269:BK311)</f>
        <v>0</v>
      </c>
    </row>
    <row r="269" s="2" customFormat="1" ht="16.5" customHeight="1">
      <c r="A269" s="41"/>
      <c r="B269" s="42"/>
      <c r="C269" s="208" t="s">
        <v>274</v>
      </c>
      <c r="D269" s="208" t="s">
        <v>146</v>
      </c>
      <c r="E269" s="209" t="s">
        <v>871</v>
      </c>
      <c r="F269" s="210" t="s">
        <v>872</v>
      </c>
      <c r="G269" s="211" t="s">
        <v>184</v>
      </c>
      <c r="H269" s="212">
        <v>14.141</v>
      </c>
      <c r="I269" s="213"/>
      <c r="J269" s="214">
        <f>ROUND(I269*H269,2)</f>
        <v>0</v>
      </c>
      <c r="K269" s="210" t="s">
        <v>733</v>
      </c>
      <c r="L269" s="47"/>
      <c r="M269" s="215" t="s">
        <v>19</v>
      </c>
      <c r="N269" s="216" t="s">
        <v>41</v>
      </c>
      <c r="O269" s="87"/>
      <c r="P269" s="217">
        <f>O269*H269</f>
        <v>0</v>
      </c>
      <c r="Q269" s="217">
        <v>0</v>
      </c>
      <c r="R269" s="217">
        <f>Q269*H269</f>
        <v>0</v>
      </c>
      <c r="S269" s="217">
        <v>0</v>
      </c>
      <c r="T269" s="218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19" t="s">
        <v>150</v>
      </c>
      <c r="AT269" s="219" t="s">
        <v>146</v>
      </c>
      <c r="AU269" s="219" t="s">
        <v>80</v>
      </c>
      <c r="AY269" s="20" t="s">
        <v>145</v>
      </c>
      <c r="BE269" s="220">
        <f>IF(N269="základní",J269,0)</f>
        <v>0</v>
      </c>
      <c r="BF269" s="220">
        <f>IF(N269="snížená",J269,0)</f>
        <v>0</v>
      </c>
      <c r="BG269" s="220">
        <f>IF(N269="zákl. přenesená",J269,0)</f>
        <v>0</v>
      </c>
      <c r="BH269" s="220">
        <f>IF(N269="sníž. přenesená",J269,0)</f>
        <v>0</v>
      </c>
      <c r="BI269" s="220">
        <f>IF(N269="nulová",J269,0)</f>
        <v>0</v>
      </c>
      <c r="BJ269" s="20" t="s">
        <v>78</v>
      </c>
      <c r="BK269" s="220">
        <f>ROUND(I269*H269,2)</f>
        <v>0</v>
      </c>
      <c r="BL269" s="20" t="s">
        <v>150</v>
      </c>
      <c r="BM269" s="219" t="s">
        <v>1254</v>
      </c>
    </row>
    <row r="270" s="2" customFormat="1">
      <c r="A270" s="41"/>
      <c r="B270" s="42"/>
      <c r="C270" s="43"/>
      <c r="D270" s="266" t="s">
        <v>735</v>
      </c>
      <c r="E270" s="43"/>
      <c r="F270" s="267" t="s">
        <v>874</v>
      </c>
      <c r="G270" s="43"/>
      <c r="H270" s="43"/>
      <c r="I270" s="268"/>
      <c r="J270" s="43"/>
      <c r="K270" s="43"/>
      <c r="L270" s="47"/>
      <c r="M270" s="269"/>
      <c r="N270" s="270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735</v>
      </c>
      <c r="AU270" s="20" t="s">
        <v>80</v>
      </c>
    </row>
    <row r="271" s="12" customFormat="1">
      <c r="A271" s="12"/>
      <c r="B271" s="221"/>
      <c r="C271" s="222"/>
      <c r="D271" s="223" t="s">
        <v>152</v>
      </c>
      <c r="E271" s="224" t="s">
        <v>19</v>
      </c>
      <c r="F271" s="225" t="s">
        <v>1255</v>
      </c>
      <c r="G271" s="222"/>
      <c r="H271" s="226">
        <v>7.3319999999999999</v>
      </c>
      <c r="I271" s="227"/>
      <c r="J271" s="222"/>
      <c r="K271" s="222"/>
      <c r="L271" s="228"/>
      <c r="M271" s="229"/>
      <c r="N271" s="230"/>
      <c r="O271" s="230"/>
      <c r="P271" s="230"/>
      <c r="Q271" s="230"/>
      <c r="R271" s="230"/>
      <c r="S271" s="230"/>
      <c r="T271" s="231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T271" s="232" t="s">
        <v>152</v>
      </c>
      <c r="AU271" s="232" t="s">
        <v>80</v>
      </c>
      <c r="AV271" s="12" t="s">
        <v>80</v>
      </c>
      <c r="AW271" s="12" t="s">
        <v>32</v>
      </c>
      <c r="AX271" s="12" t="s">
        <v>70</v>
      </c>
      <c r="AY271" s="232" t="s">
        <v>145</v>
      </c>
    </row>
    <row r="272" s="12" customFormat="1">
      <c r="A272" s="12"/>
      <c r="B272" s="221"/>
      <c r="C272" s="222"/>
      <c r="D272" s="223" t="s">
        <v>152</v>
      </c>
      <c r="E272" s="224" t="s">
        <v>19</v>
      </c>
      <c r="F272" s="225" t="s">
        <v>1256</v>
      </c>
      <c r="G272" s="222"/>
      <c r="H272" s="226">
        <v>6.8090000000000002</v>
      </c>
      <c r="I272" s="227"/>
      <c r="J272" s="222"/>
      <c r="K272" s="222"/>
      <c r="L272" s="228"/>
      <c r="M272" s="229"/>
      <c r="N272" s="230"/>
      <c r="O272" s="230"/>
      <c r="P272" s="230"/>
      <c r="Q272" s="230"/>
      <c r="R272" s="230"/>
      <c r="S272" s="230"/>
      <c r="T272" s="231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T272" s="232" t="s">
        <v>152</v>
      </c>
      <c r="AU272" s="232" t="s">
        <v>80</v>
      </c>
      <c r="AV272" s="12" t="s">
        <v>80</v>
      </c>
      <c r="AW272" s="12" t="s">
        <v>32</v>
      </c>
      <c r="AX272" s="12" t="s">
        <v>70</v>
      </c>
      <c r="AY272" s="232" t="s">
        <v>145</v>
      </c>
    </row>
    <row r="273" s="14" customFormat="1">
      <c r="A273" s="14"/>
      <c r="B273" s="243"/>
      <c r="C273" s="244"/>
      <c r="D273" s="223" t="s">
        <v>152</v>
      </c>
      <c r="E273" s="245" t="s">
        <v>19</v>
      </c>
      <c r="F273" s="246" t="s">
        <v>154</v>
      </c>
      <c r="G273" s="244"/>
      <c r="H273" s="247">
        <v>14.141</v>
      </c>
      <c r="I273" s="248"/>
      <c r="J273" s="244"/>
      <c r="K273" s="244"/>
      <c r="L273" s="249"/>
      <c r="M273" s="250"/>
      <c r="N273" s="251"/>
      <c r="O273" s="251"/>
      <c r="P273" s="251"/>
      <c r="Q273" s="251"/>
      <c r="R273" s="251"/>
      <c r="S273" s="251"/>
      <c r="T273" s="252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3" t="s">
        <v>152</v>
      </c>
      <c r="AU273" s="253" t="s">
        <v>80</v>
      </c>
      <c r="AV273" s="14" t="s">
        <v>150</v>
      </c>
      <c r="AW273" s="14" t="s">
        <v>32</v>
      </c>
      <c r="AX273" s="14" t="s">
        <v>78</v>
      </c>
      <c r="AY273" s="253" t="s">
        <v>145</v>
      </c>
    </row>
    <row r="274" s="2" customFormat="1" ht="21.75" customHeight="1">
      <c r="A274" s="41"/>
      <c r="B274" s="42"/>
      <c r="C274" s="208" t="s">
        <v>248</v>
      </c>
      <c r="D274" s="208" t="s">
        <v>146</v>
      </c>
      <c r="E274" s="209" t="s">
        <v>878</v>
      </c>
      <c r="F274" s="210" t="s">
        <v>879</v>
      </c>
      <c r="G274" s="211" t="s">
        <v>401</v>
      </c>
      <c r="H274" s="212">
        <v>29.574999999999999</v>
      </c>
      <c r="I274" s="213"/>
      <c r="J274" s="214">
        <f>ROUND(I274*H274,2)</f>
        <v>0</v>
      </c>
      <c r="K274" s="210" t="s">
        <v>733</v>
      </c>
      <c r="L274" s="47"/>
      <c r="M274" s="215" t="s">
        <v>19</v>
      </c>
      <c r="N274" s="216" t="s">
        <v>41</v>
      </c>
      <c r="O274" s="87"/>
      <c r="P274" s="217">
        <f>O274*H274</f>
        <v>0</v>
      </c>
      <c r="Q274" s="217">
        <v>0.00165</v>
      </c>
      <c r="R274" s="217">
        <f>Q274*H274</f>
        <v>0.048798750000000002</v>
      </c>
      <c r="S274" s="217">
        <v>0</v>
      </c>
      <c r="T274" s="218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19" t="s">
        <v>150</v>
      </c>
      <c r="AT274" s="219" t="s">
        <v>146</v>
      </c>
      <c r="AU274" s="219" t="s">
        <v>80</v>
      </c>
      <c r="AY274" s="20" t="s">
        <v>145</v>
      </c>
      <c r="BE274" s="220">
        <f>IF(N274="základní",J274,0)</f>
        <v>0</v>
      </c>
      <c r="BF274" s="220">
        <f>IF(N274="snížená",J274,0)</f>
        <v>0</v>
      </c>
      <c r="BG274" s="220">
        <f>IF(N274="zákl. přenesená",J274,0)</f>
        <v>0</v>
      </c>
      <c r="BH274" s="220">
        <f>IF(N274="sníž. přenesená",J274,0)</f>
        <v>0</v>
      </c>
      <c r="BI274" s="220">
        <f>IF(N274="nulová",J274,0)</f>
        <v>0</v>
      </c>
      <c r="BJ274" s="20" t="s">
        <v>78</v>
      </c>
      <c r="BK274" s="220">
        <f>ROUND(I274*H274,2)</f>
        <v>0</v>
      </c>
      <c r="BL274" s="20" t="s">
        <v>150</v>
      </c>
      <c r="BM274" s="219" t="s">
        <v>1257</v>
      </c>
    </row>
    <row r="275" s="2" customFormat="1">
      <c r="A275" s="41"/>
      <c r="B275" s="42"/>
      <c r="C275" s="43"/>
      <c r="D275" s="266" t="s">
        <v>735</v>
      </c>
      <c r="E275" s="43"/>
      <c r="F275" s="267" t="s">
        <v>881</v>
      </c>
      <c r="G275" s="43"/>
      <c r="H275" s="43"/>
      <c r="I275" s="268"/>
      <c r="J275" s="43"/>
      <c r="K275" s="43"/>
      <c r="L275" s="47"/>
      <c r="M275" s="269"/>
      <c r="N275" s="270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735</v>
      </c>
      <c r="AU275" s="20" t="s">
        <v>80</v>
      </c>
    </row>
    <row r="276" s="12" customFormat="1">
      <c r="A276" s="12"/>
      <c r="B276" s="221"/>
      <c r="C276" s="222"/>
      <c r="D276" s="223" t="s">
        <v>152</v>
      </c>
      <c r="E276" s="224" t="s">
        <v>19</v>
      </c>
      <c r="F276" s="225" t="s">
        <v>1258</v>
      </c>
      <c r="G276" s="222"/>
      <c r="H276" s="226">
        <v>29.574999999999999</v>
      </c>
      <c r="I276" s="227"/>
      <c r="J276" s="222"/>
      <c r="K276" s="222"/>
      <c r="L276" s="228"/>
      <c r="M276" s="229"/>
      <c r="N276" s="230"/>
      <c r="O276" s="230"/>
      <c r="P276" s="230"/>
      <c r="Q276" s="230"/>
      <c r="R276" s="230"/>
      <c r="S276" s="230"/>
      <c r="T276" s="231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T276" s="232" t="s">
        <v>152</v>
      </c>
      <c r="AU276" s="232" t="s">
        <v>80</v>
      </c>
      <c r="AV276" s="12" t="s">
        <v>80</v>
      </c>
      <c r="AW276" s="12" t="s">
        <v>32</v>
      </c>
      <c r="AX276" s="12" t="s">
        <v>70</v>
      </c>
      <c r="AY276" s="232" t="s">
        <v>145</v>
      </c>
    </row>
    <row r="277" s="14" customFormat="1">
      <c r="A277" s="14"/>
      <c r="B277" s="243"/>
      <c r="C277" s="244"/>
      <c r="D277" s="223" t="s">
        <v>152</v>
      </c>
      <c r="E277" s="245" t="s">
        <v>19</v>
      </c>
      <c r="F277" s="246" t="s">
        <v>154</v>
      </c>
      <c r="G277" s="244"/>
      <c r="H277" s="247">
        <v>29.574999999999999</v>
      </c>
      <c r="I277" s="248"/>
      <c r="J277" s="244"/>
      <c r="K277" s="244"/>
      <c r="L277" s="249"/>
      <c r="M277" s="250"/>
      <c r="N277" s="251"/>
      <c r="O277" s="251"/>
      <c r="P277" s="251"/>
      <c r="Q277" s="251"/>
      <c r="R277" s="251"/>
      <c r="S277" s="251"/>
      <c r="T277" s="252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3" t="s">
        <v>152</v>
      </c>
      <c r="AU277" s="253" t="s">
        <v>80</v>
      </c>
      <c r="AV277" s="14" t="s">
        <v>150</v>
      </c>
      <c r="AW277" s="14" t="s">
        <v>32</v>
      </c>
      <c r="AX277" s="14" t="s">
        <v>78</v>
      </c>
      <c r="AY277" s="253" t="s">
        <v>145</v>
      </c>
    </row>
    <row r="278" s="2" customFormat="1" ht="16.5" customHeight="1">
      <c r="A278" s="41"/>
      <c r="B278" s="42"/>
      <c r="C278" s="282" t="s">
        <v>320</v>
      </c>
      <c r="D278" s="282" t="s">
        <v>845</v>
      </c>
      <c r="E278" s="283" t="s">
        <v>884</v>
      </c>
      <c r="F278" s="284" t="s">
        <v>885</v>
      </c>
      <c r="G278" s="285" t="s">
        <v>401</v>
      </c>
      <c r="H278" s="286">
        <v>30</v>
      </c>
      <c r="I278" s="287"/>
      <c r="J278" s="288">
        <f>ROUND(I278*H278,2)</f>
        <v>0</v>
      </c>
      <c r="K278" s="284" t="s">
        <v>733</v>
      </c>
      <c r="L278" s="289"/>
      <c r="M278" s="290" t="s">
        <v>19</v>
      </c>
      <c r="N278" s="291" t="s">
        <v>41</v>
      </c>
      <c r="O278" s="87"/>
      <c r="P278" s="217">
        <f>O278*H278</f>
        <v>0</v>
      </c>
      <c r="Q278" s="217">
        <v>0.02</v>
      </c>
      <c r="R278" s="217">
        <f>Q278*H278</f>
        <v>0.59999999999999998</v>
      </c>
      <c r="S278" s="217">
        <v>0</v>
      </c>
      <c r="T278" s="218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19" t="s">
        <v>195</v>
      </c>
      <c r="AT278" s="219" t="s">
        <v>845</v>
      </c>
      <c r="AU278" s="219" t="s">
        <v>80</v>
      </c>
      <c r="AY278" s="20" t="s">
        <v>145</v>
      </c>
      <c r="BE278" s="220">
        <f>IF(N278="základní",J278,0)</f>
        <v>0</v>
      </c>
      <c r="BF278" s="220">
        <f>IF(N278="snížená",J278,0)</f>
        <v>0</v>
      </c>
      <c r="BG278" s="220">
        <f>IF(N278="zákl. přenesená",J278,0)</f>
        <v>0</v>
      </c>
      <c r="BH278" s="220">
        <f>IF(N278="sníž. přenesená",J278,0)</f>
        <v>0</v>
      </c>
      <c r="BI278" s="220">
        <f>IF(N278="nulová",J278,0)</f>
        <v>0</v>
      </c>
      <c r="BJ278" s="20" t="s">
        <v>78</v>
      </c>
      <c r="BK278" s="220">
        <f>ROUND(I278*H278,2)</f>
        <v>0</v>
      </c>
      <c r="BL278" s="20" t="s">
        <v>150</v>
      </c>
      <c r="BM278" s="219" t="s">
        <v>1259</v>
      </c>
    </row>
    <row r="279" s="2" customFormat="1" ht="16.5" customHeight="1">
      <c r="A279" s="41"/>
      <c r="B279" s="42"/>
      <c r="C279" s="208" t="s">
        <v>329</v>
      </c>
      <c r="D279" s="208" t="s">
        <v>146</v>
      </c>
      <c r="E279" s="209" t="s">
        <v>887</v>
      </c>
      <c r="F279" s="210" t="s">
        <v>888</v>
      </c>
      <c r="G279" s="211" t="s">
        <v>401</v>
      </c>
      <c r="H279" s="212">
        <v>4</v>
      </c>
      <c r="I279" s="213"/>
      <c r="J279" s="214">
        <f>ROUND(I279*H279,2)</f>
        <v>0</v>
      </c>
      <c r="K279" s="210" t="s">
        <v>733</v>
      </c>
      <c r="L279" s="47"/>
      <c r="M279" s="215" t="s">
        <v>19</v>
      </c>
      <c r="N279" s="216" t="s">
        <v>41</v>
      </c>
      <c r="O279" s="87"/>
      <c r="P279" s="217">
        <f>O279*H279</f>
        <v>0</v>
      </c>
      <c r="Q279" s="217">
        <v>0.223938</v>
      </c>
      <c r="R279" s="217">
        <f>Q279*H279</f>
        <v>0.89575199999999999</v>
      </c>
      <c r="S279" s="217">
        <v>0</v>
      </c>
      <c r="T279" s="218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19" t="s">
        <v>150</v>
      </c>
      <c r="AT279" s="219" t="s">
        <v>146</v>
      </c>
      <c r="AU279" s="219" t="s">
        <v>80</v>
      </c>
      <c r="AY279" s="20" t="s">
        <v>145</v>
      </c>
      <c r="BE279" s="220">
        <f>IF(N279="základní",J279,0)</f>
        <v>0</v>
      </c>
      <c r="BF279" s="220">
        <f>IF(N279="snížená",J279,0)</f>
        <v>0</v>
      </c>
      <c r="BG279" s="220">
        <f>IF(N279="zákl. přenesená",J279,0)</f>
        <v>0</v>
      </c>
      <c r="BH279" s="220">
        <f>IF(N279="sníž. přenesená",J279,0)</f>
        <v>0</v>
      </c>
      <c r="BI279" s="220">
        <f>IF(N279="nulová",J279,0)</f>
        <v>0</v>
      </c>
      <c r="BJ279" s="20" t="s">
        <v>78</v>
      </c>
      <c r="BK279" s="220">
        <f>ROUND(I279*H279,2)</f>
        <v>0</v>
      </c>
      <c r="BL279" s="20" t="s">
        <v>150</v>
      </c>
      <c r="BM279" s="219" t="s">
        <v>1260</v>
      </c>
    </row>
    <row r="280" s="2" customFormat="1">
      <c r="A280" s="41"/>
      <c r="B280" s="42"/>
      <c r="C280" s="43"/>
      <c r="D280" s="266" t="s">
        <v>735</v>
      </c>
      <c r="E280" s="43"/>
      <c r="F280" s="267" t="s">
        <v>890</v>
      </c>
      <c r="G280" s="43"/>
      <c r="H280" s="43"/>
      <c r="I280" s="268"/>
      <c r="J280" s="43"/>
      <c r="K280" s="43"/>
      <c r="L280" s="47"/>
      <c r="M280" s="269"/>
      <c r="N280" s="270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20" t="s">
        <v>735</v>
      </c>
      <c r="AU280" s="20" t="s">
        <v>80</v>
      </c>
    </row>
    <row r="281" s="12" customFormat="1">
      <c r="A281" s="12"/>
      <c r="B281" s="221"/>
      <c r="C281" s="222"/>
      <c r="D281" s="223" t="s">
        <v>152</v>
      </c>
      <c r="E281" s="224" t="s">
        <v>19</v>
      </c>
      <c r="F281" s="225" t="s">
        <v>891</v>
      </c>
      <c r="G281" s="222"/>
      <c r="H281" s="226">
        <v>1</v>
      </c>
      <c r="I281" s="227"/>
      <c r="J281" s="222"/>
      <c r="K281" s="222"/>
      <c r="L281" s="228"/>
      <c r="M281" s="229"/>
      <c r="N281" s="230"/>
      <c r="O281" s="230"/>
      <c r="P281" s="230"/>
      <c r="Q281" s="230"/>
      <c r="R281" s="230"/>
      <c r="S281" s="230"/>
      <c r="T281" s="231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T281" s="232" t="s">
        <v>152</v>
      </c>
      <c r="AU281" s="232" t="s">
        <v>80</v>
      </c>
      <c r="AV281" s="12" t="s">
        <v>80</v>
      </c>
      <c r="AW281" s="12" t="s">
        <v>32</v>
      </c>
      <c r="AX281" s="12" t="s">
        <v>70</v>
      </c>
      <c r="AY281" s="232" t="s">
        <v>145</v>
      </c>
    </row>
    <row r="282" s="12" customFormat="1">
      <c r="A282" s="12"/>
      <c r="B282" s="221"/>
      <c r="C282" s="222"/>
      <c r="D282" s="223" t="s">
        <v>152</v>
      </c>
      <c r="E282" s="224" t="s">
        <v>19</v>
      </c>
      <c r="F282" s="225" t="s">
        <v>1261</v>
      </c>
      <c r="G282" s="222"/>
      <c r="H282" s="226">
        <v>1</v>
      </c>
      <c r="I282" s="227"/>
      <c r="J282" s="222"/>
      <c r="K282" s="222"/>
      <c r="L282" s="228"/>
      <c r="M282" s="229"/>
      <c r="N282" s="230"/>
      <c r="O282" s="230"/>
      <c r="P282" s="230"/>
      <c r="Q282" s="230"/>
      <c r="R282" s="230"/>
      <c r="S282" s="230"/>
      <c r="T282" s="231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T282" s="232" t="s">
        <v>152</v>
      </c>
      <c r="AU282" s="232" t="s">
        <v>80</v>
      </c>
      <c r="AV282" s="12" t="s">
        <v>80</v>
      </c>
      <c r="AW282" s="12" t="s">
        <v>32</v>
      </c>
      <c r="AX282" s="12" t="s">
        <v>70</v>
      </c>
      <c r="AY282" s="232" t="s">
        <v>145</v>
      </c>
    </row>
    <row r="283" s="12" customFormat="1">
      <c r="A283" s="12"/>
      <c r="B283" s="221"/>
      <c r="C283" s="222"/>
      <c r="D283" s="223" t="s">
        <v>152</v>
      </c>
      <c r="E283" s="224" t="s">
        <v>19</v>
      </c>
      <c r="F283" s="225" t="s">
        <v>1138</v>
      </c>
      <c r="G283" s="222"/>
      <c r="H283" s="226">
        <v>2</v>
      </c>
      <c r="I283" s="227"/>
      <c r="J283" s="222"/>
      <c r="K283" s="222"/>
      <c r="L283" s="228"/>
      <c r="M283" s="229"/>
      <c r="N283" s="230"/>
      <c r="O283" s="230"/>
      <c r="P283" s="230"/>
      <c r="Q283" s="230"/>
      <c r="R283" s="230"/>
      <c r="S283" s="230"/>
      <c r="T283" s="231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T283" s="232" t="s">
        <v>152</v>
      </c>
      <c r="AU283" s="232" t="s">
        <v>80</v>
      </c>
      <c r="AV283" s="12" t="s">
        <v>80</v>
      </c>
      <c r="AW283" s="12" t="s">
        <v>32</v>
      </c>
      <c r="AX283" s="12" t="s">
        <v>70</v>
      </c>
      <c r="AY283" s="232" t="s">
        <v>145</v>
      </c>
    </row>
    <row r="284" s="14" customFormat="1">
      <c r="A284" s="14"/>
      <c r="B284" s="243"/>
      <c r="C284" s="244"/>
      <c r="D284" s="223" t="s">
        <v>152</v>
      </c>
      <c r="E284" s="245" t="s">
        <v>19</v>
      </c>
      <c r="F284" s="246" t="s">
        <v>154</v>
      </c>
      <c r="G284" s="244"/>
      <c r="H284" s="247">
        <v>4</v>
      </c>
      <c r="I284" s="248"/>
      <c r="J284" s="244"/>
      <c r="K284" s="244"/>
      <c r="L284" s="249"/>
      <c r="M284" s="250"/>
      <c r="N284" s="251"/>
      <c r="O284" s="251"/>
      <c r="P284" s="251"/>
      <c r="Q284" s="251"/>
      <c r="R284" s="251"/>
      <c r="S284" s="251"/>
      <c r="T284" s="252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3" t="s">
        <v>152</v>
      </c>
      <c r="AU284" s="253" t="s">
        <v>80</v>
      </c>
      <c r="AV284" s="14" t="s">
        <v>150</v>
      </c>
      <c r="AW284" s="14" t="s">
        <v>32</v>
      </c>
      <c r="AX284" s="14" t="s">
        <v>78</v>
      </c>
      <c r="AY284" s="253" t="s">
        <v>145</v>
      </c>
    </row>
    <row r="285" s="2" customFormat="1" ht="16.5" customHeight="1">
      <c r="A285" s="41"/>
      <c r="B285" s="42"/>
      <c r="C285" s="282" t="s">
        <v>333</v>
      </c>
      <c r="D285" s="282" t="s">
        <v>845</v>
      </c>
      <c r="E285" s="283" t="s">
        <v>894</v>
      </c>
      <c r="F285" s="284" t="s">
        <v>895</v>
      </c>
      <c r="G285" s="285" t="s">
        <v>401</v>
      </c>
      <c r="H285" s="286">
        <v>1</v>
      </c>
      <c r="I285" s="287"/>
      <c r="J285" s="288">
        <f>ROUND(I285*H285,2)</f>
        <v>0</v>
      </c>
      <c r="K285" s="284" t="s">
        <v>733</v>
      </c>
      <c r="L285" s="289"/>
      <c r="M285" s="290" t="s">
        <v>19</v>
      </c>
      <c r="N285" s="291" t="s">
        <v>41</v>
      </c>
      <c r="O285" s="87"/>
      <c r="P285" s="217">
        <f>O285*H285</f>
        <v>0</v>
      </c>
      <c r="Q285" s="217">
        <v>0.021000000000000001</v>
      </c>
      <c r="R285" s="217">
        <f>Q285*H285</f>
        <v>0.021000000000000001</v>
      </c>
      <c r="S285" s="217">
        <v>0</v>
      </c>
      <c r="T285" s="218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19" t="s">
        <v>195</v>
      </c>
      <c r="AT285" s="219" t="s">
        <v>845</v>
      </c>
      <c r="AU285" s="219" t="s">
        <v>80</v>
      </c>
      <c r="AY285" s="20" t="s">
        <v>145</v>
      </c>
      <c r="BE285" s="220">
        <f>IF(N285="základní",J285,0)</f>
        <v>0</v>
      </c>
      <c r="BF285" s="220">
        <f>IF(N285="snížená",J285,0)</f>
        <v>0</v>
      </c>
      <c r="BG285" s="220">
        <f>IF(N285="zákl. přenesená",J285,0)</f>
        <v>0</v>
      </c>
      <c r="BH285" s="220">
        <f>IF(N285="sníž. přenesená",J285,0)</f>
        <v>0</v>
      </c>
      <c r="BI285" s="220">
        <f>IF(N285="nulová",J285,0)</f>
        <v>0</v>
      </c>
      <c r="BJ285" s="20" t="s">
        <v>78</v>
      </c>
      <c r="BK285" s="220">
        <f>ROUND(I285*H285,2)</f>
        <v>0</v>
      </c>
      <c r="BL285" s="20" t="s">
        <v>150</v>
      </c>
      <c r="BM285" s="219" t="s">
        <v>1262</v>
      </c>
    </row>
    <row r="286" s="12" customFormat="1">
      <c r="A286" s="12"/>
      <c r="B286" s="221"/>
      <c r="C286" s="222"/>
      <c r="D286" s="223" t="s">
        <v>152</v>
      </c>
      <c r="E286" s="224" t="s">
        <v>19</v>
      </c>
      <c r="F286" s="225" t="s">
        <v>891</v>
      </c>
      <c r="G286" s="222"/>
      <c r="H286" s="226">
        <v>1</v>
      </c>
      <c r="I286" s="227"/>
      <c r="J286" s="222"/>
      <c r="K286" s="222"/>
      <c r="L286" s="228"/>
      <c r="M286" s="229"/>
      <c r="N286" s="230"/>
      <c r="O286" s="230"/>
      <c r="P286" s="230"/>
      <c r="Q286" s="230"/>
      <c r="R286" s="230"/>
      <c r="S286" s="230"/>
      <c r="T286" s="231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T286" s="232" t="s">
        <v>152</v>
      </c>
      <c r="AU286" s="232" t="s">
        <v>80</v>
      </c>
      <c r="AV286" s="12" t="s">
        <v>80</v>
      </c>
      <c r="AW286" s="12" t="s">
        <v>32</v>
      </c>
      <c r="AX286" s="12" t="s">
        <v>70</v>
      </c>
      <c r="AY286" s="232" t="s">
        <v>145</v>
      </c>
    </row>
    <row r="287" s="14" customFormat="1">
      <c r="A287" s="14"/>
      <c r="B287" s="243"/>
      <c r="C287" s="244"/>
      <c r="D287" s="223" t="s">
        <v>152</v>
      </c>
      <c r="E287" s="245" t="s">
        <v>19</v>
      </c>
      <c r="F287" s="246" t="s">
        <v>154</v>
      </c>
      <c r="G287" s="244"/>
      <c r="H287" s="247">
        <v>1</v>
      </c>
      <c r="I287" s="248"/>
      <c r="J287" s="244"/>
      <c r="K287" s="244"/>
      <c r="L287" s="249"/>
      <c r="M287" s="250"/>
      <c r="N287" s="251"/>
      <c r="O287" s="251"/>
      <c r="P287" s="251"/>
      <c r="Q287" s="251"/>
      <c r="R287" s="251"/>
      <c r="S287" s="251"/>
      <c r="T287" s="252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3" t="s">
        <v>152</v>
      </c>
      <c r="AU287" s="253" t="s">
        <v>80</v>
      </c>
      <c r="AV287" s="14" t="s">
        <v>150</v>
      </c>
      <c r="AW287" s="14" t="s">
        <v>32</v>
      </c>
      <c r="AX287" s="14" t="s">
        <v>78</v>
      </c>
      <c r="AY287" s="253" t="s">
        <v>145</v>
      </c>
    </row>
    <row r="288" s="2" customFormat="1" ht="16.5" customHeight="1">
      <c r="A288" s="41"/>
      <c r="B288" s="42"/>
      <c r="C288" s="282" t="s">
        <v>280</v>
      </c>
      <c r="D288" s="282" t="s">
        <v>845</v>
      </c>
      <c r="E288" s="283" t="s">
        <v>897</v>
      </c>
      <c r="F288" s="284" t="s">
        <v>898</v>
      </c>
      <c r="G288" s="285" t="s">
        <v>401</v>
      </c>
      <c r="H288" s="286">
        <v>1</v>
      </c>
      <c r="I288" s="287"/>
      <c r="J288" s="288">
        <f>ROUND(I288*H288,2)</f>
        <v>0</v>
      </c>
      <c r="K288" s="284" t="s">
        <v>733</v>
      </c>
      <c r="L288" s="289"/>
      <c r="M288" s="290" t="s">
        <v>19</v>
      </c>
      <c r="N288" s="291" t="s">
        <v>41</v>
      </c>
      <c r="O288" s="87"/>
      <c r="P288" s="217">
        <f>O288*H288</f>
        <v>0</v>
      </c>
      <c r="Q288" s="217">
        <v>0.032000000000000001</v>
      </c>
      <c r="R288" s="217">
        <f>Q288*H288</f>
        <v>0.032000000000000001</v>
      </c>
      <c r="S288" s="217">
        <v>0</v>
      </c>
      <c r="T288" s="218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19" t="s">
        <v>195</v>
      </c>
      <c r="AT288" s="219" t="s">
        <v>845</v>
      </c>
      <c r="AU288" s="219" t="s">
        <v>80</v>
      </c>
      <c r="AY288" s="20" t="s">
        <v>145</v>
      </c>
      <c r="BE288" s="220">
        <f>IF(N288="základní",J288,0)</f>
        <v>0</v>
      </c>
      <c r="BF288" s="220">
        <f>IF(N288="snížená",J288,0)</f>
        <v>0</v>
      </c>
      <c r="BG288" s="220">
        <f>IF(N288="zákl. přenesená",J288,0)</f>
        <v>0</v>
      </c>
      <c r="BH288" s="220">
        <f>IF(N288="sníž. přenesená",J288,0)</f>
        <v>0</v>
      </c>
      <c r="BI288" s="220">
        <f>IF(N288="nulová",J288,0)</f>
        <v>0</v>
      </c>
      <c r="BJ288" s="20" t="s">
        <v>78</v>
      </c>
      <c r="BK288" s="220">
        <f>ROUND(I288*H288,2)</f>
        <v>0</v>
      </c>
      <c r="BL288" s="20" t="s">
        <v>150</v>
      </c>
      <c r="BM288" s="219" t="s">
        <v>1263</v>
      </c>
    </row>
    <row r="289" s="12" customFormat="1">
      <c r="A289" s="12"/>
      <c r="B289" s="221"/>
      <c r="C289" s="222"/>
      <c r="D289" s="223" t="s">
        <v>152</v>
      </c>
      <c r="E289" s="224" t="s">
        <v>19</v>
      </c>
      <c r="F289" s="225" t="s">
        <v>1261</v>
      </c>
      <c r="G289" s="222"/>
      <c r="H289" s="226">
        <v>1</v>
      </c>
      <c r="I289" s="227"/>
      <c r="J289" s="222"/>
      <c r="K289" s="222"/>
      <c r="L289" s="228"/>
      <c r="M289" s="229"/>
      <c r="N289" s="230"/>
      <c r="O289" s="230"/>
      <c r="P289" s="230"/>
      <c r="Q289" s="230"/>
      <c r="R289" s="230"/>
      <c r="S289" s="230"/>
      <c r="T289" s="231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T289" s="232" t="s">
        <v>152</v>
      </c>
      <c r="AU289" s="232" t="s">
        <v>80</v>
      </c>
      <c r="AV289" s="12" t="s">
        <v>80</v>
      </c>
      <c r="AW289" s="12" t="s">
        <v>32</v>
      </c>
      <c r="AX289" s="12" t="s">
        <v>70</v>
      </c>
      <c r="AY289" s="232" t="s">
        <v>145</v>
      </c>
    </row>
    <row r="290" s="14" customFormat="1">
      <c r="A290" s="14"/>
      <c r="B290" s="243"/>
      <c r="C290" s="244"/>
      <c r="D290" s="223" t="s">
        <v>152</v>
      </c>
      <c r="E290" s="245" t="s">
        <v>19</v>
      </c>
      <c r="F290" s="246" t="s">
        <v>154</v>
      </c>
      <c r="G290" s="244"/>
      <c r="H290" s="247">
        <v>1</v>
      </c>
      <c r="I290" s="248"/>
      <c r="J290" s="244"/>
      <c r="K290" s="244"/>
      <c r="L290" s="249"/>
      <c r="M290" s="250"/>
      <c r="N290" s="251"/>
      <c r="O290" s="251"/>
      <c r="P290" s="251"/>
      <c r="Q290" s="251"/>
      <c r="R290" s="251"/>
      <c r="S290" s="251"/>
      <c r="T290" s="252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3" t="s">
        <v>152</v>
      </c>
      <c r="AU290" s="253" t="s">
        <v>80</v>
      </c>
      <c r="AV290" s="14" t="s">
        <v>150</v>
      </c>
      <c r="AW290" s="14" t="s">
        <v>32</v>
      </c>
      <c r="AX290" s="14" t="s">
        <v>78</v>
      </c>
      <c r="AY290" s="253" t="s">
        <v>145</v>
      </c>
    </row>
    <row r="291" s="2" customFormat="1" ht="16.5" customHeight="1">
      <c r="A291" s="41"/>
      <c r="B291" s="42"/>
      <c r="C291" s="282" t="s">
        <v>305</v>
      </c>
      <c r="D291" s="282" t="s">
        <v>845</v>
      </c>
      <c r="E291" s="283" t="s">
        <v>900</v>
      </c>
      <c r="F291" s="284" t="s">
        <v>901</v>
      </c>
      <c r="G291" s="285" t="s">
        <v>401</v>
      </c>
      <c r="H291" s="286">
        <v>2</v>
      </c>
      <c r="I291" s="287"/>
      <c r="J291" s="288">
        <f>ROUND(I291*H291,2)</f>
        <v>0</v>
      </c>
      <c r="K291" s="284" t="s">
        <v>733</v>
      </c>
      <c r="L291" s="289"/>
      <c r="M291" s="290" t="s">
        <v>19</v>
      </c>
      <c r="N291" s="291" t="s">
        <v>41</v>
      </c>
      <c r="O291" s="87"/>
      <c r="P291" s="217">
        <f>O291*H291</f>
        <v>0</v>
      </c>
      <c r="Q291" s="217">
        <v>0.052999999999999998</v>
      </c>
      <c r="R291" s="217">
        <f>Q291*H291</f>
        <v>0.106</v>
      </c>
      <c r="S291" s="217">
        <v>0</v>
      </c>
      <c r="T291" s="218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19" t="s">
        <v>195</v>
      </c>
      <c r="AT291" s="219" t="s">
        <v>845</v>
      </c>
      <c r="AU291" s="219" t="s">
        <v>80</v>
      </c>
      <c r="AY291" s="20" t="s">
        <v>145</v>
      </c>
      <c r="BE291" s="220">
        <f>IF(N291="základní",J291,0)</f>
        <v>0</v>
      </c>
      <c r="BF291" s="220">
        <f>IF(N291="snížená",J291,0)</f>
        <v>0</v>
      </c>
      <c r="BG291" s="220">
        <f>IF(N291="zákl. přenesená",J291,0)</f>
        <v>0</v>
      </c>
      <c r="BH291" s="220">
        <f>IF(N291="sníž. přenesená",J291,0)</f>
        <v>0</v>
      </c>
      <c r="BI291" s="220">
        <f>IF(N291="nulová",J291,0)</f>
        <v>0</v>
      </c>
      <c r="BJ291" s="20" t="s">
        <v>78</v>
      </c>
      <c r="BK291" s="220">
        <f>ROUND(I291*H291,2)</f>
        <v>0</v>
      </c>
      <c r="BL291" s="20" t="s">
        <v>150</v>
      </c>
      <c r="BM291" s="219" t="s">
        <v>1264</v>
      </c>
    </row>
    <row r="292" s="12" customFormat="1">
      <c r="A292" s="12"/>
      <c r="B292" s="221"/>
      <c r="C292" s="222"/>
      <c r="D292" s="223" t="s">
        <v>152</v>
      </c>
      <c r="E292" s="224" t="s">
        <v>19</v>
      </c>
      <c r="F292" s="225" t="s">
        <v>1144</v>
      </c>
      <c r="G292" s="222"/>
      <c r="H292" s="226">
        <v>2</v>
      </c>
      <c r="I292" s="227"/>
      <c r="J292" s="222"/>
      <c r="K292" s="222"/>
      <c r="L292" s="228"/>
      <c r="M292" s="229"/>
      <c r="N292" s="230"/>
      <c r="O292" s="230"/>
      <c r="P292" s="230"/>
      <c r="Q292" s="230"/>
      <c r="R292" s="230"/>
      <c r="S292" s="230"/>
      <c r="T292" s="231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T292" s="232" t="s">
        <v>152</v>
      </c>
      <c r="AU292" s="232" t="s">
        <v>80</v>
      </c>
      <c r="AV292" s="12" t="s">
        <v>80</v>
      </c>
      <c r="AW292" s="12" t="s">
        <v>32</v>
      </c>
      <c r="AX292" s="12" t="s">
        <v>70</v>
      </c>
      <c r="AY292" s="232" t="s">
        <v>145</v>
      </c>
    </row>
    <row r="293" s="14" customFormat="1">
      <c r="A293" s="14"/>
      <c r="B293" s="243"/>
      <c r="C293" s="244"/>
      <c r="D293" s="223" t="s">
        <v>152</v>
      </c>
      <c r="E293" s="245" t="s">
        <v>19</v>
      </c>
      <c r="F293" s="246" t="s">
        <v>154</v>
      </c>
      <c r="G293" s="244"/>
      <c r="H293" s="247">
        <v>2</v>
      </c>
      <c r="I293" s="248"/>
      <c r="J293" s="244"/>
      <c r="K293" s="244"/>
      <c r="L293" s="249"/>
      <c r="M293" s="250"/>
      <c r="N293" s="251"/>
      <c r="O293" s="251"/>
      <c r="P293" s="251"/>
      <c r="Q293" s="251"/>
      <c r="R293" s="251"/>
      <c r="S293" s="251"/>
      <c r="T293" s="252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3" t="s">
        <v>152</v>
      </c>
      <c r="AU293" s="253" t="s">
        <v>80</v>
      </c>
      <c r="AV293" s="14" t="s">
        <v>150</v>
      </c>
      <c r="AW293" s="14" t="s">
        <v>32</v>
      </c>
      <c r="AX293" s="14" t="s">
        <v>78</v>
      </c>
      <c r="AY293" s="253" t="s">
        <v>145</v>
      </c>
    </row>
    <row r="294" s="2" customFormat="1" ht="24.15" customHeight="1">
      <c r="A294" s="41"/>
      <c r="B294" s="42"/>
      <c r="C294" s="208" t="s">
        <v>338</v>
      </c>
      <c r="D294" s="208" t="s">
        <v>146</v>
      </c>
      <c r="E294" s="209" t="s">
        <v>912</v>
      </c>
      <c r="F294" s="210" t="s">
        <v>913</v>
      </c>
      <c r="G294" s="211" t="s">
        <v>184</v>
      </c>
      <c r="H294" s="212">
        <v>7.0709999999999997</v>
      </c>
      <c r="I294" s="213"/>
      <c r="J294" s="214">
        <f>ROUND(I294*H294,2)</f>
        <v>0</v>
      </c>
      <c r="K294" s="210" t="s">
        <v>733</v>
      </c>
      <c r="L294" s="47"/>
      <c r="M294" s="215" t="s">
        <v>19</v>
      </c>
      <c r="N294" s="216" t="s">
        <v>41</v>
      </c>
      <c r="O294" s="87"/>
      <c r="P294" s="217">
        <f>O294*H294</f>
        <v>0</v>
      </c>
      <c r="Q294" s="217">
        <v>0</v>
      </c>
      <c r="R294" s="217">
        <f>Q294*H294</f>
        <v>0</v>
      </c>
      <c r="S294" s="217">
        <v>0</v>
      </c>
      <c r="T294" s="218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19" t="s">
        <v>150</v>
      </c>
      <c r="AT294" s="219" t="s">
        <v>146</v>
      </c>
      <c r="AU294" s="219" t="s">
        <v>80</v>
      </c>
      <c r="AY294" s="20" t="s">
        <v>145</v>
      </c>
      <c r="BE294" s="220">
        <f>IF(N294="základní",J294,0)</f>
        <v>0</v>
      </c>
      <c r="BF294" s="220">
        <f>IF(N294="snížená",J294,0)</f>
        <v>0</v>
      </c>
      <c r="BG294" s="220">
        <f>IF(N294="zákl. přenesená",J294,0)</f>
        <v>0</v>
      </c>
      <c r="BH294" s="220">
        <f>IF(N294="sníž. přenesená",J294,0)</f>
        <v>0</v>
      </c>
      <c r="BI294" s="220">
        <f>IF(N294="nulová",J294,0)</f>
        <v>0</v>
      </c>
      <c r="BJ294" s="20" t="s">
        <v>78</v>
      </c>
      <c r="BK294" s="220">
        <f>ROUND(I294*H294,2)</f>
        <v>0</v>
      </c>
      <c r="BL294" s="20" t="s">
        <v>150</v>
      </c>
      <c r="BM294" s="219" t="s">
        <v>1265</v>
      </c>
    </row>
    <row r="295" s="2" customFormat="1">
      <c r="A295" s="41"/>
      <c r="B295" s="42"/>
      <c r="C295" s="43"/>
      <c r="D295" s="266" t="s">
        <v>735</v>
      </c>
      <c r="E295" s="43"/>
      <c r="F295" s="267" t="s">
        <v>915</v>
      </c>
      <c r="G295" s="43"/>
      <c r="H295" s="43"/>
      <c r="I295" s="268"/>
      <c r="J295" s="43"/>
      <c r="K295" s="43"/>
      <c r="L295" s="47"/>
      <c r="M295" s="269"/>
      <c r="N295" s="270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735</v>
      </c>
      <c r="AU295" s="20" t="s">
        <v>80</v>
      </c>
    </row>
    <row r="296" s="12" customFormat="1">
      <c r="A296" s="12"/>
      <c r="B296" s="221"/>
      <c r="C296" s="222"/>
      <c r="D296" s="223" t="s">
        <v>152</v>
      </c>
      <c r="E296" s="224" t="s">
        <v>19</v>
      </c>
      <c r="F296" s="225" t="s">
        <v>1266</v>
      </c>
      <c r="G296" s="222"/>
      <c r="H296" s="226">
        <v>3.6659999999999999</v>
      </c>
      <c r="I296" s="227"/>
      <c r="J296" s="222"/>
      <c r="K296" s="222"/>
      <c r="L296" s="228"/>
      <c r="M296" s="229"/>
      <c r="N296" s="230"/>
      <c r="O296" s="230"/>
      <c r="P296" s="230"/>
      <c r="Q296" s="230"/>
      <c r="R296" s="230"/>
      <c r="S296" s="230"/>
      <c r="T296" s="231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T296" s="232" t="s">
        <v>152</v>
      </c>
      <c r="AU296" s="232" t="s">
        <v>80</v>
      </c>
      <c r="AV296" s="12" t="s">
        <v>80</v>
      </c>
      <c r="AW296" s="12" t="s">
        <v>32</v>
      </c>
      <c r="AX296" s="12" t="s">
        <v>70</v>
      </c>
      <c r="AY296" s="232" t="s">
        <v>145</v>
      </c>
    </row>
    <row r="297" s="12" customFormat="1">
      <c r="A297" s="12"/>
      <c r="B297" s="221"/>
      <c r="C297" s="222"/>
      <c r="D297" s="223" t="s">
        <v>152</v>
      </c>
      <c r="E297" s="224" t="s">
        <v>19</v>
      </c>
      <c r="F297" s="225" t="s">
        <v>1267</v>
      </c>
      <c r="G297" s="222"/>
      <c r="H297" s="226">
        <v>3.4049999999999998</v>
      </c>
      <c r="I297" s="227"/>
      <c r="J297" s="222"/>
      <c r="K297" s="222"/>
      <c r="L297" s="228"/>
      <c r="M297" s="229"/>
      <c r="N297" s="230"/>
      <c r="O297" s="230"/>
      <c r="P297" s="230"/>
      <c r="Q297" s="230"/>
      <c r="R297" s="230"/>
      <c r="S297" s="230"/>
      <c r="T297" s="231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T297" s="232" t="s">
        <v>152</v>
      </c>
      <c r="AU297" s="232" t="s">
        <v>80</v>
      </c>
      <c r="AV297" s="12" t="s">
        <v>80</v>
      </c>
      <c r="AW297" s="12" t="s">
        <v>32</v>
      </c>
      <c r="AX297" s="12" t="s">
        <v>70</v>
      </c>
      <c r="AY297" s="232" t="s">
        <v>145</v>
      </c>
    </row>
    <row r="298" s="14" customFormat="1">
      <c r="A298" s="14"/>
      <c r="B298" s="243"/>
      <c r="C298" s="244"/>
      <c r="D298" s="223" t="s">
        <v>152</v>
      </c>
      <c r="E298" s="245" t="s">
        <v>19</v>
      </c>
      <c r="F298" s="246" t="s">
        <v>154</v>
      </c>
      <c r="G298" s="244"/>
      <c r="H298" s="247">
        <v>7.0709999999999997</v>
      </c>
      <c r="I298" s="248"/>
      <c r="J298" s="244"/>
      <c r="K298" s="244"/>
      <c r="L298" s="249"/>
      <c r="M298" s="250"/>
      <c r="N298" s="251"/>
      <c r="O298" s="251"/>
      <c r="P298" s="251"/>
      <c r="Q298" s="251"/>
      <c r="R298" s="251"/>
      <c r="S298" s="251"/>
      <c r="T298" s="252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3" t="s">
        <v>152</v>
      </c>
      <c r="AU298" s="253" t="s">
        <v>80</v>
      </c>
      <c r="AV298" s="14" t="s">
        <v>150</v>
      </c>
      <c r="AW298" s="14" t="s">
        <v>32</v>
      </c>
      <c r="AX298" s="14" t="s">
        <v>78</v>
      </c>
      <c r="AY298" s="253" t="s">
        <v>145</v>
      </c>
    </row>
    <row r="299" s="2" customFormat="1" ht="24.15" customHeight="1">
      <c r="A299" s="41"/>
      <c r="B299" s="42"/>
      <c r="C299" s="208" t="s">
        <v>294</v>
      </c>
      <c r="D299" s="208" t="s">
        <v>146</v>
      </c>
      <c r="E299" s="209" t="s">
        <v>919</v>
      </c>
      <c r="F299" s="210" t="s">
        <v>920</v>
      </c>
      <c r="G299" s="211" t="s">
        <v>184</v>
      </c>
      <c r="H299" s="212">
        <v>0.67500000000000004</v>
      </c>
      <c r="I299" s="213"/>
      <c r="J299" s="214">
        <f>ROUND(I299*H299,2)</f>
        <v>0</v>
      </c>
      <c r="K299" s="210" t="s">
        <v>733</v>
      </c>
      <c r="L299" s="47"/>
      <c r="M299" s="215" t="s">
        <v>19</v>
      </c>
      <c r="N299" s="216" t="s">
        <v>41</v>
      </c>
      <c r="O299" s="87"/>
      <c r="P299" s="217">
        <f>O299*H299</f>
        <v>0</v>
      </c>
      <c r="Q299" s="217">
        <v>0</v>
      </c>
      <c r="R299" s="217">
        <f>Q299*H299</f>
        <v>0</v>
      </c>
      <c r="S299" s="217">
        <v>0</v>
      </c>
      <c r="T299" s="218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19" t="s">
        <v>150</v>
      </c>
      <c r="AT299" s="219" t="s">
        <v>146</v>
      </c>
      <c r="AU299" s="219" t="s">
        <v>80</v>
      </c>
      <c r="AY299" s="20" t="s">
        <v>145</v>
      </c>
      <c r="BE299" s="220">
        <f>IF(N299="základní",J299,0)</f>
        <v>0</v>
      </c>
      <c r="BF299" s="220">
        <f>IF(N299="snížená",J299,0)</f>
        <v>0</v>
      </c>
      <c r="BG299" s="220">
        <f>IF(N299="zákl. přenesená",J299,0)</f>
        <v>0</v>
      </c>
      <c r="BH299" s="220">
        <f>IF(N299="sníž. přenesená",J299,0)</f>
        <v>0</v>
      </c>
      <c r="BI299" s="220">
        <f>IF(N299="nulová",J299,0)</f>
        <v>0</v>
      </c>
      <c r="BJ299" s="20" t="s">
        <v>78</v>
      </c>
      <c r="BK299" s="220">
        <f>ROUND(I299*H299,2)</f>
        <v>0</v>
      </c>
      <c r="BL299" s="20" t="s">
        <v>150</v>
      </c>
      <c r="BM299" s="219" t="s">
        <v>1268</v>
      </c>
    </row>
    <row r="300" s="2" customFormat="1">
      <c r="A300" s="41"/>
      <c r="B300" s="42"/>
      <c r="C300" s="43"/>
      <c r="D300" s="266" t="s">
        <v>735</v>
      </c>
      <c r="E300" s="43"/>
      <c r="F300" s="267" t="s">
        <v>922</v>
      </c>
      <c r="G300" s="43"/>
      <c r="H300" s="43"/>
      <c r="I300" s="268"/>
      <c r="J300" s="43"/>
      <c r="K300" s="43"/>
      <c r="L300" s="47"/>
      <c r="M300" s="269"/>
      <c r="N300" s="270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20" t="s">
        <v>735</v>
      </c>
      <c r="AU300" s="20" t="s">
        <v>80</v>
      </c>
    </row>
    <row r="301" s="12" customFormat="1">
      <c r="A301" s="12"/>
      <c r="B301" s="221"/>
      <c r="C301" s="222"/>
      <c r="D301" s="223" t="s">
        <v>152</v>
      </c>
      <c r="E301" s="224" t="s">
        <v>19</v>
      </c>
      <c r="F301" s="225" t="s">
        <v>1269</v>
      </c>
      <c r="G301" s="222"/>
      <c r="H301" s="226">
        <v>0.67500000000000004</v>
      </c>
      <c r="I301" s="227"/>
      <c r="J301" s="222"/>
      <c r="K301" s="222"/>
      <c r="L301" s="228"/>
      <c r="M301" s="229"/>
      <c r="N301" s="230"/>
      <c r="O301" s="230"/>
      <c r="P301" s="230"/>
      <c r="Q301" s="230"/>
      <c r="R301" s="230"/>
      <c r="S301" s="230"/>
      <c r="T301" s="231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T301" s="232" t="s">
        <v>152</v>
      </c>
      <c r="AU301" s="232" t="s">
        <v>80</v>
      </c>
      <c r="AV301" s="12" t="s">
        <v>80</v>
      </c>
      <c r="AW301" s="12" t="s">
        <v>32</v>
      </c>
      <c r="AX301" s="12" t="s">
        <v>70</v>
      </c>
      <c r="AY301" s="232" t="s">
        <v>145</v>
      </c>
    </row>
    <row r="302" s="14" customFormat="1">
      <c r="A302" s="14"/>
      <c r="B302" s="243"/>
      <c r="C302" s="244"/>
      <c r="D302" s="223" t="s">
        <v>152</v>
      </c>
      <c r="E302" s="245" t="s">
        <v>19</v>
      </c>
      <c r="F302" s="246" t="s">
        <v>154</v>
      </c>
      <c r="G302" s="244"/>
      <c r="H302" s="247">
        <v>0.67500000000000004</v>
      </c>
      <c r="I302" s="248"/>
      <c r="J302" s="244"/>
      <c r="K302" s="244"/>
      <c r="L302" s="249"/>
      <c r="M302" s="250"/>
      <c r="N302" s="251"/>
      <c r="O302" s="251"/>
      <c r="P302" s="251"/>
      <c r="Q302" s="251"/>
      <c r="R302" s="251"/>
      <c r="S302" s="251"/>
      <c r="T302" s="252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3" t="s">
        <v>152</v>
      </c>
      <c r="AU302" s="253" t="s">
        <v>80</v>
      </c>
      <c r="AV302" s="14" t="s">
        <v>150</v>
      </c>
      <c r="AW302" s="14" t="s">
        <v>32</v>
      </c>
      <c r="AX302" s="14" t="s">
        <v>78</v>
      </c>
      <c r="AY302" s="253" t="s">
        <v>145</v>
      </c>
    </row>
    <row r="303" s="2" customFormat="1" ht="24.15" customHeight="1">
      <c r="A303" s="41"/>
      <c r="B303" s="42"/>
      <c r="C303" s="208" t="s">
        <v>288</v>
      </c>
      <c r="D303" s="208" t="s">
        <v>146</v>
      </c>
      <c r="E303" s="209" t="s">
        <v>925</v>
      </c>
      <c r="F303" s="210" t="s">
        <v>926</v>
      </c>
      <c r="G303" s="211" t="s">
        <v>184</v>
      </c>
      <c r="H303" s="212">
        <v>14.141</v>
      </c>
      <c r="I303" s="213"/>
      <c r="J303" s="214">
        <f>ROUND(I303*H303,2)</f>
        <v>0</v>
      </c>
      <c r="K303" s="210" t="s">
        <v>733</v>
      </c>
      <c r="L303" s="47"/>
      <c r="M303" s="215" t="s">
        <v>19</v>
      </c>
      <c r="N303" s="216" t="s">
        <v>41</v>
      </c>
      <c r="O303" s="87"/>
      <c r="P303" s="217">
        <f>O303*H303</f>
        <v>0</v>
      </c>
      <c r="Q303" s="217">
        <v>0</v>
      </c>
      <c r="R303" s="217">
        <f>Q303*H303</f>
        <v>0</v>
      </c>
      <c r="S303" s="217">
        <v>0</v>
      </c>
      <c r="T303" s="218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19" t="s">
        <v>150</v>
      </c>
      <c r="AT303" s="219" t="s">
        <v>146</v>
      </c>
      <c r="AU303" s="219" t="s">
        <v>80</v>
      </c>
      <c r="AY303" s="20" t="s">
        <v>145</v>
      </c>
      <c r="BE303" s="220">
        <f>IF(N303="základní",J303,0)</f>
        <v>0</v>
      </c>
      <c r="BF303" s="220">
        <f>IF(N303="snížená",J303,0)</f>
        <v>0</v>
      </c>
      <c r="BG303" s="220">
        <f>IF(N303="zákl. přenesená",J303,0)</f>
        <v>0</v>
      </c>
      <c r="BH303" s="220">
        <f>IF(N303="sníž. přenesená",J303,0)</f>
        <v>0</v>
      </c>
      <c r="BI303" s="220">
        <f>IF(N303="nulová",J303,0)</f>
        <v>0</v>
      </c>
      <c r="BJ303" s="20" t="s">
        <v>78</v>
      </c>
      <c r="BK303" s="220">
        <f>ROUND(I303*H303,2)</f>
        <v>0</v>
      </c>
      <c r="BL303" s="20" t="s">
        <v>150</v>
      </c>
      <c r="BM303" s="219" t="s">
        <v>1270</v>
      </c>
    </row>
    <row r="304" s="2" customFormat="1">
      <c r="A304" s="41"/>
      <c r="B304" s="42"/>
      <c r="C304" s="43"/>
      <c r="D304" s="266" t="s">
        <v>735</v>
      </c>
      <c r="E304" s="43"/>
      <c r="F304" s="267" t="s">
        <v>928</v>
      </c>
      <c r="G304" s="43"/>
      <c r="H304" s="43"/>
      <c r="I304" s="268"/>
      <c r="J304" s="43"/>
      <c r="K304" s="43"/>
      <c r="L304" s="47"/>
      <c r="M304" s="269"/>
      <c r="N304" s="270"/>
      <c r="O304" s="87"/>
      <c r="P304" s="87"/>
      <c r="Q304" s="87"/>
      <c r="R304" s="87"/>
      <c r="S304" s="87"/>
      <c r="T304" s="88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T304" s="20" t="s">
        <v>735</v>
      </c>
      <c r="AU304" s="20" t="s">
        <v>80</v>
      </c>
    </row>
    <row r="305" s="12" customFormat="1">
      <c r="A305" s="12"/>
      <c r="B305" s="221"/>
      <c r="C305" s="222"/>
      <c r="D305" s="223" t="s">
        <v>152</v>
      </c>
      <c r="E305" s="224" t="s">
        <v>19</v>
      </c>
      <c r="F305" s="225" t="s">
        <v>1255</v>
      </c>
      <c r="G305" s="222"/>
      <c r="H305" s="226">
        <v>7.3319999999999999</v>
      </c>
      <c r="I305" s="227"/>
      <c r="J305" s="222"/>
      <c r="K305" s="222"/>
      <c r="L305" s="228"/>
      <c r="M305" s="229"/>
      <c r="N305" s="230"/>
      <c r="O305" s="230"/>
      <c r="P305" s="230"/>
      <c r="Q305" s="230"/>
      <c r="R305" s="230"/>
      <c r="S305" s="230"/>
      <c r="T305" s="231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T305" s="232" t="s">
        <v>152</v>
      </c>
      <c r="AU305" s="232" t="s">
        <v>80</v>
      </c>
      <c r="AV305" s="12" t="s">
        <v>80</v>
      </c>
      <c r="AW305" s="12" t="s">
        <v>32</v>
      </c>
      <c r="AX305" s="12" t="s">
        <v>70</v>
      </c>
      <c r="AY305" s="232" t="s">
        <v>145</v>
      </c>
    </row>
    <row r="306" s="12" customFormat="1">
      <c r="A306" s="12"/>
      <c r="B306" s="221"/>
      <c r="C306" s="222"/>
      <c r="D306" s="223" t="s">
        <v>152</v>
      </c>
      <c r="E306" s="224" t="s">
        <v>19</v>
      </c>
      <c r="F306" s="225" t="s">
        <v>1256</v>
      </c>
      <c r="G306" s="222"/>
      <c r="H306" s="226">
        <v>6.8090000000000002</v>
      </c>
      <c r="I306" s="227"/>
      <c r="J306" s="222"/>
      <c r="K306" s="222"/>
      <c r="L306" s="228"/>
      <c r="M306" s="229"/>
      <c r="N306" s="230"/>
      <c r="O306" s="230"/>
      <c r="P306" s="230"/>
      <c r="Q306" s="230"/>
      <c r="R306" s="230"/>
      <c r="S306" s="230"/>
      <c r="T306" s="231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T306" s="232" t="s">
        <v>152</v>
      </c>
      <c r="AU306" s="232" t="s">
        <v>80</v>
      </c>
      <c r="AV306" s="12" t="s">
        <v>80</v>
      </c>
      <c r="AW306" s="12" t="s">
        <v>32</v>
      </c>
      <c r="AX306" s="12" t="s">
        <v>70</v>
      </c>
      <c r="AY306" s="232" t="s">
        <v>145</v>
      </c>
    </row>
    <row r="307" s="14" customFormat="1">
      <c r="A307" s="14"/>
      <c r="B307" s="243"/>
      <c r="C307" s="244"/>
      <c r="D307" s="223" t="s">
        <v>152</v>
      </c>
      <c r="E307" s="245" t="s">
        <v>19</v>
      </c>
      <c r="F307" s="246" t="s">
        <v>154</v>
      </c>
      <c r="G307" s="244"/>
      <c r="H307" s="247">
        <v>14.141</v>
      </c>
      <c r="I307" s="248"/>
      <c r="J307" s="244"/>
      <c r="K307" s="244"/>
      <c r="L307" s="249"/>
      <c r="M307" s="250"/>
      <c r="N307" s="251"/>
      <c r="O307" s="251"/>
      <c r="P307" s="251"/>
      <c r="Q307" s="251"/>
      <c r="R307" s="251"/>
      <c r="S307" s="251"/>
      <c r="T307" s="252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3" t="s">
        <v>152</v>
      </c>
      <c r="AU307" s="253" t="s">
        <v>80</v>
      </c>
      <c r="AV307" s="14" t="s">
        <v>150</v>
      </c>
      <c r="AW307" s="14" t="s">
        <v>32</v>
      </c>
      <c r="AX307" s="14" t="s">
        <v>78</v>
      </c>
      <c r="AY307" s="253" t="s">
        <v>145</v>
      </c>
    </row>
    <row r="308" s="2" customFormat="1" ht="24.15" customHeight="1">
      <c r="A308" s="41"/>
      <c r="B308" s="42"/>
      <c r="C308" s="208" t="s">
        <v>325</v>
      </c>
      <c r="D308" s="208" t="s">
        <v>146</v>
      </c>
      <c r="E308" s="209" t="s">
        <v>929</v>
      </c>
      <c r="F308" s="210" t="s">
        <v>930</v>
      </c>
      <c r="G308" s="211" t="s">
        <v>149</v>
      </c>
      <c r="H308" s="212">
        <v>1.98</v>
      </c>
      <c r="I308" s="213"/>
      <c r="J308" s="214">
        <f>ROUND(I308*H308,2)</f>
        <v>0</v>
      </c>
      <c r="K308" s="210" t="s">
        <v>733</v>
      </c>
      <c r="L308" s="47"/>
      <c r="M308" s="215" t="s">
        <v>19</v>
      </c>
      <c r="N308" s="216" t="s">
        <v>41</v>
      </c>
      <c r="O308" s="87"/>
      <c r="P308" s="217">
        <f>O308*H308</f>
        <v>0</v>
      </c>
      <c r="Q308" s="217">
        <v>0.0063171399999999997</v>
      </c>
      <c r="R308" s="217">
        <f>Q308*H308</f>
        <v>0.012507937199999999</v>
      </c>
      <c r="S308" s="217">
        <v>0</v>
      </c>
      <c r="T308" s="218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19" t="s">
        <v>150</v>
      </c>
      <c r="AT308" s="219" t="s">
        <v>146</v>
      </c>
      <c r="AU308" s="219" t="s">
        <v>80</v>
      </c>
      <c r="AY308" s="20" t="s">
        <v>145</v>
      </c>
      <c r="BE308" s="220">
        <f>IF(N308="základní",J308,0)</f>
        <v>0</v>
      </c>
      <c r="BF308" s="220">
        <f>IF(N308="snížená",J308,0)</f>
        <v>0</v>
      </c>
      <c r="BG308" s="220">
        <f>IF(N308="zákl. přenesená",J308,0)</f>
        <v>0</v>
      </c>
      <c r="BH308" s="220">
        <f>IF(N308="sníž. přenesená",J308,0)</f>
        <v>0</v>
      </c>
      <c r="BI308" s="220">
        <f>IF(N308="nulová",J308,0)</f>
        <v>0</v>
      </c>
      <c r="BJ308" s="20" t="s">
        <v>78</v>
      </c>
      <c r="BK308" s="220">
        <f>ROUND(I308*H308,2)</f>
        <v>0</v>
      </c>
      <c r="BL308" s="20" t="s">
        <v>150</v>
      </c>
      <c r="BM308" s="219" t="s">
        <v>1271</v>
      </c>
    </row>
    <row r="309" s="2" customFormat="1">
      <c r="A309" s="41"/>
      <c r="B309" s="42"/>
      <c r="C309" s="43"/>
      <c r="D309" s="266" t="s">
        <v>735</v>
      </c>
      <c r="E309" s="43"/>
      <c r="F309" s="267" t="s">
        <v>932</v>
      </c>
      <c r="G309" s="43"/>
      <c r="H309" s="43"/>
      <c r="I309" s="268"/>
      <c r="J309" s="43"/>
      <c r="K309" s="43"/>
      <c r="L309" s="47"/>
      <c r="M309" s="269"/>
      <c r="N309" s="270"/>
      <c r="O309" s="87"/>
      <c r="P309" s="87"/>
      <c r="Q309" s="87"/>
      <c r="R309" s="87"/>
      <c r="S309" s="87"/>
      <c r="T309" s="88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T309" s="20" t="s">
        <v>735</v>
      </c>
      <c r="AU309" s="20" t="s">
        <v>80</v>
      </c>
    </row>
    <row r="310" s="12" customFormat="1">
      <c r="A310" s="12"/>
      <c r="B310" s="221"/>
      <c r="C310" s="222"/>
      <c r="D310" s="223" t="s">
        <v>152</v>
      </c>
      <c r="E310" s="224" t="s">
        <v>19</v>
      </c>
      <c r="F310" s="225" t="s">
        <v>1272</v>
      </c>
      <c r="G310" s="222"/>
      <c r="H310" s="226">
        <v>1.98</v>
      </c>
      <c r="I310" s="227"/>
      <c r="J310" s="222"/>
      <c r="K310" s="222"/>
      <c r="L310" s="228"/>
      <c r="M310" s="229"/>
      <c r="N310" s="230"/>
      <c r="O310" s="230"/>
      <c r="P310" s="230"/>
      <c r="Q310" s="230"/>
      <c r="R310" s="230"/>
      <c r="S310" s="230"/>
      <c r="T310" s="231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T310" s="232" t="s">
        <v>152</v>
      </c>
      <c r="AU310" s="232" t="s">
        <v>80</v>
      </c>
      <c r="AV310" s="12" t="s">
        <v>80</v>
      </c>
      <c r="AW310" s="12" t="s">
        <v>32</v>
      </c>
      <c r="AX310" s="12" t="s">
        <v>70</v>
      </c>
      <c r="AY310" s="232" t="s">
        <v>145</v>
      </c>
    </row>
    <row r="311" s="14" customFormat="1">
      <c r="A311" s="14"/>
      <c r="B311" s="243"/>
      <c r="C311" s="244"/>
      <c r="D311" s="223" t="s">
        <v>152</v>
      </c>
      <c r="E311" s="245" t="s">
        <v>19</v>
      </c>
      <c r="F311" s="246" t="s">
        <v>154</v>
      </c>
      <c r="G311" s="244"/>
      <c r="H311" s="247">
        <v>1.98</v>
      </c>
      <c r="I311" s="248"/>
      <c r="J311" s="244"/>
      <c r="K311" s="244"/>
      <c r="L311" s="249"/>
      <c r="M311" s="250"/>
      <c r="N311" s="251"/>
      <c r="O311" s="251"/>
      <c r="P311" s="251"/>
      <c r="Q311" s="251"/>
      <c r="R311" s="251"/>
      <c r="S311" s="251"/>
      <c r="T311" s="252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3" t="s">
        <v>152</v>
      </c>
      <c r="AU311" s="253" t="s">
        <v>80</v>
      </c>
      <c r="AV311" s="14" t="s">
        <v>150</v>
      </c>
      <c r="AW311" s="14" t="s">
        <v>32</v>
      </c>
      <c r="AX311" s="14" t="s">
        <v>78</v>
      </c>
      <c r="AY311" s="253" t="s">
        <v>145</v>
      </c>
    </row>
    <row r="312" s="11" customFormat="1" ht="22.8" customHeight="1">
      <c r="A312" s="11"/>
      <c r="B312" s="194"/>
      <c r="C312" s="195"/>
      <c r="D312" s="196" t="s">
        <v>69</v>
      </c>
      <c r="E312" s="264" t="s">
        <v>195</v>
      </c>
      <c r="F312" s="264" t="s">
        <v>935</v>
      </c>
      <c r="G312" s="195"/>
      <c r="H312" s="195"/>
      <c r="I312" s="198"/>
      <c r="J312" s="265">
        <f>BK312</f>
        <v>0</v>
      </c>
      <c r="K312" s="195"/>
      <c r="L312" s="200"/>
      <c r="M312" s="201"/>
      <c r="N312" s="202"/>
      <c r="O312" s="202"/>
      <c r="P312" s="203">
        <f>SUM(P313:P369)</f>
        <v>0</v>
      </c>
      <c r="Q312" s="202"/>
      <c r="R312" s="203">
        <f>SUM(R313:R369)</f>
        <v>24.514255851999998</v>
      </c>
      <c r="S312" s="202"/>
      <c r="T312" s="204">
        <f>SUM(T313:T369)</f>
        <v>0</v>
      </c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R312" s="205" t="s">
        <v>78</v>
      </c>
      <c r="AT312" s="206" t="s">
        <v>69</v>
      </c>
      <c r="AU312" s="206" t="s">
        <v>78</v>
      </c>
      <c r="AY312" s="205" t="s">
        <v>145</v>
      </c>
      <c r="BK312" s="207">
        <f>SUM(BK313:BK369)</f>
        <v>0</v>
      </c>
    </row>
    <row r="313" s="2" customFormat="1" ht="24.15" customHeight="1">
      <c r="A313" s="41"/>
      <c r="B313" s="42"/>
      <c r="C313" s="208" t="s">
        <v>299</v>
      </c>
      <c r="D313" s="208" t="s">
        <v>146</v>
      </c>
      <c r="E313" s="209" t="s">
        <v>936</v>
      </c>
      <c r="F313" s="210" t="s">
        <v>937</v>
      </c>
      <c r="G313" s="211" t="s">
        <v>176</v>
      </c>
      <c r="H313" s="212">
        <v>59.5</v>
      </c>
      <c r="I313" s="213"/>
      <c r="J313" s="214">
        <f>ROUND(I313*H313,2)</f>
        <v>0</v>
      </c>
      <c r="K313" s="210" t="s">
        <v>733</v>
      </c>
      <c r="L313" s="47"/>
      <c r="M313" s="215" t="s">
        <v>19</v>
      </c>
      <c r="N313" s="216" t="s">
        <v>41</v>
      </c>
      <c r="O313" s="87"/>
      <c r="P313" s="217">
        <f>O313*H313</f>
        <v>0</v>
      </c>
      <c r="Q313" s="217">
        <v>0.00017000000000000001</v>
      </c>
      <c r="R313" s="217">
        <f>Q313*H313</f>
        <v>0.010115000000000001</v>
      </c>
      <c r="S313" s="217">
        <v>0</v>
      </c>
      <c r="T313" s="218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19" t="s">
        <v>150</v>
      </c>
      <c r="AT313" s="219" t="s">
        <v>146</v>
      </c>
      <c r="AU313" s="219" t="s">
        <v>80</v>
      </c>
      <c r="AY313" s="20" t="s">
        <v>145</v>
      </c>
      <c r="BE313" s="220">
        <f>IF(N313="základní",J313,0)</f>
        <v>0</v>
      </c>
      <c r="BF313" s="220">
        <f>IF(N313="snížená",J313,0)</f>
        <v>0</v>
      </c>
      <c r="BG313" s="220">
        <f>IF(N313="zákl. přenesená",J313,0)</f>
        <v>0</v>
      </c>
      <c r="BH313" s="220">
        <f>IF(N313="sníž. přenesená",J313,0)</f>
        <v>0</v>
      </c>
      <c r="BI313" s="220">
        <f>IF(N313="nulová",J313,0)</f>
        <v>0</v>
      </c>
      <c r="BJ313" s="20" t="s">
        <v>78</v>
      </c>
      <c r="BK313" s="220">
        <f>ROUND(I313*H313,2)</f>
        <v>0</v>
      </c>
      <c r="BL313" s="20" t="s">
        <v>150</v>
      </c>
      <c r="BM313" s="219" t="s">
        <v>1273</v>
      </c>
    </row>
    <row r="314" s="2" customFormat="1">
      <c r="A314" s="41"/>
      <c r="B314" s="42"/>
      <c r="C314" s="43"/>
      <c r="D314" s="266" t="s">
        <v>735</v>
      </c>
      <c r="E314" s="43"/>
      <c r="F314" s="267" t="s">
        <v>939</v>
      </c>
      <c r="G314" s="43"/>
      <c r="H314" s="43"/>
      <c r="I314" s="268"/>
      <c r="J314" s="43"/>
      <c r="K314" s="43"/>
      <c r="L314" s="47"/>
      <c r="M314" s="269"/>
      <c r="N314" s="270"/>
      <c r="O314" s="87"/>
      <c r="P314" s="87"/>
      <c r="Q314" s="87"/>
      <c r="R314" s="87"/>
      <c r="S314" s="87"/>
      <c r="T314" s="88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T314" s="20" t="s">
        <v>735</v>
      </c>
      <c r="AU314" s="20" t="s">
        <v>80</v>
      </c>
    </row>
    <row r="315" s="12" customFormat="1">
      <c r="A315" s="12"/>
      <c r="B315" s="221"/>
      <c r="C315" s="222"/>
      <c r="D315" s="223" t="s">
        <v>152</v>
      </c>
      <c r="E315" s="224" t="s">
        <v>19</v>
      </c>
      <c r="F315" s="225" t="s">
        <v>1274</v>
      </c>
      <c r="G315" s="222"/>
      <c r="H315" s="226">
        <v>59.5</v>
      </c>
      <c r="I315" s="227"/>
      <c r="J315" s="222"/>
      <c r="K315" s="222"/>
      <c r="L315" s="228"/>
      <c r="M315" s="229"/>
      <c r="N315" s="230"/>
      <c r="O315" s="230"/>
      <c r="P315" s="230"/>
      <c r="Q315" s="230"/>
      <c r="R315" s="230"/>
      <c r="S315" s="230"/>
      <c r="T315" s="231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T315" s="232" t="s">
        <v>152</v>
      </c>
      <c r="AU315" s="232" t="s">
        <v>80</v>
      </c>
      <c r="AV315" s="12" t="s">
        <v>80</v>
      </c>
      <c r="AW315" s="12" t="s">
        <v>32</v>
      </c>
      <c r="AX315" s="12" t="s">
        <v>70</v>
      </c>
      <c r="AY315" s="232" t="s">
        <v>145</v>
      </c>
    </row>
    <row r="316" s="14" customFormat="1">
      <c r="A316" s="14"/>
      <c r="B316" s="243"/>
      <c r="C316" s="244"/>
      <c r="D316" s="223" t="s">
        <v>152</v>
      </c>
      <c r="E316" s="245" t="s">
        <v>19</v>
      </c>
      <c r="F316" s="246" t="s">
        <v>154</v>
      </c>
      <c r="G316" s="244"/>
      <c r="H316" s="247">
        <v>59.5</v>
      </c>
      <c r="I316" s="248"/>
      <c r="J316" s="244"/>
      <c r="K316" s="244"/>
      <c r="L316" s="249"/>
      <c r="M316" s="250"/>
      <c r="N316" s="251"/>
      <c r="O316" s="251"/>
      <c r="P316" s="251"/>
      <c r="Q316" s="251"/>
      <c r="R316" s="251"/>
      <c r="S316" s="251"/>
      <c r="T316" s="252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3" t="s">
        <v>152</v>
      </c>
      <c r="AU316" s="253" t="s">
        <v>80</v>
      </c>
      <c r="AV316" s="14" t="s">
        <v>150</v>
      </c>
      <c r="AW316" s="14" t="s">
        <v>32</v>
      </c>
      <c r="AX316" s="14" t="s">
        <v>78</v>
      </c>
      <c r="AY316" s="253" t="s">
        <v>145</v>
      </c>
    </row>
    <row r="317" s="2" customFormat="1" ht="16.5" customHeight="1">
      <c r="A317" s="41"/>
      <c r="B317" s="42"/>
      <c r="C317" s="282" t="s">
        <v>314</v>
      </c>
      <c r="D317" s="282" t="s">
        <v>845</v>
      </c>
      <c r="E317" s="283" t="s">
        <v>941</v>
      </c>
      <c r="F317" s="284" t="s">
        <v>942</v>
      </c>
      <c r="G317" s="285" t="s">
        <v>176</v>
      </c>
      <c r="H317" s="286">
        <v>60.094999999999999</v>
      </c>
      <c r="I317" s="287"/>
      <c r="J317" s="288">
        <f>ROUND(I317*H317,2)</f>
        <v>0</v>
      </c>
      <c r="K317" s="284" t="s">
        <v>733</v>
      </c>
      <c r="L317" s="289"/>
      <c r="M317" s="290" t="s">
        <v>19</v>
      </c>
      <c r="N317" s="291" t="s">
        <v>41</v>
      </c>
      <c r="O317" s="87"/>
      <c r="P317" s="217">
        <f>O317*H317</f>
        <v>0</v>
      </c>
      <c r="Q317" s="217">
        <v>0.21440000000000001</v>
      </c>
      <c r="R317" s="217">
        <f>Q317*H317</f>
        <v>12.884368</v>
      </c>
      <c r="S317" s="217">
        <v>0</v>
      </c>
      <c r="T317" s="218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19" t="s">
        <v>195</v>
      </c>
      <c r="AT317" s="219" t="s">
        <v>845</v>
      </c>
      <c r="AU317" s="219" t="s">
        <v>80</v>
      </c>
      <c r="AY317" s="20" t="s">
        <v>145</v>
      </c>
      <c r="BE317" s="220">
        <f>IF(N317="základní",J317,0)</f>
        <v>0</v>
      </c>
      <c r="BF317" s="220">
        <f>IF(N317="snížená",J317,0)</f>
        <v>0</v>
      </c>
      <c r="BG317" s="220">
        <f>IF(N317="zákl. přenesená",J317,0)</f>
        <v>0</v>
      </c>
      <c r="BH317" s="220">
        <f>IF(N317="sníž. přenesená",J317,0)</f>
        <v>0</v>
      </c>
      <c r="BI317" s="220">
        <f>IF(N317="nulová",J317,0)</f>
        <v>0</v>
      </c>
      <c r="BJ317" s="20" t="s">
        <v>78</v>
      </c>
      <c r="BK317" s="220">
        <f>ROUND(I317*H317,2)</f>
        <v>0</v>
      </c>
      <c r="BL317" s="20" t="s">
        <v>150</v>
      </c>
      <c r="BM317" s="219" t="s">
        <v>1275</v>
      </c>
    </row>
    <row r="318" s="12" customFormat="1">
      <c r="A318" s="12"/>
      <c r="B318" s="221"/>
      <c r="C318" s="222"/>
      <c r="D318" s="223" t="s">
        <v>152</v>
      </c>
      <c r="E318" s="222"/>
      <c r="F318" s="225" t="s">
        <v>1276</v>
      </c>
      <c r="G318" s="222"/>
      <c r="H318" s="226">
        <v>60.094999999999999</v>
      </c>
      <c r="I318" s="227"/>
      <c r="J318" s="222"/>
      <c r="K318" s="222"/>
      <c r="L318" s="228"/>
      <c r="M318" s="229"/>
      <c r="N318" s="230"/>
      <c r="O318" s="230"/>
      <c r="P318" s="230"/>
      <c r="Q318" s="230"/>
      <c r="R318" s="230"/>
      <c r="S318" s="230"/>
      <c r="T318" s="231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T318" s="232" t="s">
        <v>152</v>
      </c>
      <c r="AU318" s="232" t="s">
        <v>80</v>
      </c>
      <c r="AV318" s="12" t="s">
        <v>80</v>
      </c>
      <c r="AW318" s="12" t="s">
        <v>4</v>
      </c>
      <c r="AX318" s="12" t="s">
        <v>78</v>
      </c>
      <c r="AY318" s="232" t="s">
        <v>145</v>
      </c>
    </row>
    <row r="319" s="2" customFormat="1" ht="16.5" customHeight="1">
      <c r="A319" s="41"/>
      <c r="B319" s="42"/>
      <c r="C319" s="208" t="s">
        <v>349</v>
      </c>
      <c r="D319" s="208" t="s">
        <v>146</v>
      </c>
      <c r="E319" s="209" t="s">
        <v>954</v>
      </c>
      <c r="F319" s="210" t="s">
        <v>955</v>
      </c>
      <c r="G319" s="211" t="s">
        <v>176</v>
      </c>
      <c r="H319" s="212">
        <v>59.5</v>
      </c>
      <c r="I319" s="213"/>
      <c r="J319" s="214">
        <f>ROUND(I319*H319,2)</f>
        <v>0</v>
      </c>
      <c r="K319" s="210" t="s">
        <v>733</v>
      </c>
      <c r="L319" s="47"/>
      <c r="M319" s="215" t="s">
        <v>19</v>
      </c>
      <c r="N319" s="216" t="s">
        <v>41</v>
      </c>
      <c r="O319" s="87"/>
      <c r="P319" s="217">
        <f>O319*H319</f>
        <v>0</v>
      </c>
      <c r="Q319" s="217">
        <v>0</v>
      </c>
      <c r="R319" s="217">
        <f>Q319*H319</f>
        <v>0</v>
      </c>
      <c r="S319" s="217">
        <v>0</v>
      </c>
      <c r="T319" s="218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19" t="s">
        <v>150</v>
      </c>
      <c r="AT319" s="219" t="s">
        <v>146</v>
      </c>
      <c r="AU319" s="219" t="s">
        <v>80</v>
      </c>
      <c r="AY319" s="20" t="s">
        <v>145</v>
      </c>
      <c r="BE319" s="220">
        <f>IF(N319="základní",J319,0)</f>
        <v>0</v>
      </c>
      <c r="BF319" s="220">
        <f>IF(N319="snížená",J319,0)</f>
        <v>0</v>
      </c>
      <c r="BG319" s="220">
        <f>IF(N319="zákl. přenesená",J319,0)</f>
        <v>0</v>
      </c>
      <c r="BH319" s="220">
        <f>IF(N319="sníž. přenesená",J319,0)</f>
        <v>0</v>
      </c>
      <c r="BI319" s="220">
        <f>IF(N319="nulová",J319,0)</f>
        <v>0</v>
      </c>
      <c r="BJ319" s="20" t="s">
        <v>78</v>
      </c>
      <c r="BK319" s="220">
        <f>ROUND(I319*H319,2)</f>
        <v>0</v>
      </c>
      <c r="BL319" s="20" t="s">
        <v>150</v>
      </c>
      <c r="BM319" s="219" t="s">
        <v>1277</v>
      </c>
    </row>
    <row r="320" s="2" customFormat="1">
      <c r="A320" s="41"/>
      <c r="B320" s="42"/>
      <c r="C320" s="43"/>
      <c r="D320" s="266" t="s">
        <v>735</v>
      </c>
      <c r="E320" s="43"/>
      <c r="F320" s="267" t="s">
        <v>957</v>
      </c>
      <c r="G320" s="43"/>
      <c r="H320" s="43"/>
      <c r="I320" s="268"/>
      <c r="J320" s="43"/>
      <c r="K320" s="43"/>
      <c r="L320" s="47"/>
      <c r="M320" s="269"/>
      <c r="N320" s="270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20" t="s">
        <v>735</v>
      </c>
      <c r="AU320" s="20" t="s">
        <v>80</v>
      </c>
    </row>
    <row r="321" s="12" customFormat="1">
      <c r="A321" s="12"/>
      <c r="B321" s="221"/>
      <c r="C321" s="222"/>
      <c r="D321" s="223" t="s">
        <v>152</v>
      </c>
      <c r="E321" s="224" t="s">
        <v>19</v>
      </c>
      <c r="F321" s="225" t="s">
        <v>1274</v>
      </c>
      <c r="G321" s="222"/>
      <c r="H321" s="226">
        <v>59.5</v>
      </c>
      <c r="I321" s="227"/>
      <c r="J321" s="222"/>
      <c r="K321" s="222"/>
      <c r="L321" s="228"/>
      <c r="M321" s="229"/>
      <c r="N321" s="230"/>
      <c r="O321" s="230"/>
      <c r="P321" s="230"/>
      <c r="Q321" s="230"/>
      <c r="R321" s="230"/>
      <c r="S321" s="230"/>
      <c r="T321" s="231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T321" s="232" t="s">
        <v>152</v>
      </c>
      <c r="AU321" s="232" t="s">
        <v>80</v>
      </c>
      <c r="AV321" s="12" t="s">
        <v>80</v>
      </c>
      <c r="AW321" s="12" t="s">
        <v>32</v>
      </c>
      <c r="AX321" s="12" t="s">
        <v>70</v>
      </c>
      <c r="AY321" s="232" t="s">
        <v>145</v>
      </c>
    </row>
    <row r="322" s="14" customFormat="1">
      <c r="A322" s="14"/>
      <c r="B322" s="243"/>
      <c r="C322" s="244"/>
      <c r="D322" s="223" t="s">
        <v>152</v>
      </c>
      <c r="E322" s="245" t="s">
        <v>19</v>
      </c>
      <c r="F322" s="246" t="s">
        <v>154</v>
      </c>
      <c r="G322" s="244"/>
      <c r="H322" s="247">
        <v>59.5</v>
      </c>
      <c r="I322" s="248"/>
      <c r="J322" s="244"/>
      <c r="K322" s="244"/>
      <c r="L322" s="249"/>
      <c r="M322" s="250"/>
      <c r="N322" s="251"/>
      <c r="O322" s="251"/>
      <c r="P322" s="251"/>
      <c r="Q322" s="251"/>
      <c r="R322" s="251"/>
      <c r="S322" s="251"/>
      <c r="T322" s="252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3" t="s">
        <v>152</v>
      </c>
      <c r="AU322" s="253" t="s">
        <v>80</v>
      </c>
      <c r="AV322" s="14" t="s">
        <v>150</v>
      </c>
      <c r="AW322" s="14" t="s">
        <v>32</v>
      </c>
      <c r="AX322" s="14" t="s">
        <v>78</v>
      </c>
      <c r="AY322" s="253" t="s">
        <v>145</v>
      </c>
    </row>
    <row r="323" s="2" customFormat="1" ht="16.5" customHeight="1">
      <c r="A323" s="41"/>
      <c r="B323" s="42"/>
      <c r="C323" s="208" t="s">
        <v>344</v>
      </c>
      <c r="D323" s="208" t="s">
        <v>146</v>
      </c>
      <c r="E323" s="209" t="s">
        <v>962</v>
      </c>
      <c r="F323" s="210" t="s">
        <v>963</v>
      </c>
      <c r="G323" s="211" t="s">
        <v>401</v>
      </c>
      <c r="H323" s="212">
        <v>2</v>
      </c>
      <c r="I323" s="213"/>
      <c r="J323" s="214">
        <f>ROUND(I323*H323,2)</f>
        <v>0</v>
      </c>
      <c r="K323" s="210" t="s">
        <v>733</v>
      </c>
      <c r="L323" s="47"/>
      <c r="M323" s="215" t="s">
        <v>19</v>
      </c>
      <c r="N323" s="216" t="s">
        <v>41</v>
      </c>
      <c r="O323" s="87"/>
      <c r="P323" s="217">
        <f>O323*H323</f>
        <v>0</v>
      </c>
      <c r="Q323" s="217">
        <v>0.47093942599999999</v>
      </c>
      <c r="R323" s="217">
        <f>Q323*H323</f>
        <v>0.94187885199999999</v>
      </c>
      <c r="S323" s="217">
        <v>0</v>
      </c>
      <c r="T323" s="218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19" t="s">
        <v>150</v>
      </c>
      <c r="AT323" s="219" t="s">
        <v>146</v>
      </c>
      <c r="AU323" s="219" t="s">
        <v>80</v>
      </c>
      <c r="AY323" s="20" t="s">
        <v>145</v>
      </c>
      <c r="BE323" s="220">
        <f>IF(N323="základní",J323,0)</f>
        <v>0</v>
      </c>
      <c r="BF323" s="220">
        <f>IF(N323="snížená",J323,0)</f>
        <v>0</v>
      </c>
      <c r="BG323" s="220">
        <f>IF(N323="zákl. přenesená",J323,0)</f>
        <v>0</v>
      </c>
      <c r="BH323" s="220">
        <f>IF(N323="sníž. přenesená",J323,0)</f>
        <v>0</v>
      </c>
      <c r="BI323" s="220">
        <f>IF(N323="nulová",J323,0)</f>
        <v>0</v>
      </c>
      <c r="BJ323" s="20" t="s">
        <v>78</v>
      </c>
      <c r="BK323" s="220">
        <f>ROUND(I323*H323,2)</f>
        <v>0</v>
      </c>
      <c r="BL323" s="20" t="s">
        <v>150</v>
      </c>
      <c r="BM323" s="219" t="s">
        <v>1278</v>
      </c>
    </row>
    <row r="324" s="2" customFormat="1">
      <c r="A324" s="41"/>
      <c r="B324" s="42"/>
      <c r="C324" s="43"/>
      <c r="D324" s="266" t="s">
        <v>735</v>
      </c>
      <c r="E324" s="43"/>
      <c r="F324" s="267" t="s">
        <v>965</v>
      </c>
      <c r="G324" s="43"/>
      <c r="H324" s="43"/>
      <c r="I324" s="268"/>
      <c r="J324" s="43"/>
      <c r="K324" s="43"/>
      <c r="L324" s="47"/>
      <c r="M324" s="269"/>
      <c r="N324" s="270"/>
      <c r="O324" s="87"/>
      <c r="P324" s="87"/>
      <c r="Q324" s="87"/>
      <c r="R324" s="87"/>
      <c r="S324" s="87"/>
      <c r="T324" s="88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T324" s="20" t="s">
        <v>735</v>
      </c>
      <c r="AU324" s="20" t="s">
        <v>80</v>
      </c>
    </row>
    <row r="325" s="2" customFormat="1" ht="16.5" customHeight="1">
      <c r="A325" s="41"/>
      <c r="B325" s="42"/>
      <c r="C325" s="208" t="s">
        <v>421</v>
      </c>
      <c r="D325" s="208" t="s">
        <v>146</v>
      </c>
      <c r="E325" s="209" t="s">
        <v>966</v>
      </c>
      <c r="F325" s="210" t="s">
        <v>967</v>
      </c>
      <c r="G325" s="211" t="s">
        <v>401</v>
      </c>
      <c r="H325" s="212">
        <v>3</v>
      </c>
      <c r="I325" s="213"/>
      <c r="J325" s="214">
        <f>ROUND(I325*H325,2)</f>
        <v>0</v>
      </c>
      <c r="K325" s="210" t="s">
        <v>733</v>
      </c>
      <c r="L325" s="47"/>
      <c r="M325" s="215" t="s">
        <v>19</v>
      </c>
      <c r="N325" s="216" t="s">
        <v>41</v>
      </c>
      <c r="O325" s="87"/>
      <c r="P325" s="217">
        <f>O325*H325</f>
        <v>0</v>
      </c>
      <c r="Q325" s="217">
        <v>0.41488999999999998</v>
      </c>
      <c r="R325" s="217">
        <f>Q325*H325</f>
        <v>1.2446699999999999</v>
      </c>
      <c r="S325" s="217">
        <v>0</v>
      </c>
      <c r="T325" s="218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19" t="s">
        <v>150</v>
      </c>
      <c r="AT325" s="219" t="s">
        <v>146</v>
      </c>
      <c r="AU325" s="219" t="s">
        <v>80</v>
      </c>
      <c r="AY325" s="20" t="s">
        <v>145</v>
      </c>
      <c r="BE325" s="220">
        <f>IF(N325="základní",J325,0)</f>
        <v>0</v>
      </c>
      <c r="BF325" s="220">
        <f>IF(N325="snížená",J325,0)</f>
        <v>0</v>
      </c>
      <c r="BG325" s="220">
        <f>IF(N325="zákl. přenesená",J325,0)</f>
        <v>0</v>
      </c>
      <c r="BH325" s="220">
        <f>IF(N325="sníž. přenesená",J325,0)</f>
        <v>0</v>
      </c>
      <c r="BI325" s="220">
        <f>IF(N325="nulová",J325,0)</f>
        <v>0</v>
      </c>
      <c r="BJ325" s="20" t="s">
        <v>78</v>
      </c>
      <c r="BK325" s="220">
        <f>ROUND(I325*H325,2)</f>
        <v>0</v>
      </c>
      <c r="BL325" s="20" t="s">
        <v>150</v>
      </c>
      <c r="BM325" s="219" t="s">
        <v>1279</v>
      </c>
    </row>
    <row r="326" s="2" customFormat="1">
      <c r="A326" s="41"/>
      <c r="B326" s="42"/>
      <c r="C326" s="43"/>
      <c r="D326" s="266" t="s">
        <v>735</v>
      </c>
      <c r="E326" s="43"/>
      <c r="F326" s="267" t="s">
        <v>969</v>
      </c>
      <c r="G326" s="43"/>
      <c r="H326" s="43"/>
      <c r="I326" s="268"/>
      <c r="J326" s="43"/>
      <c r="K326" s="43"/>
      <c r="L326" s="47"/>
      <c r="M326" s="269"/>
      <c r="N326" s="270"/>
      <c r="O326" s="87"/>
      <c r="P326" s="87"/>
      <c r="Q326" s="87"/>
      <c r="R326" s="87"/>
      <c r="S326" s="87"/>
      <c r="T326" s="88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T326" s="20" t="s">
        <v>735</v>
      </c>
      <c r="AU326" s="20" t="s">
        <v>80</v>
      </c>
    </row>
    <row r="327" s="12" customFormat="1">
      <c r="A327" s="12"/>
      <c r="B327" s="221"/>
      <c r="C327" s="222"/>
      <c r="D327" s="223" t="s">
        <v>152</v>
      </c>
      <c r="E327" s="224" t="s">
        <v>19</v>
      </c>
      <c r="F327" s="225" t="s">
        <v>1280</v>
      </c>
      <c r="G327" s="222"/>
      <c r="H327" s="226">
        <v>3</v>
      </c>
      <c r="I327" s="227"/>
      <c r="J327" s="222"/>
      <c r="K327" s="222"/>
      <c r="L327" s="228"/>
      <c r="M327" s="229"/>
      <c r="N327" s="230"/>
      <c r="O327" s="230"/>
      <c r="P327" s="230"/>
      <c r="Q327" s="230"/>
      <c r="R327" s="230"/>
      <c r="S327" s="230"/>
      <c r="T327" s="231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T327" s="232" t="s">
        <v>152</v>
      </c>
      <c r="AU327" s="232" t="s">
        <v>80</v>
      </c>
      <c r="AV327" s="12" t="s">
        <v>80</v>
      </c>
      <c r="AW327" s="12" t="s">
        <v>32</v>
      </c>
      <c r="AX327" s="12" t="s">
        <v>70</v>
      </c>
      <c r="AY327" s="232" t="s">
        <v>145</v>
      </c>
    </row>
    <row r="328" s="14" customFormat="1">
      <c r="A328" s="14"/>
      <c r="B328" s="243"/>
      <c r="C328" s="244"/>
      <c r="D328" s="223" t="s">
        <v>152</v>
      </c>
      <c r="E328" s="245" t="s">
        <v>19</v>
      </c>
      <c r="F328" s="246" t="s">
        <v>154</v>
      </c>
      <c r="G328" s="244"/>
      <c r="H328" s="247">
        <v>3</v>
      </c>
      <c r="I328" s="248"/>
      <c r="J328" s="244"/>
      <c r="K328" s="244"/>
      <c r="L328" s="249"/>
      <c r="M328" s="250"/>
      <c r="N328" s="251"/>
      <c r="O328" s="251"/>
      <c r="P328" s="251"/>
      <c r="Q328" s="251"/>
      <c r="R328" s="251"/>
      <c r="S328" s="251"/>
      <c r="T328" s="252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3" t="s">
        <v>152</v>
      </c>
      <c r="AU328" s="253" t="s">
        <v>80</v>
      </c>
      <c r="AV328" s="14" t="s">
        <v>150</v>
      </c>
      <c r="AW328" s="14" t="s">
        <v>32</v>
      </c>
      <c r="AX328" s="14" t="s">
        <v>78</v>
      </c>
      <c r="AY328" s="253" t="s">
        <v>145</v>
      </c>
    </row>
    <row r="329" s="2" customFormat="1" ht="16.5" customHeight="1">
      <c r="A329" s="41"/>
      <c r="B329" s="42"/>
      <c r="C329" s="282" t="s">
        <v>387</v>
      </c>
      <c r="D329" s="282" t="s">
        <v>845</v>
      </c>
      <c r="E329" s="283" t="s">
        <v>973</v>
      </c>
      <c r="F329" s="284" t="s">
        <v>974</v>
      </c>
      <c r="G329" s="285" t="s">
        <v>401</v>
      </c>
      <c r="H329" s="286">
        <v>3</v>
      </c>
      <c r="I329" s="287"/>
      <c r="J329" s="288">
        <f>ROUND(I329*H329,2)</f>
        <v>0</v>
      </c>
      <c r="K329" s="284" t="s">
        <v>733</v>
      </c>
      <c r="L329" s="289"/>
      <c r="M329" s="290" t="s">
        <v>19</v>
      </c>
      <c r="N329" s="291" t="s">
        <v>41</v>
      </c>
      <c r="O329" s="87"/>
      <c r="P329" s="217">
        <f>O329*H329</f>
        <v>0</v>
      </c>
      <c r="Q329" s="217">
        <v>1.6000000000000001</v>
      </c>
      <c r="R329" s="217">
        <f>Q329*H329</f>
        <v>4.8000000000000007</v>
      </c>
      <c r="S329" s="217">
        <v>0</v>
      </c>
      <c r="T329" s="218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19" t="s">
        <v>195</v>
      </c>
      <c r="AT329" s="219" t="s">
        <v>845</v>
      </c>
      <c r="AU329" s="219" t="s">
        <v>80</v>
      </c>
      <c r="AY329" s="20" t="s">
        <v>145</v>
      </c>
      <c r="BE329" s="220">
        <f>IF(N329="základní",J329,0)</f>
        <v>0</v>
      </c>
      <c r="BF329" s="220">
        <f>IF(N329="snížená",J329,0)</f>
        <v>0</v>
      </c>
      <c r="BG329" s="220">
        <f>IF(N329="zákl. přenesená",J329,0)</f>
        <v>0</v>
      </c>
      <c r="BH329" s="220">
        <f>IF(N329="sníž. přenesená",J329,0)</f>
        <v>0</v>
      </c>
      <c r="BI329" s="220">
        <f>IF(N329="nulová",J329,0)</f>
        <v>0</v>
      </c>
      <c r="BJ329" s="20" t="s">
        <v>78</v>
      </c>
      <c r="BK329" s="220">
        <f>ROUND(I329*H329,2)</f>
        <v>0</v>
      </c>
      <c r="BL329" s="20" t="s">
        <v>150</v>
      </c>
      <c r="BM329" s="219" t="s">
        <v>1281</v>
      </c>
    </row>
    <row r="330" s="12" customFormat="1">
      <c r="A330" s="12"/>
      <c r="B330" s="221"/>
      <c r="C330" s="222"/>
      <c r="D330" s="223" t="s">
        <v>152</v>
      </c>
      <c r="E330" s="224" t="s">
        <v>19</v>
      </c>
      <c r="F330" s="225" t="s">
        <v>1282</v>
      </c>
      <c r="G330" s="222"/>
      <c r="H330" s="226">
        <v>3</v>
      </c>
      <c r="I330" s="227"/>
      <c r="J330" s="222"/>
      <c r="K330" s="222"/>
      <c r="L330" s="228"/>
      <c r="M330" s="229"/>
      <c r="N330" s="230"/>
      <c r="O330" s="230"/>
      <c r="P330" s="230"/>
      <c r="Q330" s="230"/>
      <c r="R330" s="230"/>
      <c r="S330" s="230"/>
      <c r="T330" s="231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T330" s="232" t="s">
        <v>152</v>
      </c>
      <c r="AU330" s="232" t="s">
        <v>80</v>
      </c>
      <c r="AV330" s="12" t="s">
        <v>80</v>
      </c>
      <c r="AW330" s="12" t="s">
        <v>32</v>
      </c>
      <c r="AX330" s="12" t="s">
        <v>70</v>
      </c>
      <c r="AY330" s="232" t="s">
        <v>145</v>
      </c>
    </row>
    <row r="331" s="14" customFormat="1">
      <c r="A331" s="14"/>
      <c r="B331" s="243"/>
      <c r="C331" s="244"/>
      <c r="D331" s="223" t="s">
        <v>152</v>
      </c>
      <c r="E331" s="245" t="s">
        <v>19</v>
      </c>
      <c r="F331" s="246" t="s">
        <v>154</v>
      </c>
      <c r="G331" s="244"/>
      <c r="H331" s="247">
        <v>3</v>
      </c>
      <c r="I331" s="248"/>
      <c r="J331" s="244"/>
      <c r="K331" s="244"/>
      <c r="L331" s="249"/>
      <c r="M331" s="250"/>
      <c r="N331" s="251"/>
      <c r="O331" s="251"/>
      <c r="P331" s="251"/>
      <c r="Q331" s="251"/>
      <c r="R331" s="251"/>
      <c r="S331" s="251"/>
      <c r="T331" s="252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3" t="s">
        <v>152</v>
      </c>
      <c r="AU331" s="253" t="s">
        <v>80</v>
      </c>
      <c r="AV331" s="14" t="s">
        <v>150</v>
      </c>
      <c r="AW331" s="14" t="s">
        <v>32</v>
      </c>
      <c r="AX331" s="14" t="s">
        <v>78</v>
      </c>
      <c r="AY331" s="253" t="s">
        <v>145</v>
      </c>
    </row>
    <row r="332" s="2" customFormat="1" ht="16.5" customHeight="1">
      <c r="A332" s="41"/>
      <c r="B332" s="42"/>
      <c r="C332" s="282" t="s">
        <v>372</v>
      </c>
      <c r="D332" s="282" t="s">
        <v>845</v>
      </c>
      <c r="E332" s="283" t="s">
        <v>985</v>
      </c>
      <c r="F332" s="284" t="s">
        <v>986</v>
      </c>
      <c r="G332" s="285" t="s">
        <v>401</v>
      </c>
      <c r="H332" s="286">
        <v>6</v>
      </c>
      <c r="I332" s="287"/>
      <c r="J332" s="288">
        <f>ROUND(I332*H332,2)</f>
        <v>0</v>
      </c>
      <c r="K332" s="284" t="s">
        <v>733</v>
      </c>
      <c r="L332" s="289"/>
      <c r="M332" s="290" t="s">
        <v>19</v>
      </c>
      <c r="N332" s="291" t="s">
        <v>41</v>
      </c>
      <c r="O332" s="87"/>
      <c r="P332" s="217">
        <f>O332*H332</f>
        <v>0</v>
      </c>
      <c r="Q332" s="217">
        <v>0.002</v>
      </c>
      <c r="R332" s="217">
        <f>Q332*H332</f>
        <v>0.012</v>
      </c>
      <c r="S332" s="217">
        <v>0</v>
      </c>
      <c r="T332" s="218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19" t="s">
        <v>195</v>
      </c>
      <c r="AT332" s="219" t="s">
        <v>845</v>
      </c>
      <c r="AU332" s="219" t="s">
        <v>80</v>
      </c>
      <c r="AY332" s="20" t="s">
        <v>145</v>
      </c>
      <c r="BE332" s="220">
        <f>IF(N332="základní",J332,0)</f>
        <v>0</v>
      </c>
      <c r="BF332" s="220">
        <f>IF(N332="snížená",J332,0)</f>
        <v>0</v>
      </c>
      <c r="BG332" s="220">
        <f>IF(N332="zákl. přenesená",J332,0)</f>
        <v>0</v>
      </c>
      <c r="BH332" s="220">
        <f>IF(N332="sníž. přenesená",J332,0)</f>
        <v>0</v>
      </c>
      <c r="BI332" s="220">
        <f>IF(N332="nulová",J332,0)</f>
        <v>0</v>
      </c>
      <c r="BJ332" s="20" t="s">
        <v>78</v>
      </c>
      <c r="BK332" s="220">
        <f>ROUND(I332*H332,2)</f>
        <v>0</v>
      </c>
      <c r="BL332" s="20" t="s">
        <v>150</v>
      </c>
      <c r="BM332" s="219" t="s">
        <v>1283</v>
      </c>
    </row>
    <row r="333" s="12" customFormat="1">
      <c r="A333" s="12"/>
      <c r="B333" s="221"/>
      <c r="C333" s="222"/>
      <c r="D333" s="223" t="s">
        <v>152</v>
      </c>
      <c r="E333" s="224" t="s">
        <v>19</v>
      </c>
      <c r="F333" s="225" t="s">
        <v>1284</v>
      </c>
      <c r="G333" s="222"/>
      <c r="H333" s="226">
        <v>6</v>
      </c>
      <c r="I333" s="227"/>
      <c r="J333" s="222"/>
      <c r="K333" s="222"/>
      <c r="L333" s="228"/>
      <c r="M333" s="229"/>
      <c r="N333" s="230"/>
      <c r="O333" s="230"/>
      <c r="P333" s="230"/>
      <c r="Q333" s="230"/>
      <c r="R333" s="230"/>
      <c r="S333" s="230"/>
      <c r="T333" s="231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T333" s="232" t="s">
        <v>152</v>
      </c>
      <c r="AU333" s="232" t="s">
        <v>80</v>
      </c>
      <c r="AV333" s="12" t="s">
        <v>80</v>
      </c>
      <c r="AW333" s="12" t="s">
        <v>32</v>
      </c>
      <c r="AX333" s="12" t="s">
        <v>70</v>
      </c>
      <c r="AY333" s="232" t="s">
        <v>145</v>
      </c>
    </row>
    <row r="334" s="14" customFormat="1">
      <c r="A334" s="14"/>
      <c r="B334" s="243"/>
      <c r="C334" s="244"/>
      <c r="D334" s="223" t="s">
        <v>152</v>
      </c>
      <c r="E334" s="245" t="s">
        <v>19</v>
      </c>
      <c r="F334" s="246" t="s">
        <v>154</v>
      </c>
      <c r="G334" s="244"/>
      <c r="H334" s="247">
        <v>6</v>
      </c>
      <c r="I334" s="248"/>
      <c r="J334" s="244"/>
      <c r="K334" s="244"/>
      <c r="L334" s="249"/>
      <c r="M334" s="250"/>
      <c r="N334" s="251"/>
      <c r="O334" s="251"/>
      <c r="P334" s="251"/>
      <c r="Q334" s="251"/>
      <c r="R334" s="251"/>
      <c r="S334" s="251"/>
      <c r="T334" s="252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3" t="s">
        <v>152</v>
      </c>
      <c r="AU334" s="253" t="s">
        <v>80</v>
      </c>
      <c r="AV334" s="14" t="s">
        <v>150</v>
      </c>
      <c r="AW334" s="14" t="s">
        <v>32</v>
      </c>
      <c r="AX334" s="14" t="s">
        <v>78</v>
      </c>
      <c r="AY334" s="253" t="s">
        <v>145</v>
      </c>
    </row>
    <row r="335" s="2" customFormat="1" ht="16.5" customHeight="1">
      <c r="A335" s="41"/>
      <c r="B335" s="42"/>
      <c r="C335" s="208" t="s">
        <v>309</v>
      </c>
      <c r="D335" s="208" t="s">
        <v>146</v>
      </c>
      <c r="E335" s="209" t="s">
        <v>1002</v>
      </c>
      <c r="F335" s="210" t="s">
        <v>1003</v>
      </c>
      <c r="G335" s="211" t="s">
        <v>401</v>
      </c>
      <c r="H335" s="212">
        <v>1</v>
      </c>
      <c r="I335" s="213"/>
      <c r="J335" s="214">
        <f>ROUND(I335*H335,2)</f>
        <v>0</v>
      </c>
      <c r="K335" s="210" t="s">
        <v>733</v>
      </c>
      <c r="L335" s="47"/>
      <c r="M335" s="215" t="s">
        <v>19</v>
      </c>
      <c r="N335" s="216" t="s">
        <v>41</v>
      </c>
      <c r="O335" s="87"/>
      <c r="P335" s="217">
        <f>O335*H335</f>
        <v>0</v>
      </c>
      <c r="Q335" s="217">
        <v>0.0098899999999999995</v>
      </c>
      <c r="R335" s="217">
        <f>Q335*H335</f>
        <v>0.0098899999999999995</v>
      </c>
      <c r="S335" s="217">
        <v>0</v>
      </c>
      <c r="T335" s="218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19" t="s">
        <v>150</v>
      </c>
      <c r="AT335" s="219" t="s">
        <v>146</v>
      </c>
      <c r="AU335" s="219" t="s">
        <v>80</v>
      </c>
      <c r="AY335" s="20" t="s">
        <v>145</v>
      </c>
      <c r="BE335" s="220">
        <f>IF(N335="základní",J335,0)</f>
        <v>0</v>
      </c>
      <c r="BF335" s="220">
        <f>IF(N335="snížená",J335,0)</f>
        <v>0</v>
      </c>
      <c r="BG335" s="220">
        <f>IF(N335="zákl. přenesená",J335,0)</f>
        <v>0</v>
      </c>
      <c r="BH335" s="220">
        <f>IF(N335="sníž. přenesená",J335,0)</f>
        <v>0</v>
      </c>
      <c r="BI335" s="220">
        <f>IF(N335="nulová",J335,0)</f>
        <v>0</v>
      </c>
      <c r="BJ335" s="20" t="s">
        <v>78</v>
      </c>
      <c r="BK335" s="220">
        <f>ROUND(I335*H335,2)</f>
        <v>0</v>
      </c>
      <c r="BL335" s="20" t="s">
        <v>150</v>
      </c>
      <c r="BM335" s="219" t="s">
        <v>1285</v>
      </c>
    </row>
    <row r="336" s="2" customFormat="1">
      <c r="A336" s="41"/>
      <c r="B336" s="42"/>
      <c r="C336" s="43"/>
      <c r="D336" s="266" t="s">
        <v>735</v>
      </c>
      <c r="E336" s="43"/>
      <c r="F336" s="267" t="s">
        <v>1005</v>
      </c>
      <c r="G336" s="43"/>
      <c r="H336" s="43"/>
      <c r="I336" s="268"/>
      <c r="J336" s="43"/>
      <c r="K336" s="43"/>
      <c r="L336" s="47"/>
      <c r="M336" s="269"/>
      <c r="N336" s="270"/>
      <c r="O336" s="87"/>
      <c r="P336" s="87"/>
      <c r="Q336" s="87"/>
      <c r="R336" s="87"/>
      <c r="S336" s="87"/>
      <c r="T336" s="88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T336" s="20" t="s">
        <v>735</v>
      </c>
      <c r="AU336" s="20" t="s">
        <v>80</v>
      </c>
    </row>
    <row r="337" s="12" customFormat="1">
      <c r="A337" s="12"/>
      <c r="B337" s="221"/>
      <c r="C337" s="222"/>
      <c r="D337" s="223" t="s">
        <v>152</v>
      </c>
      <c r="E337" s="224" t="s">
        <v>19</v>
      </c>
      <c r="F337" s="225" t="s">
        <v>1286</v>
      </c>
      <c r="G337" s="222"/>
      <c r="H337" s="226">
        <v>1</v>
      </c>
      <c r="I337" s="227"/>
      <c r="J337" s="222"/>
      <c r="K337" s="222"/>
      <c r="L337" s="228"/>
      <c r="M337" s="229"/>
      <c r="N337" s="230"/>
      <c r="O337" s="230"/>
      <c r="P337" s="230"/>
      <c r="Q337" s="230"/>
      <c r="R337" s="230"/>
      <c r="S337" s="230"/>
      <c r="T337" s="231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T337" s="232" t="s">
        <v>152</v>
      </c>
      <c r="AU337" s="232" t="s">
        <v>80</v>
      </c>
      <c r="AV337" s="12" t="s">
        <v>80</v>
      </c>
      <c r="AW337" s="12" t="s">
        <v>32</v>
      </c>
      <c r="AX337" s="12" t="s">
        <v>70</v>
      </c>
      <c r="AY337" s="232" t="s">
        <v>145</v>
      </c>
    </row>
    <row r="338" s="14" customFormat="1">
      <c r="A338" s="14"/>
      <c r="B338" s="243"/>
      <c r="C338" s="244"/>
      <c r="D338" s="223" t="s">
        <v>152</v>
      </c>
      <c r="E338" s="245" t="s">
        <v>19</v>
      </c>
      <c r="F338" s="246" t="s">
        <v>154</v>
      </c>
      <c r="G338" s="244"/>
      <c r="H338" s="247">
        <v>1</v>
      </c>
      <c r="I338" s="248"/>
      <c r="J338" s="244"/>
      <c r="K338" s="244"/>
      <c r="L338" s="249"/>
      <c r="M338" s="250"/>
      <c r="N338" s="251"/>
      <c r="O338" s="251"/>
      <c r="P338" s="251"/>
      <c r="Q338" s="251"/>
      <c r="R338" s="251"/>
      <c r="S338" s="251"/>
      <c r="T338" s="252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3" t="s">
        <v>152</v>
      </c>
      <c r="AU338" s="253" t="s">
        <v>80</v>
      </c>
      <c r="AV338" s="14" t="s">
        <v>150</v>
      </c>
      <c r="AW338" s="14" t="s">
        <v>32</v>
      </c>
      <c r="AX338" s="14" t="s">
        <v>78</v>
      </c>
      <c r="AY338" s="253" t="s">
        <v>145</v>
      </c>
    </row>
    <row r="339" s="2" customFormat="1" ht="16.5" customHeight="1">
      <c r="A339" s="41"/>
      <c r="B339" s="42"/>
      <c r="C339" s="282" t="s">
        <v>395</v>
      </c>
      <c r="D339" s="282" t="s">
        <v>845</v>
      </c>
      <c r="E339" s="283" t="s">
        <v>1007</v>
      </c>
      <c r="F339" s="284" t="s">
        <v>1008</v>
      </c>
      <c r="G339" s="285" t="s">
        <v>401</v>
      </c>
      <c r="H339" s="286">
        <v>1</v>
      </c>
      <c r="I339" s="287"/>
      <c r="J339" s="288">
        <f>ROUND(I339*H339,2)</f>
        <v>0</v>
      </c>
      <c r="K339" s="284" t="s">
        <v>733</v>
      </c>
      <c r="L339" s="289"/>
      <c r="M339" s="290" t="s">
        <v>19</v>
      </c>
      <c r="N339" s="291" t="s">
        <v>41</v>
      </c>
      <c r="O339" s="87"/>
      <c r="P339" s="217">
        <f>O339*H339</f>
        <v>0</v>
      </c>
      <c r="Q339" s="217">
        <v>0.26200000000000001</v>
      </c>
      <c r="R339" s="217">
        <f>Q339*H339</f>
        <v>0.26200000000000001</v>
      </c>
      <c r="S339" s="217">
        <v>0</v>
      </c>
      <c r="T339" s="218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19" t="s">
        <v>195</v>
      </c>
      <c r="AT339" s="219" t="s">
        <v>845</v>
      </c>
      <c r="AU339" s="219" t="s">
        <v>80</v>
      </c>
      <c r="AY339" s="20" t="s">
        <v>145</v>
      </c>
      <c r="BE339" s="220">
        <f>IF(N339="základní",J339,0)</f>
        <v>0</v>
      </c>
      <c r="BF339" s="220">
        <f>IF(N339="snížená",J339,0)</f>
        <v>0</v>
      </c>
      <c r="BG339" s="220">
        <f>IF(N339="zákl. přenesená",J339,0)</f>
        <v>0</v>
      </c>
      <c r="BH339" s="220">
        <f>IF(N339="sníž. přenesená",J339,0)</f>
        <v>0</v>
      </c>
      <c r="BI339" s="220">
        <f>IF(N339="nulová",J339,0)</f>
        <v>0</v>
      </c>
      <c r="BJ339" s="20" t="s">
        <v>78</v>
      </c>
      <c r="BK339" s="220">
        <f>ROUND(I339*H339,2)</f>
        <v>0</v>
      </c>
      <c r="BL339" s="20" t="s">
        <v>150</v>
      </c>
      <c r="BM339" s="219" t="s">
        <v>1287</v>
      </c>
    </row>
    <row r="340" s="12" customFormat="1">
      <c r="A340" s="12"/>
      <c r="B340" s="221"/>
      <c r="C340" s="222"/>
      <c r="D340" s="223" t="s">
        <v>152</v>
      </c>
      <c r="E340" s="224" t="s">
        <v>19</v>
      </c>
      <c r="F340" s="225" t="s">
        <v>1286</v>
      </c>
      <c r="G340" s="222"/>
      <c r="H340" s="226">
        <v>1</v>
      </c>
      <c r="I340" s="227"/>
      <c r="J340" s="222"/>
      <c r="K340" s="222"/>
      <c r="L340" s="228"/>
      <c r="M340" s="229"/>
      <c r="N340" s="230"/>
      <c r="O340" s="230"/>
      <c r="P340" s="230"/>
      <c r="Q340" s="230"/>
      <c r="R340" s="230"/>
      <c r="S340" s="230"/>
      <c r="T340" s="231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T340" s="232" t="s">
        <v>152</v>
      </c>
      <c r="AU340" s="232" t="s">
        <v>80</v>
      </c>
      <c r="AV340" s="12" t="s">
        <v>80</v>
      </c>
      <c r="AW340" s="12" t="s">
        <v>32</v>
      </c>
      <c r="AX340" s="12" t="s">
        <v>70</v>
      </c>
      <c r="AY340" s="232" t="s">
        <v>145</v>
      </c>
    </row>
    <row r="341" s="14" customFormat="1">
      <c r="A341" s="14"/>
      <c r="B341" s="243"/>
      <c r="C341" s="244"/>
      <c r="D341" s="223" t="s">
        <v>152</v>
      </c>
      <c r="E341" s="245" t="s">
        <v>19</v>
      </c>
      <c r="F341" s="246" t="s">
        <v>154</v>
      </c>
      <c r="G341" s="244"/>
      <c r="H341" s="247">
        <v>1</v>
      </c>
      <c r="I341" s="248"/>
      <c r="J341" s="244"/>
      <c r="K341" s="244"/>
      <c r="L341" s="249"/>
      <c r="M341" s="250"/>
      <c r="N341" s="251"/>
      <c r="O341" s="251"/>
      <c r="P341" s="251"/>
      <c r="Q341" s="251"/>
      <c r="R341" s="251"/>
      <c r="S341" s="251"/>
      <c r="T341" s="252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3" t="s">
        <v>152</v>
      </c>
      <c r="AU341" s="253" t="s">
        <v>80</v>
      </c>
      <c r="AV341" s="14" t="s">
        <v>150</v>
      </c>
      <c r="AW341" s="14" t="s">
        <v>32</v>
      </c>
      <c r="AX341" s="14" t="s">
        <v>78</v>
      </c>
      <c r="AY341" s="253" t="s">
        <v>145</v>
      </c>
    </row>
    <row r="342" s="2" customFormat="1" ht="16.5" customHeight="1">
      <c r="A342" s="41"/>
      <c r="B342" s="42"/>
      <c r="C342" s="208" t="s">
        <v>383</v>
      </c>
      <c r="D342" s="208" t="s">
        <v>146</v>
      </c>
      <c r="E342" s="209" t="s">
        <v>1010</v>
      </c>
      <c r="F342" s="210" t="s">
        <v>1011</v>
      </c>
      <c r="G342" s="211" t="s">
        <v>401</v>
      </c>
      <c r="H342" s="212">
        <v>1</v>
      </c>
      <c r="I342" s="213"/>
      <c r="J342" s="214">
        <f>ROUND(I342*H342,2)</f>
        <v>0</v>
      </c>
      <c r="K342" s="210" t="s">
        <v>733</v>
      </c>
      <c r="L342" s="47"/>
      <c r="M342" s="215" t="s">
        <v>19</v>
      </c>
      <c r="N342" s="216" t="s">
        <v>41</v>
      </c>
      <c r="O342" s="87"/>
      <c r="P342" s="217">
        <f>O342*H342</f>
        <v>0</v>
      </c>
      <c r="Q342" s="217">
        <v>0.0098899999999999995</v>
      </c>
      <c r="R342" s="217">
        <f>Q342*H342</f>
        <v>0.0098899999999999995</v>
      </c>
      <c r="S342" s="217">
        <v>0</v>
      </c>
      <c r="T342" s="218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19" t="s">
        <v>150</v>
      </c>
      <c r="AT342" s="219" t="s">
        <v>146</v>
      </c>
      <c r="AU342" s="219" t="s">
        <v>80</v>
      </c>
      <c r="AY342" s="20" t="s">
        <v>145</v>
      </c>
      <c r="BE342" s="220">
        <f>IF(N342="základní",J342,0)</f>
        <v>0</v>
      </c>
      <c r="BF342" s="220">
        <f>IF(N342="snížená",J342,0)</f>
        <v>0</v>
      </c>
      <c r="BG342" s="220">
        <f>IF(N342="zákl. přenesená",J342,0)</f>
        <v>0</v>
      </c>
      <c r="BH342" s="220">
        <f>IF(N342="sníž. přenesená",J342,0)</f>
        <v>0</v>
      </c>
      <c r="BI342" s="220">
        <f>IF(N342="nulová",J342,0)</f>
        <v>0</v>
      </c>
      <c r="BJ342" s="20" t="s">
        <v>78</v>
      </c>
      <c r="BK342" s="220">
        <f>ROUND(I342*H342,2)</f>
        <v>0</v>
      </c>
      <c r="BL342" s="20" t="s">
        <v>150</v>
      </c>
      <c r="BM342" s="219" t="s">
        <v>1288</v>
      </c>
    </row>
    <row r="343" s="2" customFormat="1">
      <c r="A343" s="41"/>
      <c r="B343" s="42"/>
      <c r="C343" s="43"/>
      <c r="D343" s="266" t="s">
        <v>735</v>
      </c>
      <c r="E343" s="43"/>
      <c r="F343" s="267" t="s">
        <v>1013</v>
      </c>
      <c r="G343" s="43"/>
      <c r="H343" s="43"/>
      <c r="I343" s="268"/>
      <c r="J343" s="43"/>
      <c r="K343" s="43"/>
      <c r="L343" s="47"/>
      <c r="M343" s="269"/>
      <c r="N343" s="270"/>
      <c r="O343" s="87"/>
      <c r="P343" s="87"/>
      <c r="Q343" s="87"/>
      <c r="R343" s="87"/>
      <c r="S343" s="87"/>
      <c r="T343" s="88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T343" s="20" t="s">
        <v>735</v>
      </c>
      <c r="AU343" s="20" t="s">
        <v>80</v>
      </c>
    </row>
    <row r="344" s="12" customFormat="1">
      <c r="A344" s="12"/>
      <c r="B344" s="221"/>
      <c r="C344" s="222"/>
      <c r="D344" s="223" t="s">
        <v>152</v>
      </c>
      <c r="E344" s="224" t="s">
        <v>19</v>
      </c>
      <c r="F344" s="225" t="s">
        <v>1289</v>
      </c>
      <c r="G344" s="222"/>
      <c r="H344" s="226">
        <v>1</v>
      </c>
      <c r="I344" s="227"/>
      <c r="J344" s="222"/>
      <c r="K344" s="222"/>
      <c r="L344" s="228"/>
      <c r="M344" s="229"/>
      <c r="N344" s="230"/>
      <c r="O344" s="230"/>
      <c r="P344" s="230"/>
      <c r="Q344" s="230"/>
      <c r="R344" s="230"/>
      <c r="S344" s="230"/>
      <c r="T344" s="231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T344" s="232" t="s">
        <v>152</v>
      </c>
      <c r="AU344" s="232" t="s">
        <v>80</v>
      </c>
      <c r="AV344" s="12" t="s">
        <v>80</v>
      </c>
      <c r="AW344" s="12" t="s">
        <v>32</v>
      </c>
      <c r="AX344" s="12" t="s">
        <v>70</v>
      </c>
      <c r="AY344" s="232" t="s">
        <v>145</v>
      </c>
    </row>
    <row r="345" s="14" customFormat="1">
      <c r="A345" s="14"/>
      <c r="B345" s="243"/>
      <c r="C345" s="244"/>
      <c r="D345" s="223" t="s">
        <v>152</v>
      </c>
      <c r="E345" s="245" t="s">
        <v>19</v>
      </c>
      <c r="F345" s="246" t="s">
        <v>154</v>
      </c>
      <c r="G345" s="244"/>
      <c r="H345" s="247">
        <v>1</v>
      </c>
      <c r="I345" s="248"/>
      <c r="J345" s="244"/>
      <c r="K345" s="244"/>
      <c r="L345" s="249"/>
      <c r="M345" s="250"/>
      <c r="N345" s="251"/>
      <c r="O345" s="251"/>
      <c r="P345" s="251"/>
      <c r="Q345" s="251"/>
      <c r="R345" s="251"/>
      <c r="S345" s="251"/>
      <c r="T345" s="252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3" t="s">
        <v>152</v>
      </c>
      <c r="AU345" s="253" t="s">
        <v>80</v>
      </c>
      <c r="AV345" s="14" t="s">
        <v>150</v>
      </c>
      <c r="AW345" s="14" t="s">
        <v>32</v>
      </c>
      <c r="AX345" s="14" t="s">
        <v>78</v>
      </c>
      <c r="AY345" s="253" t="s">
        <v>145</v>
      </c>
    </row>
    <row r="346" s="2" customFormat="1" ht="16.5" customHeight="1">
      <c r="A346" s="41"/>
      <c r="B346" s="42"/>
      <c r="C346" s="282" t="s">
        <v>360</v>
      </c>
      <c r="D346" s="282" t="s">
        <v>845</v>
      </c>
      <c r="E346" s="283" t="s">
        <v>1016</v>
      </c>
      <c r="F346" s="284" t="s">
        <v>1017</v>
      </c>
      <c r="G346" s="285" t="s">
        <v>401</v>
      </c>
      <c r="H346" s="286">
        <v>1</v>
      </c>
      <c r="I346" s="287"/>
      <c r="J346" s="288">
        <f>ROUND(I346*H346,2)</f>
        <v>0</v>
      </c>
      <c r="K346" s="284" t="s">
        <v>733</v>
      </c>
      <c r="L346" s="289"/>
      <c r="M346" s="290" t="s">
        <v>19</v>
      </c>
      <c r="N346" s="291" t="s">
        <v>41</v>
      </c>
      <c r="O346" s="87"/>
      <c r="P346" s="217">
        <f>O346*H346</f>
        <v>0</v>
      </c>
      <c r="Q346" s="217">
        <v>0.52600000000000002</v>
      </c>
      <c r="R346" s="217">
        <f>Q346*H346</f>
        <v>0.52600000000000002</v>
      </c>
      <c r="S346" s="217">
        <v>0</v>
      </c>
      <c r="T346" s="218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19" t="s">
        <v>195</v>
      </c>
      <c r="AT346" s="219" t="s">
        <v>845</v>
      </c>
      <c r="AU346" s="219" t="s">
        <v>80</v>
      </c>
      <c r="AY346" s="20" t="s">
        <v>145</v>
      </c>
      <c r="BE346" s="220">
        <f>IF(N346="základní",J346,0)</f>
        <v>0</v>
      </c>
      <c r="BF346" s="220">
        <f>IF(N346="snížená",J346,0)</f>
        <v>0</v>
      </c>
      <c r="BG346" s="220">
        <f>IF(N346="zákl. přenesená",J346,0)</f>
        <v>0</v>
      </c>
      <c r="BH346" s="220">
        <f>IF(N346="sníž. přenesená",J346,0)</f>
        <v>0</v>
      </c>
      <c r="BI346" s="220">
        <f>IF(N346="nulová",J346,0)</f>
        <v>0</v>
      </c>
      <c r="BJ346" s="20" t="s">
        <v>78</v>
      </c>
      <c r="BK346" s="220">
        <f>ROUND(I346*H346,2)</f>
        <v>0</v>
      </c>
      <c r="BL346" s="20" t="s">
        <v>150</v>
      </c>
      <c r="BM346" s="219" t="s">
        <v>1290</v>
      </c>
    </row>
    <row r="347" s="12" customFormat="1">
      <c r="A347" s="12"/>
      <c r="B347" s="221"/>
      <c r="C347" s="222"/>
      <c r="D347" s="223" t="s">
        <v>152</v>
      </c>
      <c r="E347" s="224" t="s">
        <v>19</v>
      </c>
      <c r="F347" s="225" t="s">
        <v>1289</v>
      </c>
      <c r="G347" s="222"/>
      <c r="H347" s="226">
        <v>1</v>
      </c>
      <c r="I347" s="227"/>
      <c r="J347" s="222"/>
      <c r="K347" s="222"/>
      <c r="L347" s="228"/>
      <c r="M347" s="229"/>
      <c r="N347" s="230"/>
      <c r="O347" s="230"/>
      <c r="P347" s="230"/>
      <c r="Q347" s="230"/>
      <c r="R347" s="230"/>
      <c r="S347" s="230"/>
      <c r="T347" s="231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T347" s="232" t="s">
        <v>152</v>
      </c>
      <c r="AU347" s="232" t="s">
        <v>80</v>
      </c>
      <c r="AV347" s="12" t="s">
        <v>80</v>
      </c>
      <c r="AW347" s="12" t="s">
        <v>32</v>
      </c>
      <c r="AX347" s="12" t="s">
        <v>70</v>
      </c>
      <c r="AY347" s="232" t="s">
        <v>145</v>
      </c>
    </row>
    <row r="348" s="14" customFormat="1">
      <c r="A348" s="14"/>
      <c r="B348" s="243"/>
      <c r="C348" s="244"/>
      <c r="D348" s="223" t="s">
        <v>152</v>
      </c>
      <c r="E348" s="245" t="s">
        <v>19</v>
      </c>
      <c r="F348" s="246" t="s">
        <v>154</v>
      </c>
      <c r="G348" s="244"/>
      <c r="H348" s="247">
        <v>1</v>
      </c>
      <c r="I348" s="248"/>
      <c r="J348" s="244"/>
      <c r="K348" s="244"/>
      <c r="L348" s="249"/>
      <c r="M348" s="250"/>
      <c r="N348" s="251"/>
      <c r="O348" s="251"/>
      <c r="P348" s="251"/>
      <c r="Q348" s="251"/>
      <c r="R348" s="251"/>
      <c r="S348" s="251"/>
      <c r="T348" s="252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3" t="s">
        <v>152</v>
      </c>
      <c r="AU348" s="253" t="s">
        <v>80</v>
      </c>
      <c r="AV348" s="14" t="s">
        <v>150</v>
      </c>
      <c r="AW348" s="14" t="s">
        <v>32</v>
      </c>
      <c r="AX348" s="14" t="s">
        <v>78</v>
      </c>
      <c r="AY348" s="253" t="s">
        <v>145</v>
      </c>
    </row>
    <row r="349" s="2" customFormat="1" ht="16.5" customHeight="1">
      <c r="A349" s="41"/>
      <c r="B349" s="42"/>
      <c r="C349" s="208" t="s">
        <v>376</v>
      </c>
      <c r="D349" s="208" t="s">
        <v>146</v>
      </c>
      <c r="E349" s="209" t="s">
        <v>1019</v>
      </c>
      <c r="F349" s="210" t="s">
        <v>1020</v>
      </c>
      <c r="G349" s="211" t="s">
        <v>401</v>
      </c>
      <c r="H349" s="212">
        <v>1</v>
      </c>
      <c r="I349" s="213"/>
      <c r="J349" s="214">
        <f>ROUND(I349*H349,2)</f>
        <v>0</v>
      </c>
      <c r="K349" s="210" t="s">
        <v>733</v>
      </c>
      <c r="L349" s="47"/>
      <c r="M349" s="215" t="s">
        <v>19</v>
      </c>
      <c r="N349" s="216" t="s">
        <v>41</v>
      </c>
      <c r="O349" s="87"/>
      <c r="P349" s="217">
        <f>O349*H349</f>
        <v>0</v>
      </c>
      <c r="Q349" s="217">
        <v>0.0098899999999999995</v>
      </c>
      <c r="R349" s="217">
        <f>Q349*H349</f>
        <v>0.0098899999999999995</v>
      </c>
      <c r="S349" s="217">
        <v>0</v>
      </c>
      <c r="T349" s="218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19" t="s">
        <v>150</v>
      </c>
      <c r="AT349" s="219" t="s">
        <v>146</v>
      </c>
      <c r="AU349" s="219" t="s">
        <v>80</v>
      </c>
      <c r="AY349" s="20" t="s">
        <v>145</v>
      </c>
      <c r="BE349" s="220">
        <f>IF(N349="základní",J349,0)</f>
        <v>0</v>
      </c>
      <c r="BF349" s="220">
        <f>IF(N349="snížená",J349,0)</f>
        <v>0</v>
      </c>
      <c r="BG349" s="220">
        <f>IF(N349="zákl. přenesená",J349,0)</f>
        <v>0</v>
      </c>
      <c r="BH349" s="220">
        <f>IF(N349="sníž. přenesená",J349,0)</f>
        <v>0</v>
      </c>
      <c r="BI349" s="220">
        <f>IF(N349="nulová",J349,0)</f>
        <v>0</v>
      </c>
      <c r="BJ349" s="20" t="s">
        <v>78</v>
      </c>
      <c r="BK349" s="220">
        <f>ROUND(I349*H349,2)</f>
        <v>0</v>
      </c>
      <c r="BL349" s="20" t="s">
        <v>150</v>
      </c>
      <c r="BM349" s="219" t="s">
        <v>1291</v>
      </c>
    </row>
    <row r="350" s="2" customFormat="1">
      <c r="A350" s="41"/>
      <c r="B350" s="42"/>
      <c r="C350" s="43"/>
      <c r="D350" s="266" t="s">
        <v>735</v>
      </c>
      <c r="E350" s="43"/>
      <c r="F350" s="267" t="s">
        <v>1022</v>
      </c>
      <c r="G350" s="43"/>
      <c r="H350" s="43"/>
      <c r="I350" s="268"/>
      <c r="J350" s="43"/>
      <c r="K350" s="43"/>
      <c r="L350" s="47"/>
      <c r="M350" s="269"/>
      <c r="N350" s="270"/>
      <c r="O350" s="87"/>
      <c r="P350" s="87"/>
      <c r="Q350" s="87"/>
      <c r="R350" s="87"/>
      <c r="S350" s="87"/>
      <c r="T350" s="88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T350" s="20" t="s">
        <v>735</v>
      </c>
      <c r="AU350" s="20" t="s">
        <v>80</v>
      </c>
    </row>
    <row r="351" s="12" customFormat="1">
      <c r="A351" s="12"/>
      <c r="B351" s="221"/>
      <c r="C351" s="222"/>
      <c r="D351" s="223" t="s">
        <v>152</v>
      </c>
      <c r="E351" s="224" t="s">
        <v>19</v>
      </c>
      <c r="F351" s="225" t="s">
        <v>1023</v>
      </c>
      <c r="G351" s="222"/>
      <c r="H351" s="226">
        <v>1</v>
      </c>
      <c r="I351" s="227"/>
      <c r="J351" s="222"/>
      <c r="K351" s="222"/>
      <c r="L351" s="228"/>
      <c r="M351" s="229"/>
      <c r="N351" s="230"/>
      <c r="O351" s="230"/>
      <c r="P351" s="230"/>
      <c r="Q351" s="230"/>
      <c r="R351" s="230"/>
      <c r="S351" s="230"/>
      <c r="T351" s="231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T351" s="232" t="s">
        <v>152</v>
      </c>
      <c r="AU351" s="232" t="s">
        <v>80</v>
      </c>
      <c r="AV351" s="12" t="s">
        <v>80</v>
      </c>
      <c r="AW351" s="12" t="s">
        <v>32</v>
      </c>
      <c r="AX351" s="12" t="s">
        <v>70</v>
      </c>
      <c r="AY351" s="232" t="s">
        <v>145</v>
      </c>
    </row>
    <row r="352" s="14" customFormat="1">
      <c r="A352" s="14"/>
      <c r="B352" s="243"/>
      <c r="C352" s="244"/>
      <c r="D352" s="223" t="s">
        <v>152</v>
      </c>
      <c r="E352" s="245" t="s">
        <v>19</v>
      </c>
      <c r="F352" s="246" t="s">
        <v>154</v>
      </c>
      <c r="G352" s="244"/>
      <c r="H352" s="247">
        <v>1</v>
      </c>
      <c r="I352" s="248"/>
      <c r="J352" s="244"/>
      <c r="K352" s="244"/>
      <c r="L352" s="249"/>
      <c r="M352" s="250"/>
      <c r="N352" s="251"/>
      <c r="O352" s="251"/>
      <c r="P352" s="251"/>
      <c r="Q352" s="251"/>
      <c r="R352" s="251"/>
      <c r="S352" s="251"/>
      <c r="T352" s="252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3" t="s">
        <v>152</v>
      </c>
      <c r="AU352" s="253" t="s">
        <v>80</v>
      </c>
      <c r="AV352" s="14" t="s">
        <v>150</v>
      </c>
      <c r="AW352" s="14" t="s">
        <v>32</v>
      </c>
      <c r="AX352" s="14" t="s">
        <v>78</v>
      </c>
      <c r="AY352" s="253" t="s">
        <v>145</v>
      </c>
    </row>
    <row r="353" s="2" customFormat="1" ht="16.5" customHeight="1">
      <c r="A353" s="41"/>
      <c r="B353" s="42"/>
      <c r="C353" s="282" t="s">
        <v>368</v>
      </c>
      <c r="D353" s="282" t="s">
        <v>845</v>
      </c>
      <c r="E353" s="283" t="s">
        <v>1024</v>
      </c>
      <c r="F353" s="284" t="s">
        <v>1025</v>
      </c>
      <c r="G353" s="285" t="s">
        <v>401</v>
      </c>
      <c r="H353" s="286">
        <v>1</v>
      </c>
      <c r="I353" s="287"/>
      <c r="J353" s="288">
        <f>ROUND(I353*H353,2)</f>
        <v>0</v>
      </c>
      <c r="K353" s="284" t="s">
        <v>733</v>
      </c>
      <c r="L353" s="289"/>
      <c r="M353" s="290" t="s">
        <v>19</v>
      </c>
      <c r="N353" s="291" t="s">
        <v>41</v>
      </c>
      <c r="O353" s="87"/>
      <c r="P353" s="217">
        <f>O353*H353</f>
        <v>0</v>
      </c>
      <c r="Q353" s="217">
        <v>1.0540000000000001</v>
      </c>
      <c r="R353" s="217">
        <f>Q353*H353</f>
        <v>1.0540000000000001</v>
      </c>
      <c r="S353" s="217">
        <v>0</v>
      </c>
      <c r="T353" s="218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19" t="s">
        <v>195</v>
      </c>
      <c r="AT353" s="219" t="s">
        <v>845</v>
      </c>
      <c r="AU353" s="219" t="s">
        <v>80</v>
      </c>
      <c r="AY353" s="20" t="s">
        <v>145</v>
      </c>
      <c r="BE353" s="220">
        <f>IF(N353="základní",J353,0)</f>
        <v>0</v>
      </c>
      <c r="BF353" s="220">
        <f>IF(N353="snížená",J353,0)</f>
        <v>0</v>
      </c>
      <c r="BG353" s="220">
        <f>IF(N353="zákl. přenesená",J353,0)</f>
        <v>0</v>
      </c>
      <c r="BH353" s="220">
        <f>IF(N353="sníž. přenesená",J353,0)</f>
        <v>0</v>
      </c>
      <c r="BI353" s="220">
        <f>IF(N353="nulová",J353,0)</f>
        <v>0</v>
      </c>
      <c r="BJ353" s="20" t="s">
        <v>78</v>
      </c>
      <c r="BK353" s="220">
        <f>ROUND(I353*H353,2)</f>
        <v>0</v>
      </c>
      <c r="BL353" s="20" t="s">
        <v>150</v>
      </c>
      <c r="BM353" s="219" t="s">
        <v>1292</v>
      </c>
    </row>
    <row r="354" s="12" customFormat="1">
      <c r="A354" s="12"/>
      <c r="B354" s="221"/>
      <c r="C354" s="222"/>
      <c r="D354" s="223" t="s">
        <v>152</v>
      </c>
      <c r="E354" s="224" t="s">
        <v>19</v>
      </c>
      <c r="F354" s="225" t="s">
        <v>1023</v>
      </c>
      <c r="G354" s="222"/>
      <c r="H354" s="226">
        <v>1</v>
      </c>
      <c r="I354" s="227"/>
      <c r="J354" s="222"/>
      <c r="K354" s="222"/>
      <c r="L354" s="228"/>
      <c r="M354" s="229"/>
      <c r="N354" s="230"/>
      <c r="O354" s="230"/>
      <c r="P354" s="230"/>
      <c r="Q354" s="230"/>
      <c r="R354" s="230"/>
      <c r="S354" s="230"/>
      <c r="T354" s="231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T354" s="232" t="s">
        <v>152</v>
      </c>
      <c r="AU354" s="232" t="s">
        <v>80</v>
      </c>
      <c r="AV354" s="12" t="s">
        <v>80</v>
      </c>
      <c r="AW354" s="12" t="s">
        <v>32</v>
      </c>
      <c r="AX354" s="12" t="s">
        <v>70</v>
      </c>
      <c r="AY354" s="232" t="s">
        <v>145</v>
      </c>
    </row>
    <row r="355" s="14" customFormat="1">
      <c r="A355" s="14"/>
      <c r="B355" s="243"/>
      <c r="C355" s="244"/>
      <c r="D355" s="223" t="s">
        <v>152</v>
      </c>
      <c r="E355" s="245" t="s">
        <v>19</v>
      </c>
      <c r="F355" s="246" t="s">
        <v>154</v>
      </c>
      <c r="G355" s="244"/>
      <c r="H355" s="247">
        <v>1</v>
      </c>
      <c r="I355" s="248"/>
      <c r="J355" s="244"/>
      <c r="K355" s="244"/>
      <c r="L355" s="249"/>
      <c r="M355" s="250"/>
      <c r="N355" s="251"/>
      <c r="O355" s="251"/>
      <c r="P355" s="251"/>
      <c r="Q355" s="251"/>
      <c r="R355" s="251"/>
      <c r="S355" s="251"/>
      <c r="T355" s="252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3" t="s">
        <v>152</v>
      </c>
      <c r="AU355" s="253" t="s">
        <v>80</v>
      </c>
      <c r="AV355" s="14" t="s">
        <v>150</v>
      </c>
      <c r="AW355" s="14" t="s">
        <v>32</v>
      </c>
      <c r="AX355" s="14" t="s">
        <v>78</v>
      </c>
      <c r="AY355" s="253" t="s">
        <v>145</v>
      </c>
    </row>
    <row r="356" s="2" customFormat="1" ht="16.5" customHeight="1">
      <c r="A356" s="41"/>
      <c r="B356" s="42"/>
      <c r="C356" s="208" t="s">
        <v>427</v>
      </c>
      <c r="D356" s="208" t="s">
        <v>146</v>
      </c>
      <c r="E356" s="209" t="s">
        <v>1027</v>
      </c>
      <c r="F356" s="210" t="s">
        <v>1028</v>
      </c>
      <c r="G356" s="211" t="s">
        <v>401</v>
      </c>
      <c r="H356" s="212">
        <v>3</v>
      </c>
      <c r="I356" s="213"/>
      <c r="J356" s="214">
        <f>ROUND(I356*H356,2)</f>
        <v>0</v>
      </c>
      <c r="K356" s="210" t="s">
        <v>733</v>
      </c>
      <c r="L356" s="47"/>
      <c r="M356" s="215" t="s">
        <v>19</v>
      </c>
      <c r="N356" s="216" t="s">
        <v>41</v>
      </c>
      <c r="O356" s="87"/>
      <c r="P356" s="217">
        <f>O356*H356</f>
        <v>0</v>
      </c>
      <c r="Q356" s="217">
        <v>0.01218</v>
      </c>
      <c r="R356" s="217">
        <f>Q356*H356</f>
        <v>0.036540000000000003</v>
      </c>
      <c r="S356" s="217">
        <v>0</v>
      </c>
      <c r="T356" s="218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19" t="s">
        <v>150</v>
      </c>
      <c r="AT356" s="219" t="s">
        <v>146</v>
      </c>
      <c r="AU356" s="219" t="s">
        <v>80</v>
      </c>
      <c r="AY356" s="20" t="s">
        <v>145</v>
      </c>
      <c r="BE356" s="220">
        <f>IF(N356="základní",J356,0)</f>
        <v>0</v>
      </c>
      <c r="BF356" s="220">
        <f>IF(N356="snížená",J356,0)</f>
        <v>0</v>
      </c>
      <c r="BG356" s="220">
        <f>IF(N356="zákl. přenesená",J356,0)</f>
        <v>0</v>
      </c>
      <c r="BH356" s="220">
        <f>IF(N356="sníž. přenesená",J356,0)</f>
        <v>0</v>
      </c>
      <c r="BI356" s="220">
        <f>IF(N356="nulová",J356,0)</f>
        <v>0</v>
      </c>
      <c r="BJ356" s="20" t="s">
        <v>78</v>
      </c>
      <c r="BK356" s="220">
        <f>ROUND(I356*H356,2)</f>
        <v>0</v>
      </c>
      <c r="BL356" s="20" t="s">
        <v>150</v>
      </c>
      <c r="BM356" s="219" t="s">
        <v>1293</v>
      </c>
    </row>
    <row r="357" s="2" customFormat="1">
      <c r="A357" s="41"/>
      <c r="B357" s="42"/>
      <c r="C357" s="43"/>
      <c r="D357" s="266" t="s">
        <v>735</v>
      </c>
      <c r="E357" s="43"/>
      <c r="F357" s="267" t="s">
        <v>1030</v>
      </c>
      <c r="G357" s="43"/>
      <c r="H357" s="43"/>
      <c r="I357" s="268"/>
      <c r="J357" s="43"/>
      <c r="K357" s="43"/>
      <c r="L357" s="47"/>
      <c r="M357" s="269"/>
      <c r="N357" s="270"/>
      <c r="O357" s="87"/>
      <c r="P357" s="87"/>
      <c r="Q357" s="87"/>
      <c r="R357" s="87"/>
      <c r="S357" s="87"/>
      <c r="T357" s="88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T357" s="20" t="s">
        <v>735</v>
      </c>
      <c r="AU357" s="20" t="s">
        <v>80</v>
      </c>
    </row>
    <row r="358" s="12" customFormat="1">
      <c r="A358" s="12"/>
      <c r="B358" s="221"/>
      <c r="C358" s="222"/>
      <c r="D358" s="223" t="s">
        <v>152</v>
      </c>
      <c r="E358" s="224" t="s">
        <v>19</v>
      </c>
      <c r="F358" s="225" t="s">
        <v>1031</v>
      </c>
      <c r="G358" s="222"/>
      <c r="H358" s="226">
        <v>3</v>
      </c>
      <c r="I358" s="227"/>
      <c r="J358" s="222"/>
      <c r="K358" s="222"/>
      <c r="L358" s="228"/>
      <c r="M358" s="229"/>
      <c r="N358" s="230"/>
      <c r="O358" s="230"/>
      <c r="P358" s="230"/>
      <c r="Q358" s="230"/>
      <c r="R358" s="230"/>
      <c r="S358" s="230"/>
      <c r="T358" s="231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T358" s="232" t="s">
        <v>152</v>
      </c>
      <c r="AU358" s="232" t="s">
        <v>80</v>
      </c>
      <c r="AV358" s="12" t="s">
        <v>80</v>
      </c>
      <c r="AW358" s="12" t="s">
        <v>32</v>
      </c>
      <c r="AX358" s="12" t="s">
        <v>70</v>
      </c>
      <c r="AY358" s="232" t="s">
        <v>145</v>
      </c>
    </row>
    <row r="359" s="14" customFormat="1">
      <c r="A359" s="14"/>
      <c r="B359" s="243"/>
      <c r="C359" s="244"/>
      <c r="D359" s="223" t="s">
        <v>152</v>
      </c>
      <c r="E359" s="245" t="s">
        <v>19</v>
      </c>
      <c r="F359" s="246" t="s">
        <v>154</v>
      </c>
      <c r="G359" s="244"/>
      <c r="H359" s="247">
        <v>3</v>
      </c>
      <c r="I359" s="248"/>
      <c r="J359" s="244"/>
      <c r="K359" s="244"/>
      <c r="L359" s="249"/>
      <c r="M359" s="250"/>
      <c r="N359" s="251"/>
      <c r="O359" s="251"/>
      <c r="P359" s="251"/>
      <c r="Q359" s="251"/>
      <c r="R359" s="251"/>
      <c r="S359" s="251"/>
      <c r="T359" s="252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3" t="s">
        <v>152</v>
      </c>
      <c r="AU359" s="253" t="s">
        <v>80</v>
      </c>
      <c r="AV359" s="14" t="s">
        <v>150</v>
      </c>
      <c r="AW359" s="14" t="s">
        <v>32</v>
      </c>
      <c r="AX359" s="14" t="s">
        <v>78</v>
      </c>
      <c r="AY359" s="253" t="s">
        <v>145</v>
      </c>
    </row>
    <row r="360" s="2" customFormat="1" ht="16.5" customHeight="1">
      <c r="A360" s="41"/>
      <c r="B360" s="42"/>
      <c r="C360" s="282" t="s">
        <v>433</v>
      </c>
      <c r="D360" s="282" t="s">
        <v>845</v>
      </c>
      <c r="E360" s="283" t="s">
        <v>1033</v>
      </c>
      <c r="F360" s="284" t="s">
        <v>1034</v>
      </c>
      <c r="G360" s="285" t="s">
        <v>401</v>
      </c>
      <c r="H360" s="286">
        <v>3</v>
      </c>
      <c r="I360" s="287"/>
      <c r="J360" s="288">
        <f>ROUND(I360*H360,2)</f>
        <v>0</v>
      </c>
      <c r="K360" s="284" t="s">
        <v>733</v>
      </c>
      <c r="L360" s="289"/>
      <c r="M360" s="290" t="s">
        <v>19</v>
      </c>
      <c r="N360" s="291" t="s">
        <v>41</v>
      </c>
      <c r="O360" s="87"/>
      <c r="P360" s="217">
        <f>O360*H360</f>
        <v>0</v>
      </c>
      <c r="Q360" s="217">
        <v>0.58499999999999996</v>
      </c>
      <c r="R360" s="217">
        <f>Q360*H360</f>
        <v>1.7549999999999999</v>
      </c>
      <c r="S360" s="217">
        <v>0</v>
      </c>
      <c r="T360" s="218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19" t="s">
        <v>195</v>
      </c>
      <c r="AT360" s="219" t="s">
        <v>845</v>
      </c>
      <c r="AU360" s="219" t="s">
        <v>80</v>
      </c>
      <c r="AY360" s="20" t="s">
        <v>145</v>
      </c>
      <c r="BE360" s="220">
        <f>IF(N360="základní",J360,0)</f>
        <v>0</v>
      </c>
      <c r="BF360" s="220">
        <f>IF(N360="snížená",J360,0)</f>
        <v>0</v>
      </c>
      <c r="BG360" s="220">
        <f>IF(N360="zákl. přenesená",J360,0)</f>
        <v>0</v>
      </c>
      <c r="BH360" s="220">
        <f>IF(N360="sníž. přenesená",J360,0)</f>
        <v>0</v>
      </c>
      <c r="BI360" s="220">
        <f>IF(N360="nulová",J360,0)</f>
        <v>0</v>
      </c>
      <c r="BJ360" s="20" t="s">
        <v>78</v>
      </c>
      <c r="BK360" s="220">
        <f>ROUND(I360*H360,2)</f>
        <v>0</v>
      </c>
      <c r="BL360" s="20" t="s">
        <v>150</v>
      </c>
      <c r="BM360" s="219" t="s">
        <v>1294</v>
      </c>
    </row>
    <row r="361" s="12" customFormat="1">
      <c r="A361" s="12"/>
      <c r="B361" s="221"/>
      <c r="C361" s="222"/>
      <c r="D361" s="223" t="s">
        <v>152</v>
      </c>
      <c r="E361" s="224" t="s">
        <v>19</v>
      </c>
      <c r="F361" s="225" t="s">
        <v>1031</v>
      </c>
      <c r="G361" s="222"/>
      <c r="H361" s="226">
        <v>3</v>
      </c>
      <c r="I361" s="227"/>
      <c r="J361" s="222"/>
      <c r="K361" s="222"/>
      <c r="L361" s="228"/>
      <c r="M361" s="229"/>
      <c r="N361" s="230"/>
      <c r="O361" s="230"/>
      <c r="P361" s="230"/>
      <c r="Q361" s="230"/>
      <c r="R361" s="230"/>
      <c r="S361" s="230"/>
      <c r="T361" s="231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T361" s="232" t="s">
        <v>152</v>
      </c>
      <c r="AU361" s="232" t="s">
        <v>80</v>
      </c>
      <c r="AV361" s="12" t="s">
        <v>80</v>
      </c>
      <c r="AW361" s="12" t="s">
        <v>32</v>
      </c>
      <c r="AX361" s="12" t="s">
        <v>70</v>
      </c>
      <c r="AY361" s="232" t="s">
        <v>145</v>
      </c>
    </row>
    <row r="362" s="14" customFormat="1">
      <c r="A362" s="14"/>
      <c r="B362" s="243"/>
      <c r="C362" s="244"/>
      <c r="D362" s="223" t="s">
        <v>152</v>
      </c>
      <c r="E362" s="245" t="s">
        <v>19</v>
      </c>
      <c r="F362" s="246" t="s">
        <v>154</v>
      </c>
      <c r="G362" s="244"/>
      <c r="H362" s="247">
        <v>3</v>
      </c>
      <c r="I362" s="248"/>
      <c r="J362" s="244"/>
      <c r="K362" s="244"/>
      <c r="L362" s="249"/>
      <c r="M362" s="250"/>
      <c r="N362" s="251"/>
      <c r="O362" s="251"/>
      <c r="P362" s="251"/>
      <c r="Q362" s="251"/>
      <c r="R362" s="251"/>
      <c r="S362" s="251"/>
      <c r="T362" s="252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3" t="s">
        <v>152</v>
      </c>
      <c r="AU362" s="253" t="s">
        <v>80</v>
      </c>
      <c r="AV362" s="14" t="s">
        <v>150</v>
      </c>
      <c r="AW362" s="14" t="s">
        <v>32</v>
      </c>
      <c r="AX362" s="14" t="s">
        <v>78</v>
      </c>
      <c r="AY362" s="253" t="s">
        <v>145</v>
      </c>
    </row>
    <row r="363" s="2" customFormat="1" ht="16.5" customHeight="1">
      <c r="A363" s="41"/>
      <c r="B363" s="42"/>
      <c r="C363" s="208" t="s">
        <v>441</v>
      </c>
      <c r="D363" s="208" t="s">
        <v>146</v>
      </c>
      <c r="E363" s="209" t="s">
        <v>1052</v>
      </c>
      <c r="F363" s="210" t="s">
        <v>1053</v>
      </c>
      <c r="G363" s="211" t="s">
        <v>401</v>
      </c>
      <c r="H363" s="212">
        <v>3</v>
      </c>
      <c r="I363" s="213"/>
      <c r="J363" s="214">
        <f>ROUND(I363*H363,2)</f>
        <v>0</v>
      </c>
      <c r="K363" s="210" t="s">
        <v>733</v>
      </c>
      <c r="L363" s="47"/>
      <c r="M363" s="215" t="s">
        <v>19</v>
      </c>
      <c r="N363" s="216" t="s">
        <v>41</v>
      </c>
      <c r="O363" s="87"/>
      <c r="P363" s="217">
        <f>O363*H363</f>
        <v>0</v>
      </c>
      <c r="Q363" s="217">
        <v>0.217338</v>
      </c>
      <c r="R363" s="217">
        <f>Q363*H363</f>
        <v>0.65201399999999998</v>
      </c>
      <c r="S363" s="217">
        <v>0</v>
      </c>
      <c r="T363" s="218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19" t="s">
        <v>150</v>
      </c>
      <c r="AT363" s="219" t="s">
        <v>146</v>
      </c>
      <c r="AU363" s="219" t="s">
        <v>80</v>
      </c>
      <c r="AY363" s="20" t="s">
        <v>145</v>
      </c>
      <c r="BE363" s="220">
        <f>IF(N363="základní",J363,0)</f>
        <v>0</v>
      </c>
      <c r="BF363" s="220">
        <f>IF(N363="snížená",J363,0)</f>
        <v>0</v>
      </c>
      <c r="BG363" s="220">
        <f>IF(N363="zákl. přenesená",J363,0)</f>
        <v>0</v>
      </c>
      <c r="BH363" s="220">
        <f>IF(N363="sníž. přenesená",J363,0)</f>
        <v>0</v>
      </c>
      <c r="BI363" s="220">
        <f>IF(N363="nulová",J363,0)</f>
        <v>0</v>
      </c>
      <c r="BJ363" s="20" t="s">
        <v>78</v>
      </c>
      <c r="BK363" s="220">
        <f>ROUND(I363*H363,2)</f>
        <v>0</v>
      </c>
      <c r="BL363" s="20" t="s">
        <v>150</v>
      </c>
      <c r="BM363" s="219" t="s">
        <v>1295</v>
      </c>
    </row>
    <row r="364" s="2" customFormat="1">
      <c r="A364" s="41"/>
      <c r="B364" s="42"/>
      <c r="C364" s="43"/>
      <c r="D364" s="266" t="s">
        <v>735</v>
      </c>
      <c r="E364" s="43"/>
      <c r="F364" s="267" t="s">
        <v>1055</v>
      </c>
      <c r="G364" s="43"/>
      <c r="H364" s="43"/>
      <c r="I364" s="268"/>
      <c r="J364" s="43"/>
      <c r="K364" s="43"/>
      <c r="L364" s="47"/>
      <c r="M364" s="269"/>
      <c r="N364" s="270"/>
      <c r="O364" s="87"/>
      <c r="P364" s="87"/>
      <c r="Q364" s="87"/>
      <c r="R364" s="87"/>
      <c r="S364" s="87"/>
      <c r="T364" s="88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T364" s="20" t="s">
        <v>735</v>
      </c>
      <c r="AU364" s="20" t="s">
        <v>80</v>
      </c>
    </row>
    <row r="365" s="12" customFormat="1">
      <c r="A365" s="12"/>
      <c r="B365" s="221"/>
      <c r="C365" s="222"/>
      <c r="D365" s="223" t="s">
        <v>152</v>
      </c>
      <c r="E365" s="224" t="s">
        <v>19</v>
      </c>
      <c r="F365" s="225" t="s">
        <v>1296</v>
      </c>
      <c r="G365" s="222"/>
      <c r="H365" s="226">
        <v>3</v>
      </c>
      <c r="I365" s="227"/>
      <c r="J365" s="222"/>
      <c r="K365" s="222"/>
      <c r="L365" s="228"/>
      <c r="M365" s="229"/>
      <c r="N365" s="230"/>
      <c r="O365" s="230"/>
      <c r="P365" s="230"/>
      <c r="Q365" s="230"/>
      <c r="R365" s="230"/>
      <c r="S365" s="230"/>
      <c r="T365" s="231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T365" s="232" t="s">
        <v>152</v>
      </c>
      <c r="AU365" s="232" t="s">
        <v>80</v>
      </c>
      <c r="AV365" s="12" t="s">
        <v>80</v>
      </c>
      <c r="AW365" s="12" t="s">
        <v>32</v>
      </c>
      <c r="AX365" s="12" t="s">
        <v>70</v>
      </c>
      <c r="AY365" s="232" t="s">
        <v>145</v>
      </c>
    </row>
    <row r="366" s="14" customFormat="1">
      <c r="A366" s="14"/>
      <c r="B366" s="243"/>
      <c r="C366" s="244"/>
      <c r="D366" s="223" t="s">
        <v>152</v>
      </c>
      <c r="E366" s="245" t="s">
        <v>19</v>
      </c>
      <c r="F366" s="246" t="s">
        <v>154</v>
      </c>
      <c r="G366" s="244"/>
      <c r="H366" s="247">
        <v>3</v>
      </c>
      <c r="I366" s="248"/>
      <c r="J366" s="244"/>
      <c r="K366" s="244"/>
      <c r="L366" s="249"/>
      <c r="M366" s="250"/>
      <c r="N366" s="251"/>
      <c r="O366" s="251"/>
      <c r="P366" s="251"/>
      <c r="Q366" s="251"/>
      <c r="R366" s="251"/>
      <c r="S366" s="251"/>
      <c r="T366" s="252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3" t="s">
        <v>152</v>
      </c>
      <c r="AU366" s="253" t="s">
        <v>80</v>
      </c>
      <c r="AV366" s="14" t="s">
        <v>150</v>
      </c>
      <c r="AW366" s="14" t="s">
        <v>32</v>
      </c>
      <c r="AX366" s="14" t="s">
        <v>78</v>
      </c>
      <c r="AY366" s="253" t="s">
        <v>145</v>
      </c>
    </row>
    <row r="367" s="2" customFormat="1" ht="16.5" customHeight="1">
      <c r="A367" s="41"/>
      <c r="B367" s="42"/>
      <c r="C367" s="282" t="s">
        <v>406</v>
      </c>
      <c r="D367" s="282" t="s">
        <v>845</v>
      </c>
      <c r="E367" s="283" t="s">
        <v>1058</v>
      </c>
      <c r="F367" s="284" t="s">
        <v>1059</v>
      </c>
      <c r="G367" s="285" t="s">
        <v>401</v>
      </c>
      <c r="H367" s="286">
        <v>3</v>
      </c>
      <c r="I367" s="287"/>
      <c r="J367" s="288">
        <f>ROUND(I367*H367,2)</f>
        <v>0</v>
      </c>
      <c r="K367" s="284" t="s">
        <v>733</v>
      </c>
      <c r="L367" s="289"/>
      <c r="M367" s="290" t="s">
        <v>19</v>
      </c>
      <c r="N367" s="291" t="s">
        <v>41</v>
      </c>
      <c r="O367" s="87"/>
      <c r="P367" s="217">
        <f>O367*H367</f>
        <v>0</v>
      </c>
      <c r="Q367" s="217">
        <v>0.10199999999999999</v>
      </c>
      <c r="R367" s="217">
        <f>Q367*H367</f>
        <v>0.30599999999999999</v>
      </c>
      <c r="S367" s="217">
        <v>0</v>
      </c>
      <c r="T367" s="218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19" t="s">
        <v>195</v>
      </c>
      <c r="AT367" s="219" t="s">
        <v>845</v>
      </c>
      <c r="AU367" s="219" t="s">
        <v>80</v>
      </c>
      <c r="AY367" s="20" t="s">
        <v>145</v>
      </c>
      <c r="BE367" s="220">
        <f>IF(N367="základní",J367,0)</f>
        <v>0</v>
      </c>
      <c r="BF367" s="220">
        <f>IF(N367="snížená",J367,0)</f>
        <v>0</v>
      </c>
      <c r="BG367" s="220">
        <f>IF(N367="zákl. přenesená",J367,0)</f>
        <v>0</v>
      </c>
      <c r="BH367" s="220">
        <f>IF(N367="sníž. přenesená",J367,0)</f>
        <v>0</v>
      </c>
      <c r="BI367" s="220">
        <f>IF(N367="nulová",J367,0)</f>
        <v>0</v>
      </c>
      <c r="BJ367" s="20" t="s">
        <v>78</v>
      </c>
      <c r="BK367" s="220">
        <f>ROUND(I367*H367,2)</f>
        <v>0</v>
      </c>
      <c r="BL367" s="20" t="s">
        <v>150</v>
      </c>
      <c r="BM367" s="219" t="s">
        <v>1297</v>
      </c>
    </row>
    <row r="368" s="12" customFormat="1">
      <c r="A368" s="12"/>
      <c r="B368" s="221"/>
      <c r="C368" s="222"/>
      <c r="D368" s="223" t="s">
        <v>152</v>
      </c>
      <c r="E368" s="224" t="s">
        <v>19</v>
      </c>
      <c r="F368" s="225" t="s">
        <v>1296</v>
      </c>
      <c r="G368" s="222"/>
      <c r="H368" s="226">
        <v>3</v>
      </c>
      <c r="I368" s="227"/>
      <c r="J368" s="222"/>
      <c r="K368" s="222"/>
      <c r="L368" s="228"/>
      <c r="M368" s="229"/>
      <c r="N368" s="230"/>
      <c r="O368" s="230"/>
      <c r="P368" s="230"/>
      <c r="Q368" s="230"/>
      <c r="R368" s="230"/>
      <c r="S368" s="230"/>
      <c r="T368" s="231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T368" s="232" t="s">
        <v>152</v>
      </c>
      <c r="AU368" s="232" t="s">
        <v>80</v>
      </c>
      <c r="AV368" s="12" t="s">
        <v>80</v>
      </c>
      <c r="AW368" s="12" t="s">
        <v>32</v>
      </c>
      <c r="AX368" s="12" t="s">
        <v>70</v>
      </c>
      <c r="AY368" s="232" t="s">
        <v>145</v>
      </c>
    </row>
    <row r="369" s="14" customFormat="1">
      <c r="A369" s="14"/>
      <c r="B369" s="243"/>
      <c r="C369" s="244"/>
      <c r="D369" s="223" t="s">
        <v>152</v>
      </c>
      <c r="E369" s="245" t="s">
        <v>19</v>
      </c>
      <c r="F369" s="246" t="s">
        <v>154</v>
      </c>
      <c r="G369" s="244"/>
      <c r="H369" s="247">
        <v>3</v>
      </c>
      <c r="I369" s="248"/>
      <c r="J369" s="244"/>
      <c r="K369" s="244"/>
      <c r="L369" s="249"/>
      <c r="M369" s="250"/>
      <c r="N369" s="251"/>
      <c r="O369" s="251"/>
      <c r="P369" s="251"/>
      <c r="Q369" s="251"/>
      <c r="R369" s="251"/>
      <c r="S369" s="251"/>
      <c r="T369" s="252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3" t="s">
        <v>152</v>
      </c>
      <c r="AU369" s="253" t="s">
        <v>80</v>
      </c>
      <c r="AV369" s="14" t="s">
        <v>150</v>
      </c>
      <c r="AW369" s="14" t="s">
        <v>32</v>
      </c>
      <c r="AX369" s="14" t="s">
        <v>78</v>
      </c>
      <c r="AY369" s="253" t="s">
        <v>145</v>
      </c>
    </row>
    <row r="370" s="11" customFormat="1" ht="22.8" customHeight="1">
      <c r="A370" s="11"/>
      <c r="B370" s="194"/>
      <c r="C370" s="195"/>
      <c r="D370" s="196" t="s">
        <v>69</v>
      </c>
      <c r="E370" s="264" t="s">
        <v>1061</v>
      </c>
      <c r="F370" s="264" t="s">
        <v>1062</v>
      </c>
      <c r="G370" s="195"/>
      <c r="H370" s="195"/>
      <c r="I370" s="198"/>
      <c r="J370" s="265">
        <f>BK370</f>
        <v>0</v>
      </c>
      <c r="K370" s="195"/>
      <c r="L370" s="200"/>
      <c r="M370" s="201"/>
      <c r="N370" s="202"/>
      <c r="O370" s="202"/>
      <c r="P370" s="203">
        <f>SUM(P371:P372)</f>
        <v>0</v>
      </c>
      <c r="Q370" s="202"/>
      <c r="R370" s="203">
        <f>SUM(R371:R372)</f>
        <v>0</v>
      </c>
      <c r="S370" s="202"/>
      <c r="T370" s="204">
        <f>SUM(T371:T372)</f>
        <v>0</v>
      </c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R370" s="205" t="s">
        <v>78</v>
      </c>
      <c r="AT370" s="206" t="s">
        <v>69</v>
      </c>
      <c r="AU370" s="206" t="s">
        <v>78</v>
      </c>
      <c r="AY370" s="205" t="s">
        <v>145</v>
      </c>
      <c r="BK370" s="207">
        <f>SUM(BK371:BK372)</f>
        <v>0</v>
      </c>
    </row>
    <row r="371" s="2" customFormat="1" ht="24.15" customHeight="1">
      <c r="A371" s="41"/>
      <c r="B371" s="42"/>
      <c r="C371" s="208" t="s">
        <v>391</v>
      </c>
      <c r="D371" s="208" t="s">
        <v>146</v>
      </c>
      <c r="E371" s="209" t="s">
        <v>1063</v>
      </c>
      <c r="F371" s="210" t="s">
        <v>1064</v>
      </c>
      <c r="G371" s="211" t="s">
        <v>260</v>
      </c>
      <c r="H371" s="212">
        <v>27.600999999999999</v>
      </c>
      <c r="I371" s="213"/>
      <c r="J371" s="214">
        <f>ROUND(I371*H371,2)</f>
        <v>0</v>
      </c>
      <c r="K371" s="210" t="s">
        <v>733</v>
      </c>
      <c r="L371" s="47"/>
      <c r="M371" s="215" t="s">
        <v>19</v>
      </c>
      <c r="N371" s="216" t="s">
        <v>41</v>
      </c>
      <c r="O371" s="87"/>
      <c r="P371" s="217">
        <f>O371*H371</f>
        <v>0</v>
      </c>
      <c r="Q371" s="217">
        <v>0</v>
      </c>
      <c r="R371" s="217">
        <f>Q371*H371</f>
        <v>0</v>
      </c>
      <c r="S371" s="217">
        <v>0</v>
      </c>
      <c r="T371" s="218">
        <f>S371*H371</f>
        <v>0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19" t="s">
        <v>150</v>
      </c>
      <c r="AT371" s="219" t="s">
        <v>146</v>
      </c>
      <c r="AU371" s="219" t="s">
        <v>80</v>
      </c>
      <c r="AY371" s="20" t="s">
        <v>145</v>
      </c>
      <c r="BE371" s="220">
        <f>IF(N371="základní",J371,0)</f>
        <v>0</v>
      </c>
      <c r="BF371" s="220">
        <f>IF(N371="snížená",J371,0)</f>
        <v>0</v>
      </c>
      <c r="BG371" s="220">
        <f>IF(N371="zákl. přenesená",J371,0)</f>
        <v>0</v>
      </c>
      <c r="BH371" s="220">
        <f>IF(N371="sníž. přenesená",J371,0)</f>
        <v>0</v>
      </c>
      <c r="BI371" s="220">
        <f>IF(N371="nulová",J371,0)</f>
        <v>0</v>
      </c>
      <c r="BJ371" s="20" t="s">
        <v>78</v>
      </c>
      <c r="BK371" s="220">
        <f>ROUND(I371*H371,2)</f>
        <v>0</v>
      </c>
      <c r="BL371" s="20" t="s">
        <v>150</v>
      </c>
      <c r="BM371" s="219" t="s">
        <v>1298</v>
      </c>
    </row>
    <row r="372" s="2" customFormat="1">
      <c r="A372" s="41"/>
      <c r="B372" s="42"/>
      <c r="C372" s="43"/>
      <c r="D372" s="266" t="s">
        <v>735</v>
      </c>
      <c r="E372" s="43"/>
      <c r="F372" s="267" t="s">
        <v>1066</v>
      </c>
      <c r="G372" s="43"/>
      <c r="H372" s="43"/>
      <c r="I372" s="268"/>
      <c r="J372" s="43"/>
      <c r="K372" s="43"/>
      <c r="L372" s="47"/>
      <c r="M372" s="292"/>
      <c r="N372" s="293"/>
      <c r="O372" s="256"/>
      <c r="P372" s="256"/>
      <c r="Q372" s="256"/>
      <c r="R372" s="256"/>
      <c r="S372" s="256"/>
      <c r="T372" s="294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T372" s="20" t="s">
        <v>735</v>
      </c>
      <c r="AU372" s="20" t="s">
        <v>80</v>
      </c>
    </row>
    <row r="373" s="2" customFormat="1" ht="6.96" customHeight="1">
      <c r="A373" s="41"/>
      <c r="B373" s="62"/>
      <c r="C373" s="63"/>
      <c r="D373" s="63"/>
      <c r="E373" s="63"/>
      <c r="F373" s="63"/>
      <c r="G373" s="63"/>
      <c r="H373" s="63"/>
      <c r="I373" s="63"/>
      <c r="J373" s="63"/>
      <c r="K373" s="63"/>
      <c r="L373" s="47"/>
      <c r="M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</row>
  </sheetData>
  <sheetProtection sheet="1" autoFilter="0" formatColumns="0" formatRows="0" objects="1" scenarios="1" spinCount="100000" saltValue="ahPb8xPzhubGxBi19mLe5d9hPcO5A3djI8FcvZlZH+huZTvpf4MYx+fC4g60Ch5elsrbkVuu5oVf3YXECY9T4w==" hashValue="zYKZ1IIyHcWmJAzsiNatlS/xqmKZtzelMtX+s4Mss5YY3UoNIrAvGJijkoAJVlRfIAlDdknJB1+9oFpqpSVwlg==" algorithmName="SHA-512" password="CC51"/>
  <autoFilter ref="C89:K37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hyperlinks>
    <hyperlink ref="F94" r:id="rId1" display="https://podminky.urs.cz/item/CS_URS_2023_01/119001405"/>
    <hyperlink ref="F99" r:id="rId2" display="https://podminky.urs.cz/item/CS_URS_2023_01/119001406"/>
    <hyperlink ref="F104" r:id="rId3" display="https://podminky.urs.cz/item/CS_URS_2023_01/119001421"/>
    <hyperlink ref="F109" r:id="rId4" display="https://podminky.urs.cz/item/CS_URS_2023_01/132254206"/>
    <hyperlink ref="F124" r:id="rId5" display="https://podminky.urs.cz/item/CS_URS_2023_01/132354206"/>
    <hyperlink ref="F128" r:id="rId6" display="https://podminky.urs.cz/item/CS_URS_2023_01/132454206"/>
    <hyperlink ref="F132" r:id="rId7" display="https://podminky.urs.cz/item/CS_URS_2023_01/132554206"/>
    <hyperlink ref="F136" r:id="rId8" display="https://podminky.urs.cz/item/CS_URS_2023_01/139001101"/>
    <hyperlink ref="F143" r:id="rId9" display="https://podminky.urs.cz/item/CS_URS_2023_01/151811131"/>
    <hyperlink ref="F149" r:id="rId10" display="https://podminky.urs.cz/item/CS_URS_2023_01/151811231"/>
    <hyperlink ref="F151" r:id="rId11" display="https://podminky.urs.cz/item/CS_URS_2023_01/162751117"/>
    <hyperlink ref="F167" r:id="rId12" display="https://podminky.urs.cz/item/CS_URS_2023_01/162751119"/>
    <hyperlink ref="F184" r:id="rId13" display="https://podminky.urs.cz/item/CS_URS_2023_01/162751137"/>
    <hyperlink ref="F190" r:id="rId14" display="https://podminky.urs.cz/item/CS_URS_2023_01/162751139"/>
    <hyperlink ref="F197" r:id="rId15" display="https://podminky.urs.cz/item/CS_URS_2023_01/162751157"/>
    <hyperlink ref="F202" r:id="rId16" display="https://podminky.urs.cz/item/CS_URS_2023_01/162751159"/>
    <hyperlink ref="F208" r:id="rId17" display="https://podminky.urs.cz/item/CS_URS_2023_01/171201231"/>
    <hyperlink ref="F223" r:id="rId18" display="https://podminky.urs.cz/item/CS_URS_2023_01/174101101"/>
    <hyperlink ref="F256" r:id="rId19" display="https://podminky.urs.cz/item/CS_URS_2023_01/175151101"/>
    <hyperlink ref="F270" r:id="rId20" display="https://podminky.urs.cz/item/CS_URS_2023_01/451541111"/>
    <hyperlink ref="F275" r:id="rId21" display="https://podminky.urs.cz/item/CS_URS_2023_01/452111121"/>
    <hyperlink ref="F280" r:id="rId22" display="https://podminky.urs.cz/item/CS_URS_2023_01/452112111"/>
    <hyperlink ref="F295" r:id="rId23" display="https://podminky.urs.cz/item/CS_URS_2023_01/452311121"/>
    <hyperlink ref="F300" r:id="rId24" display="https://podminky.urs.cz/item/CS_URS_2023_01/452311131"/>
    <hyperlink ref="F304" r:id="rId25" display="https://podminky.urs.cz/item/CS_URS_2023_01/452312141"/>
    <hyperlink ref="F309" r:id="rId26" display="https://podminky.urs.cz/item/CS_URS_2023_01/452351101"/>
    <hyperlink ref="F314" r:id="rId27" display="https://podminky.urs.cz/item/CS_URS_2023_01/822372112"/>
    <hyperlink ref="F320" r:id="rId28" display="https://podminky.urs.cz/item/CS_URS_2023_01/892381111"/>
    <hyperlink ref="F324" r:id="rId29" display="https://podminky.urs.cz/item/CS_URS_2023_01/892442111"/>
    <hyperlink ref="F326" r:id="rId30" display="https://podminky.urs.cz/item/CS_URS_2023_01/894410102"/>
    <hyperlink ref="F336" r:id="rId31" display="https://podminky.urs.cz/item/CS_URS_2023_01/894410211"/>
    <hyperlink ref="F343" r:id="rId32" display="https://podminky.urs.cz/item/CS_URS_2023_01/894410212"/>
    <hyperlink ref="F350" r:id="rId33" display="https://podminky.urs.cz/item/CS_URS_2023_01/894410213"/>
    <hyperlink ref="F357" r:id="rId34" display="https://podminky.urs.cz/item/CS_URS_2023_01/894410232"/>
    <hyperlink ref="F364" r:id="rId35" display="https://podminky.urs.cz/item/CS_URS_2023_01/899104112"/>
    <hyperlink ref="F372" r:id="rId36" display="https://podminky.urs.cz/item/CS_URS_2023_01/998274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7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80</v>
      </c>
    </row>
    <row r="4" s="1" customFormat="1" ht="24.96" customHeight="1">
      <c r="B4" s="23"/>
      <c r="D4" s="143" t="s">
        <v>106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BRNO, LOUČNÁ – VÝSTAVBA DEŠŤOVÉ KANALIZACE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107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1299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19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21</v>
      </c>
      <c r="E12" s="41"/>
      <c r="F12" s="136" t="s">
        <v>22</v>
      </c>
      <c r="G12" s="41"/>
      <c r="H12" s="41"/>
      <c r="I12" s="145" t="s">
        <v>23</v>
      </c>
      <c r="J12" s="149" t="str">
        <f>'Rekapitulace stavby'!AN8</f>
        <v>21. 3. 2023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25</v>
      </c>
      <c r="E14" s="41"/>
      <c r="F14" s="41"/>
      <c r="G14" s="41"/>
      <c r="H14" s="41"/>
      <c r="I14" s="145" t="s">
        <v>26</v>
      </c>
      <c r="J14" s="136" t="str">
        <f>IF('Rekapitulace stavby'!AN10="","",'Rekapitulace stavby'!AN10)</f>
        <v/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 xml:space="preserve"> </v>
      </c>
      <c r="F15" s="41"/>
      <c r="G15" s="41"/>
      <c r="H15" s="41"/>
      <c r="I15" s="145" t="s">
        <v>28</v>
      </c>
      <c r="J15" s="136" t="str">
        <f>IF('Rekapitulace stavby'!AN11="","",'Rekapitulace stavby'!AN11)</f>
        <v/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29</v>
      </c>
      <c r="E17" s="41"/>
      <c r="F17" s="41"/>
      <c r="G17" s="41"/>
      <c r="H17" s="41"/>
      <c r="I17" s="145" t="s">
        <v>26</v>
      </c>
      <c r="J17" s="36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5" t="s">
        <v>28</v>
      </c>
      <c r="J18" s="36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31</v>
      </c>
      <c r="E20" s="41"/>
      <c r="F20" s="41"/>
      <c r="G20" s="41"/>
      <c r="H20" s="41"/>
      <c r="I20" s="145" t="s">
        <v>26</v>
      </c>
      <c r="J20" s="136" t="str">
        <f>IF('Rekapitulace stavby'!AN16="","",'Rekapitulace stavby'!AN16)</f>
        <v/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 xml:space="preserve"> </v>
      </c>
      <c r="F21" s="41"/>
      <c r="G21" s="41"/>
      <c r="H21" s="41"/>
      <c r="I21" s="145" t="s">
        <v>28</v>
      </c>
      <c r="J21" s="136" t="str">
        <f>IF('Rekapitulace stavby'!AN17="","",'Rekapitulace stavby'!AN17)</f>
        <v/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33</v>
      </c>
      <c r="E23" s="41"/>
      <c r="F23" s="41"/>
      <c r="G23" s="41"/>
      <c r="H23" s="41"/>
      <c r="I23" s="145" t="s">
        <v>26</v>
      </c>
      <c r="J23" s="136" t="str">
        <f>IF('Rekapitulace stavby'!AN19="","",'Rekapitulace stavby'!AN19)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5" t="s">
        <v>28</v>
      </c>
      <c r="J24" s="136" t="str">
        <f>IF('Rekapitulace stavby'!AN20="","",'Rekapitulace stavby'!AN20)</f>
        <v/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34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0"/>
      <c r="B27" s="151"/>
      <c r="C27" s="150"/>
      <c r="D27" s="150"/>
      <c r="E27" s="152" t="s">
        <v>19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36</v>
      </c>
      <c r="E30" s="41"/>
      <c r="F30" s="41"/>
      <c r="G30" s="41"/>
      <c r="H30" s="41"/>
      <c r="I30" s="41"/>
      <c r="J30" s="156">
        <f>ROUND(J86,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38</v>
      </c>
      <c r="G32" s="41"/>
      <c r="H32" s="41"/>
      <c r="I32" s="157" t="s">
        <v>37</v>
      </c>
      <c r="J32" s="157" t="s">
        <v>39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40</v>
      </c>
      <c r="E33" s="145" t="s">
        <v>41</v>
      </c>
      <c r="F33" s="159">
        <f>ROUND((SUM(BE86:BE561)),  2)</f>
        <v>0</v>
      </c>
      <c r="G33" s="41"/>
      <c r="H33" s="41"/>
      <c r="I33" s="160">
        <v>0.20999999999999999</v>
      </c>
      <c r="J33" s="159">
        <f>ROUND(((SUM(BE86:BE561))*I33),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42</v>
      </c>
      <c r="F34" s="159">
        <f>ROUND((SUM(BF86:BF561)),  2)</f>
        <v>0</v>
      </c>
      <c r="G34" s="41"/>
      <c r="H34" s="41"/>
      <c r="I34" s="160">
        <v>0.14999999999999999</v>
      </c>
      <c r="J34" s="159">
        <f>ROUND(((SUM(BF86:BF561))*I34),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43</v>
      </c>
      <c r="F35" s="159">
        <f>ROUND((SUM(BG86:BG561)),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44</v>
      </c>
      <c r="F36" s="159">
        <f>ROUND((SUM(BH86:BH561)),  2)</f>
        <v>0</v>
      </c>
      <c r="G36" s="41"/>
      <c r="H36" s="41"/>
      <c r="I36" s="160">
        <v>0.14999999999999999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45</v>
      </c>
      <c r="F37" s="159">
        <f>ROUND((SUM(BI86:BI561)),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46</v>
      </c>
      <c r="E39" s="163"/>
      <c r="F39" s="163"/>
      <c r="G39" s="164" t="s">
        <v>47</v>
      </c>
      <c r="H39" s="165" t="s">
        <v>48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109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2" t="str">
        <f>E7</f>
        <v>BRNO, LOUČNÁ – VÝSTAVBA DEŠŤOVÉ KANALIZACE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107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SO320 - Stavební část – kanalizační přípojky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Brno</v>
      </c>
      <c r="G52" s="43"/>
      <c r="H52" s="43"/>
      <c r="I52" s="35" t="s">
        <v>23</v>
      </c>
      <c r="J52" s="75" t="str">
        <f>IF(J12="","",J12)</f>
        <v>21. 3. 2023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31</v>
      </c>
      <c r="J54" s="39" t="str">
        <f>E21</f>
        <v xml:space="preserve"> 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33</v>
      </c>
      <c r="J55" s="39" t="str">
        <f>E24</f>
        <v xml:space="preserve"> 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110</v>
      </c>
      <c r="D57" s="174"/>
      <c r="E57" s="174"/>
      <c r="F57" s="174"/>
      <c r="G57" s="174"/>
      <c r="H57" s="174"/>
      <c r="I57" s="174"/>
      <c r="J57" s="175" t="s">
        <v>111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68</v>
      </c>
      <c r="D59" s="43"/>
      <c r="E59" s="43"/>
      <c r="F59" s="43"/>
      <c r="G59" s="43"/>
      <c r="H59" s="43"/>
      <c r="I59" s="43"/>
      <c r="J59" s="105">
        <f>J86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112</v>
      </c>
    </row>
    <row r="60" s="9" customFormat="1" ht="24.96" customHeight="1">
      <c r="A60" s="9"/>
      <c r="B60" s="177"/>
      <c r="C60" s="178"/>
      <c r="D60" s="179" t="s">
        <v>723</v>
      </c>
      <c r="E60" s="180"/>
      <c r="F60" s="180"/>
      <c r="G60" s="180"/>
      <c r="H60" s="180"/>
      <c r="I60" s="180"/>
      <c r="J60" s="181">
        <f>J87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5" customFormat="1" ht="19.92" customHeight="1">
      <c r="A61" s="15"/>
      <c r="B61" s="259"/>
      <c r="C61" s="128"/>
      <c r="D61" s="260" t="s">
        <v>724</v>
      </c>
      <c r="E61" s="261"/>
      <c r="F61" s="261"/>
      <c r="G61" s="261"/>
      <c r="H61" s="261"/>
      <c r="I61" s="261"/>
      <c r="J61" s="262">
        <f>J88</f>
        <v>0</v>
      </c>
      <c r="K61" s="128"/>
      <c r="L61" s="263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</row>
    <row r="62" s="15" customFormat="1" ht="19.92" customHeight="1">
      <c r="A62" s="15"/>
      <c r="B62" s="259"/>
      <c r="C62" s="128"/>
      <c r="D62" s="260" t="s">
        <v>725</v>
      </c>
      <c r="E62" s="261"/>
      <c r="F62" s="261"/>
      <c r="G62" s="261"/>
      <c r="H62" s="261"/>
      <c r="I62" s="261"/>
      <c r="J62" s="262">
        <f>J402</f>
        <v>0</v>
      </c>
      <c r="K62" s="128"/>
      <c r="L62" s="263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</row>
    <row r="63" s="15" customFormat="1" ht="19.92" customHeight="1">
      <c r="A63" s="15"/>
      <c r="B63" s="259"/>
      <c r="C63" s="128"/>
      <c r="D63" s="260" t="s">
        <v>726</v>
      </c>
      <c r="E63" s="261"/>
      <c r="F63" s="261"/>
      <c r="G63" s="261"/>
      <c r="H63" s="261"/>
      <c r="I63" s="261"/>
      <c r="J63" s="262">
        <f>J461</f>
        <v>0</v>
      </c>
      <c r="K63" s="128"/>
      <c r="L63" s="263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</row>
    <row r="64" s="15" customFormat="1" ht="19.92" customHeight="1">
      <c r="A64" s="15"/>
      <c r="B64" s="259"/>
      <c r="C64" s="128"/>
      <c r="D64" s="260" t="s">
        <v>1300</v>
      </c>
      <c r="E64" s="261"/>
      <c r="F64" s="261"/>
      <c r="G64" s="261"/>
      <c r="H64" s="261"/>
      <c r="I64" s="261"/>
      <c r="J64" s="262">
        <f>J524</f>
        <v>0</v>
      </c>
      <c r="K64" s="128"/>
      <c r="L64" s="263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</row>
    <row r="65" s="15" customFormat="1" ht="19.92" customHeight="1">
      <c r="A65" s="15"/>
      <c r="B65" s="259"/>
      <c r="C65" s="128"/>
      <c r="D65" s="260" t="s">
        <v>1301</v>
      </c>
      <c r="E65" s="261"/>
      <c r="F65" s="261"/>
      <c r="G65" s="261"/>
      <c r="H65" s="261"/>
      <c r="I65" s="261"/>
      <c r="J65" s="262">
        <f>J547</f>
        <v>0</v>
      </c>
      <c r="K65" s="128"/>
      <c r="L65" s="263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</row>
    <row r="66" s="15" customFormat="1" ht="19.92" customHeight="1">
      <c r="A66" s="15"/>
      <c r="B66" s="259"/>
      <c r="C66" s="128"/>
      <c r="D66" s="260" t="s">
        <v>727</v>
      </c>
      <c r="E66" s="261"/>
      <c r="F66" s="261"/>
      <c r="G66" s="261"/>
      <c r="H66" s="261"/>
      <c r="I66" s="261"/>
      <c r="J66" s="262">
        <f>J559</f>
        <v>0</v>
      </c>
      <c r="K66" s="128"/>
      <c r="L66" s="263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4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130</v>
      </c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72" t="str">
        <f>E7</f>
        <v>BRNO, LOUČNÁ – VÝSTAVBA DEŠŤOVÉ KANALIZACE</v>
      </c>
      <c r="F76" s="35"/>
      <c r="G76" s="35"/>
      <c r="H76" s="35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107</v>
      </c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E9</f>
        <v>SO320 - Stavební část – kanalizační přípojky</v>
      </c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21</v>
      </c>
      <c r="D80" s="43"/>
      <c r="E80" s="43"/>
      <c r="F80" s="30" t="str">
        <f>F12</f>
        <v>Brno</v>
      </c>
      <c r="G80" s="43"/>
      <c r="H80" s="43"/>
      <c r="I80" s="35" t="s">
        <v>23</v>
      </c>
      <c r="J80" s="75" t="str">
        <f>IF(J12="","",J12)</f>
        <v>21. 3. 2023</v>
      </c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25</v>
      </c>
      <c r="D82" s="43"/>
      <c r="E82" s="43"/>
      <c r="F82" s="30" t="str">
        <f>E15</f>
        <v xml:space="preserve"> </v>
      </c>
      <c r="G82" s="43"/>
      <c r="H82" s="43"/>
      <c r="I82" s="35" t="s">
        <v>31</v>
      </c>
      <c r="J82" s="39" t="str">
        <f>E21</f>
        <v xml:space="preserve"> </v>
      </c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29</v>
      </c>
      <c r="D83" s="43"/>
      <c r="E83" s="43"/>
      <c r="F83" s="30" t="str">
        <f>IF(E18="","",E18)</f>
        <v>Vyplň údaj</v>
      </c>
      <c r="G83" s="43"/>
      <c r="H83" s="43"/>
      <c r="I83" s="35" t="s">
        <v>33</v>
      </c>
      <c r="J83" s="39" t="str">
        <f>E24</f>
        <v xml:space="preserve"> </v>
      </c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0" customFormat="1" ht="29.28" customHeight="1">
      <c r="A85" s="183"/>
      <c r="B85" s="184"/>
      <c r="C85" s="185" t="s">
        <v>131</v>
      </c>
      <c r="D85" s="186" t="s">
        <v>55</v>
      </c>
      <c r="E85" s="186" t="s">
        <v>51</v>
      </c>
      <c r="F85" s="186" t="s">
        <v>52</v>
      </c>
      <c r="G85" s="186" t="s">
        <v>132</v>
      </c>
      <c r="H85" s="186" t="s">
        <v>133</v>
      </c>
      <c r="I85" s="186" t="s">
        <v>134</v>
      </c>
      <c r="J85" s="186" t="s">
        <v>111</v>
      </c>
      <c r="K85" s="187" t="s">
        <v>135</v>
      </c>
      <c r="L85" s="188"/>
      <c r="M85" s="95" t="s">
        <v>19</v>
      </c>
      <c r="N85" s="96" t="s">
        <v>40</v>
      </c>
      <c r="O85" s="96" t="s">
        <v>136</v>
      </c>
      <c r="P85" s="96" t="s">
        <v>137</v>
      </c>
      <c r="Q85" s="96" t="s">
        <v>138</v>
      </c>
      <c r="R85" s="96" t="s">
        <v>139</v>
      </c>
      <c r="S85" s="96" t="s">
        <v>140</v>
      </c>
      <c r="T85" s="97" t="s">
        <v>141</v>
      </c>
      <c r="U85" s="183"/>
      <c r="V85" s="183"/>
      <c r="W85" s="183"/>
      <c r="X85" s="183"/>
      <c r="Y85" s="183"/>
      <c r="Z85" s="183"/>
      <c r="AA85" s="183"/>
      <c r="AB85" s="183"/>
      <c r="AC85" s="183"/>
      <c r="AD85" s="183"/>
      <c r="AE85" s="183"/>
    </row>
    <row r="86" s="2" customFormat="1" ht="22.8" customHeight="1">
      <c r="A86" s="41"/>
      <c r="B86" s="42"/>
      <c r="C86" s="102" t="s">
        <v>142</v>
      </c>
      <c r="D86" s="43"/>
      <c r="E86" s="43"/>
      <c r="F86" s="43"/>
      <c r="G86" s="43"/>
      <c r="H86" s="43"/>
      <c r="I86" s="43"/>
      <c r="J86" s="189">
        <f>BK86</f>
        <v>0</v>
      </c>
      <c r="K86" s="43"/>
      <c r="L86" s="47"/>
      <c r="M86" s="98"/>
      <c r="N86" s="190"/>
      <c r="O86" s="99"/>
      <c r="P86" s="191">
        <f>P87</f>
        <v>0</v>
      </c>
      <c r="Q86" s="99"/>
      <c r="R86" s="191">
        <f>R87</f>
        <v>24.17069382</v>
      </c>
      <c r="S86" s="99"/>
      <c r="T86" s="192">
        <f>T87</f>
        <v>0.20286000000000001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69</v>
      </c>
      <c r="AU86" s="20" t="s">
        <v>112</v>
      </c>
      <c r="BK86" s="193">
        <f>BK87</f>
        <v>0</v>
      </c>
    </row>
    <row r="87" s="11" customFormat="1" ht="25.92" customHeight="1">
      <c r="A87" s="11"/>
      <c r="B87" s="194"/>
      <c r="C87" s="195"/>
      <c r="D87" s="196" t="s">
        <v>69</v>
      </c>
      <c r="E87" s="197" t="s">
        <v>728</v>
      </c>
      <c r="F87" s="197" t="s">
        <v>729</v>
      </c>
      <c r="G87" s="195"/>
      <c r="H87" s="195"/>
      <c r="I87" s="198"/>
      <c r="J87" s="199">
        <f>BK87</f>
        <v>0</v>
      </c>
      <c r="K87" s="195"/>
      <c r="L87" s="200"/>
      <c r="M87" s="201"/>
      <c r="N87" s="202"/>
      <c r="O87" s="202"/>
      <c r="P87" s="203">
        <f>P88+P402+P461+P524+P547+P559</f>
        <v>0</v>
      </c>
      <c r="Q87" s="202"/>
      <c r="R87" s="203">
        <f>R88+R402+R461+R524+R547+R559</f>
        <v>24.17069382</v>
      </c>
      <c r="S87" s="202"/>
      <c r="T87" s="204">
        <f>T88+T402+T461+T524+T547+T559</f>
        <v>0.20286000000000001</v>
      </c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R87" s="205" t="s">
        <v>78</v>
      </c>
      <c r="AT87" s="206" t="s">
        <v>69</v>
      </c>
      <c r="AU87" s="206" t="s">
        <v>70</v>
      </c>
      <c r="AY87" s="205" t="s">
        <v>145</v>
      </c>
      <c r="BK87" s="207">
        <f>BK88+BK402+BK461+BK524+BK547+BK559</f>
        <v>0</v>
      </c>
    </row>
    <row r="88" s="11" customFormat="1" ht="22.8" customHeight="1">
      <c r="A88" s="11"/>
      <c r="B88" s="194"/>
      <c r="C88" s="195"/>
      <c r="D88" s="196" t="s">
        <v>69</v>
      </c>
      <c r="E88" s="264" t="s">
        <v>78</v>
      </c>
      <c r="F88" s="264" t="s">
        <v>730</v>
      </c>
      <c r="G88" s="195"/>
      <c r="H88" s="195"/>
      <c r="I88" s="198"/>
      <c r="J88" s="265">
        <f>BK88</f>
        <v>0</v>
      </c>
      <c r="K88" s="195"/>
      <c r="L88" s="200"/>
      <c r="M88" s="201"/>
      <c r="N88" s="202"/>
      <c r="O88" s="202"/>
      <c r="P88" s="203">
        <f>SUM(P89:P401)</f>
        <v>0</v>
      </c>
      <c r="Q88" s="202"/>
      <c r="R88" s="203">
        <f>SUM(R89:R401)</f>
        <v>9.1143224200000006</v>
      </c>
      <c r="S88" s="202"/>
      <c r="T88" s="204">
        <f>SUM(T89:T401)</f>
        <v>0</v>
      </c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R88" s="205" t="s">
        <v>78</v>
      </c>
      <c r="AT88" s="206" t="s">
        <v>69</v>
      </c>
      <c r="AU88" s="206" t="s">
        <v>78</v>
      </c>
      <c r="AY88" s="205" t="s">
        <v>145</v>
      </c>
      <c r="BK88" s="207">
        <f>SUM(BK89:BK401)</f>
        <v>0</v>
      </c>
    </row>
    <row r="89" s="2" customFormat="1" ht="49.05" customHeight="1">
      <c r="A89" s="41"/>
      <c r="B89" s="42"/>
      <c r="C89" s="208" t="s">
        <v>78</v>
      </c>
      <c r="D89" s="208" t="s">
        <v>146</v>
      </c>
      <c r="E89" s="209" t="s">
        <v>731</v>
      </c>
      <c r="F89" s="210" t="s">
        <v>732</v>
      </c>
      <c r="G89" s="211" t="s">
        <v>176</v>
      </c>
      <c r="H89" s="212">
        <v>105.40000000000001</v>
      </c>
      <c r="I89" s="213"/>
      <c r="J89" s="214">
        <f>ROUND(I89*H89,2)</f>
        <v>0</v>
      </c>
      <c r="K89" s="210" t="s">
        <v>733</v>
      </c>
      <c r="L89" s="47"/>
      <c r="M89" s="215" t="s">
        <v>19</v>
      </c>
      <c r="N89" s="216" t="s">
        <v>41</v>
      </c>
      <c r="O89" s="87"/>
      <c r="P89" s="217">
        <f>O89*H89</f>
        <v>0</v>
      </c>
      <c r="Q89" s="217">
        <v>0.036904300000000001</v>
      </c>
      <c r="R89" s="217">
        <f>Q89*H89</f>
        <v>3.8897132200000004</v>
      </c>
      <c r="S89" s="217">
        <v>0</v>
      </c>
      <c r="T89" s="218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9" t="s">
        <v>150</v>
      </c>
      <c r="AT89" s="219" t="s">
        <v>146</v>
      </c>
      <c r="AU89" s="219" t="s">
        <v>80</v>
      </c>
      <c r="AY89" s="20" t="s">
        <v>145</v>
      </c>
      <c r="BE89" s="220">
        <f>IF(N89="základní",J89,0)</f>
        <v>0</v>
      </c>
      <c r="BF89" s="220">
        <f>IF(N89="snížená",J89,0)</f>
        <v>0</v>
      </c>
      <c r="BG89" s="220">
        <f>IF(N89="zákl. přenesená",J89,0)</f>
        <v>0</v>
      </c>
      <c r="BH89" s="220">
        <f>IF(N89="sníž. přenesená",J89,0)</f>
        <v>0</v>
      </c>
      <c r="BI89" s="220">
        <f>IF(N89="nulová",J89,0)</f>
        <v>0</v>
      </c>
      <c r="BJ89" s="20" t="s">
        <v>78</v>
      </c>
      <c r="BK89" s="220">
        <f>ROUND(I89*H89,2)</f>
        <v>0</v>
      </c>
      <c r="BL89" s="20" t="s">
        <v>150</v>
      </c>
      <c r="BM89" s="219" t="s">
        <v>1302</v>
      </c>
    </row>
    <row r="90" s="2" customFormat="1">
      <c r="A90" s="41"/>
      <c r="B90" s="42"/>
      <c r="C90" s="43"/>
      <c r="D90" s="266" t="s">
        <v>735</v>
      </c>
      <c r="E90" s="43"/>
      <c r="F90" s="267" t="s">
        <v>736</v>
      </c>
      <c r="G90" s="43"/>
      <c r="H90" s="43"/>
      <c r="I90" s="268"/>
      <c r="J90" s="43"/>
      <c r="K90" s="43"/>
      <c r="L90" s="47"/>
      <c r="M90" s="269"/>
      <c r="N90" s="270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735</v>
      </c>
      <c r="AU90" s="20" t="s">
        <v>80</v>
      </c>
    </row>
    <row r="91" s="13" customFormat="1">
      <c r="A91" s="13"/>
      <c r="B91" s="233"/>
      <c r="C91" s="234"/>
      <c r="D91" s="223" t="s">
        <v>152</v>
      </c>
      <c r="E91" s="235" t="s">
        <v>19</v>
      </c>
      <c r="F91" s="236" t="s">
        <v>1303</v>
      </c>
      <c r="G91" s="234"/>
      <c r="H91" s="235" t="s">
        <v>19</v>
      </c>
      <c r="I91" s="237"/>
      <c r="J91" s="234"/>
      <c r="K91" s="234"/>
      <c r="L91" s="238"/>
      <c r="M91" s="239"/>
      <c r="N91" s="240"/>
      <c r="O91" s="240"/>
      <c r="P91" s="240"/>
      <c r="Q91" s="240"/>
      <c r="R91" s="240"/>
      <c r="S91" s="240"/>
      <c r="T91" s="241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2" t="s">
        <v>152</v>
      </c>
      <c r="AU91" s="242" t="s">
        <v>80</v>
      </c>
      <c r="AV91" s="13" t="s">
        <v>78</v>
      </c>
      <c r="AW91" s="13" t="s">
        <v>32</v>
      </c>
      <c r="AX91" s="13" t="s">
        <v>70</v>
      </c>
      <c r="AY91" s="242" t="s">
        <v>145</v>
      </c>
    </row>
    <row r="92" s="12" customFormat="1">
      <c r="A92" s="12"/>
      <c r="B92" s="221"/>
      <c r="C92" s="222"/>
      <c r="D92" s="223" t="s">
        <v>152</v>
      </c>
      <c r="E92" s="224" t="s">
        <v>19</v>
      </c>
      <c r="F92" s="225" t="s">
        <v>1304</v>
      </c>
      <c r="G92" s="222"/>
      <c r="H92" s="226">
        <v>105.40000000000001</v>
      </c>
      <c r="I92" s="227"/>
      <c r="J92" s="222"/>
      <c r="K92" s="222"/>
      <c r="L92" s="228"/>
      <c r="M92" s="229"/>
      <c r="N92" s="230"/>
      <c r="O92" s="230"/>
      <c r="P92" s="230"/>
      <c r="Q92" s="230"/>
      <c r="R92" s="230"/>
      <c r="S92" s="230"/>
      <c r="T92" s="231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T92" s="232" t="s">
        <v>152</v>
      </c>
      <c r="AU92" s="232" t="s">
        <v>80</v>
      </c>
      <c r="AV92" s="12" t="s">
        <v>80</v>
      </c>
      <c r="AW92" s="12" t="s">
        <v>32</v>
      </c>
      <c r="AX92" s="12" t="s">
        <v>70</v>
      </c>
      <c r="AY92" s="232" t="s">
        <v>145</v>
      </c>
    </row>
    <row r="93" s="14" customFormat="1">
      <c r="A93" s="14"/>
      <c r="B93" s="243"/>
      <c r="C93" s="244"/>
      <c r="D93" s="223" t="s">
        <v>152</v>
      </c>
      <c r="E93" s="245" t="s">
        <v>19</v>
      </c>
      <c r="F93" s="246" t="s">
        <v>154</v>
      </c>
      <c r="G93" s="244"/>
      <c r="H93" s="247">
        <v>105.40000000000001</v>
      </c>
      <c r="I93" s="248"/>
      <c r="J93" s="244"/>
      <c r="K93" s="244"/>
      <c r="L93" s="249"/>
      <c r="M93" s="250"/>
      <c r="N93" s="251"/>
      <c r="O93" s="251"/>
      <c r="P93" s="251"/>
      <c r="Q93" s="251"/>
      <c r="R93" s="251"/>
      <c r="S93" s="251"/>
      <c r="T93" s="252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3" t="s">
        <v>152</v>
      </c>
      <c r="AU93" s="253" t="s">
        <v>80</v>
      </c>
      <c r="AV93" s="14" t="s">
        <v>150</v>
      </c>
      <c r="AW93" s="14" t="s">
        <v>32</v>
      </c>
      <c r="AX93" s="14" t="s">
        <v>78</v>
      </c>
      <c r="AY93" s="253" t="s">
        <v>145</v>
      </c>
    </row>
    <row r="94" s="2" customFormat="1" ht="49.05" customHeight="1">
      <c r="A94" s="41"/>
      <c r="B94" s="42"/>
      <c r="C94" s="208" t="s">
        <v>80</v>
      </c>
      <c r="D94" s="208" t="s">
        <v>146</v>
      </c>
      <c r="E94" s="209" t="s">
        <v>1071</v>
      </c>
      <c r="F94" s="210" t="s">
        <v>1072</v>
      </c>
      <c r="G94" s="211" t="s">
        <v>176</v>
      </c>
      <c r="H94" s="212">
        <v>124</v>
      </c>
      <c r="I94" s="213"/>
      <c r="J94" s="214">
        <f>ROUND(I94*H94,2)</f>
        <v>0</v>
      </c>
      <c r="K94" s="210" t="s">
        <v>733</v>
      </c>
      <c r="L94" s="47"/>
      <c r="M94" s="215" t="s">
        <v>19</v>
      </c>
      <c r="N94" s="216" t="s">
        <v>41</v>
      </c>
      <c r="O94" s="87"/>
      <c r="P94" s="217">
        <f>O94*H94</f>
        <v>0</v>
      </c>
      <c r="Q94" s="217">
        <v>0.036900000000000002</v>
      </c>
      <c r="R94" s="217">
        <f>Q94*H94</f>
        <v>4.5756000000000006</v>
      </c>
      <c r="S94" s="217">
        <v>0</v>
      </c>
      <c r="T94" s="218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9" t="s">
        <v>150</v>
      </c>
      <c r="AT94" s="219" t="s">
        <v>146</v>
      </c>
      <c r="AU94" s="219" t="s">
        <v>80</v>
      </c>
      <c r="AY94" s="20" t="s">
        <v>145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20" t="s">
        <v>78</v>
      </c>
      <c r="BK94" s="220">
        <f>ROUND(I94*H94,2)</f>
        <v>0</v>
      </c>
      <c r="BL94" s="20" t="s">
        <v>150</v>
      </c>
      <c r="BM94" s="219" t="s">
        <v>1305</v>
      </c>
    </row>
    <row r="95" s="2" customFormat="1">
      <c r="A95" s="41"/>
      <c r="B95" s="42"/>
      <c r="C95" s="43"/>
      <c r="D95" s="266" t="s">
        <v>735</v>
      </c>
      <c r="E95" s="43"/>
      <c r="F95" s="267" t="s">
        <v>1074</v>
      </c>
      <c r="G95" s="43"/>
      <c r="H95" s="43"/>
      <c r="I95" s="268"/>
      <c r="J95" s="43"/>
      <c r="K95" s="43"/>
      <c r="L95" s="47"/>
      <c r="M95" s="269"/>
      <c r="N95" s="270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735</v>
      </c>
      <c r="AU95" s="20" t="s">
        <v>80</v>
      </c>
    </row>
    <row r="96" s="13" customFormat="1">
      <c r="A96" s="13"/>
      <c r="B96" s="233"/>
      <c r="C96" s="234"/>
      <c r="D96" s="223" t="s">
        <v>152</v>
      </c>
      <c r="E96" s="235" t="s">
        <v>19</v>
      </c>
      <c r="F96" s="236" t="s">
        <v>1303</v>
      </c>
      <c r="G96" s="234"/>
      <c r="H96" s="235" t="s">
        <v>19</v>
      </c>
      <c r="I96" s="237"/>
      <c r="J96" s="234"/>
      <c r="K96" s="234"/>
      <c r="L96" s="238"/>
      <c r="M96" s="239"/>
      <c r="N96" s="240"/>
      <c r="O96" s="240"/>
      <c r="P96" s="240"/>
      <c r="Q96" s="240"/>
      <c r="R96" s="240"/>
      <c r="S96" s="240"/>
      <c r="T96" s="241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2" t="s">
        <v>152</v>
      </c>
      <c r="AU96" s="242" t="s">
        <v>80</v>
      </c>
      <c r="AV96" s="13" t="s">
        <v>78</v>
      </c>
      <c r="AW96" s="13" t="s">
        <v>32</v>
      </c>
      <c r="AX96" s="13" t="s">
        <v>70</v>
      </c>
      <c r="AY96" s="242" t="s">
        <v>145</v>
      </c>
    </row>
    <row r="97" s="12" customFormat="1">
      <c r="A97" s="12"/>
      <c r="B97" s="221"/>
      <c r="C97" s="222"/>
      <c r="D97" s="223" t="s">
        <v>152</v>
      </c>
      <c r="E97" s="224" t="s">
        <v>19</v>
      </c>
      <c r="F97" s="225" t="s">
        <v>1306</v>
      </c>
      <c r="G97" s="222"/>
      <c r="H97" s="226">
        <v>124</v>
      </c>
      <c r="I97" s="227"/>
      <c r="J97" s="222"/>
      <c r="K97" s="222"/>
      <c r="L97" s="228"/>
      <c r="M97" s="229"/>
      <c r="N97" s="230"/>
      <c r="O97" s="230"/>
      <c r="P97" s="230"/>
      <c r="Q97" s="230"/>
      <c r="R97" s="230"/>
      <c r="S97" s="230"/>
      <c r="T97" s="231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T97" s="232" t="s">
        <v>152</v>
      </c>
      <c r="AU97" s="232" t="s">
        <v>80</v>
      </c>
      <c r="AV97" s="12" t="s">
        <v>80</v>
      </c>
      <c r="AW97" s="12" t="s">
        <v>32</v>
      </c>
      <c r="AX97" s="12" t="s">
        <v>70</v>
      </c>
      <c r="AY97" s="232" t="s">
        <v>145</v>
      </c>
    </row>
    <row r="98" s="14" customFormat="1">
      <c r="A98" s="14"/>
      <c r="B98" s="243"/>
      <c r="C98" s="244"/>
      <c r="D98" s="223" t="s">
        <v>152</v>
      </c>
      <c r="E98" s="245" t="s">
        <v>19</v>
      </c>
      <c r="F98" s="246" t="s">
        <v>154</v>
      </c>
      <c r="G98" s="244"/>
      <c r="H98" s="247">
        <v>124</v>
      </c>
      <c r="I98" s="248"/>
      <c r="J98" s="244"/>
      <c r="K98" s="244"/>
      <c r="L98" s="249"/>
      <c r="M98" s="250"/>
      <c r="N98" s="251"/>
      <c r="O98" s="251"/>
      <c r="P98" s="251"/>
      <c r="Q98" s="251"/>
      <c r="R98" s="251"/>
      <c r="S98" s="251"/>
      <c r="T98" s="252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3" t="s">
        <v>152</v>
      </c>
      <c r="AU98" s="253" t="s">
        <v>80</v>
      </c>
      <c r="AV98" s="14" t="s">
        <v>150</v>
      </c>
      <c r="AW98" s="14" t="s">
        <v>32</v>
      </c>
      <c r="AX98" s="14" t="s">
        <v>78</v>
      </c>
      <c r="AY98" s="253" t="s">
        <v>145</v>
      </c>
    </row>
    <row r="99" s="2" customFormat="1" ht="24.15" customHeight="1">
      <c r="A99" s="41"/>
      <c r="B99" s="42"/>
      <c r="C99" s="208" t="s">
        <v>168</v>
      </c>
      <c r="D99" s="208" t="s">
        <v>146</v>
      </c>
      <c r="E99" s="209" t="s">
        <v>744</v>
      </c>
      <c r="F99" s="210" t="s">
        <v>745</v>
      </c>
      <c r="G99" s="211" t="s">
        <v>184</v>
      </c>
      <c r="H99" s="212">
        <v>102.743</v>
      </c>
      <c r="I99" s="213"/>
      <c r="J99" s="214">
        <f>ROUND(I99*H99,2)</f>
        <v>0</v>
      </c>
      <c r="K99" s="210" t="s">
        <v>733</v>
      </c>
      <c r="L99" s="47"/>
      <c r="M99" s="215" t="s">
        <v>19</v>
      </c>
      <c r="N99" s="216" t="s">
        <v>41</v>
      </c>
      <c r="O99" s="87"/>
      <c r="P99" s="217">
        <f>O99*H99</f>
        <v>0</v>
      </c>
      <c r="Q99" s="217">
        <v>0</v>
      </c>
      <c r="R99" s="217">
        <f>Q99*H99</f>
        <v>0</v>
      </c>
      <c r="S99" s="217">
        <v>0</v>
      </c>
      <c r="T99" s="218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9" t="s">
        <v>150</v>
      </c>
      <c r="AT99" s="219" t="s">
        <v>146</v>
      </c>
      <c r="AU99" s="219" t="s">
        <v>80</v>
      </c>
      <c r="AY99" s="20" t="s">
        <v>145</v>
      </c>
      <c r="BE99" s="220">
        <f>IF(N99="základní",J99,0)</f>
        <v>0</v>
      </c>
      <c r="BF99" s="220">
        <f>IF(N99="snížená",J99,0)</f>
        <v>0</v>
      </c>
      <c r="BG99" s="220">
        <f>IF(N99="zákl. přenesená",J99,0)</f>
        <v>0</v>
      </c>
      <c r="BH99" s="220">
        <f>IF(N99="sníž. přenesená",J99,0)</f>
        <v>0</v>
      </c>
      <c r="BI99" s="220">
        <f>IF(N99="nulová",J99,0)</f>
        <v>0</v>
      </c>
      <c r="BJ99" s="20" t="s">
        <v>78</v>
      </c>
      <c r="BK99" s="220">
        <f>ROUND(I99*H99,2)</f>
        <v>0</v>
      </c>
      <c r="BL99" s="20" t="s">
        <v>150</v>
      </c>
      <c r="BM99" s="219" t="s">
        <v>1307</v>
      </c>
    </row>
    <row r="100" s="2" customFormat="1">
      <c r="A100" s="41"/>
      <c r="B100" s="42"/>
      <c r="C100" s="43"/>
      <c r="D100" s="266" t="s">
        <v>735</v>
      </c>
      <c r="E100" s="43"/>
      <c r="F100" s="267" t="s">
        <v>747</v>
      </c>
      <c r="G100" s="43"/>
      <c r="H100" s="43"/>
      <c r="I100" s="268"/>
      <c r="J100" s="43"/>
      <c r="K100" s="43"/>
      <c r="L100" s="47"/>
      <c r="M100" s="269"/>
      <c r="N100" s="270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735</v>
      </c>
      <c r="AU100" s="20" t="s">
        <v>80</v>
      </c>
    </row>
    <row r="101" s="13" customFormat="1">
      <c r="A101" s="13"/>
      <c r="B101" s="233"/>
      <c r="C101" s="234"/>
      <c r="D101" s="223" t="s">
        <v>152</v>
      </c>
      <c r="E101" s="235" t="s">
        <v>19</v>
      </c>
      <c r="F101" s="236" t="s">
        <v>1308</v>
      </c>
      <c r="G101" s="234"/>
      <c r="H101" s="235" t="s">
        <v>19</v>
      </c>
      <c r="I101" s="237"/>
      <c r="J101" s="234"/>
      <c r="K101" s="234"/>
      <c r="L101" s="238"/>
      <c r="M101" s="239"/>
      <c r="N101" s="240"/>
      <c r="O101" s="240"/>
      <c r="P101" s="240"/>
      <c r="Q101" s="240"/>
      <c r="R101" s="240"/>
      <c r="S101" s="240"/>
      <c r="T101" s="241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2" t="s">
        <v>152</v>
      </c>
      <c r="AU101" s="242" t="s">
        <v>80</v>
      </c>
      <c r="AV101" s="13" t="s">
        <v>78</v>
      </c>
      <c r="AW101" s="13" t="s">
        <v>32</v>
      </c>
      <c r="AX101" s="13" t="s">
        <v>70</v>
      </c>
      <c r="AY101" s="242" t="s">
        <v>145</v>
      </c>
    </row>
    <row r="102" s="12" customFormat="1">
      <c r="A102" s="12"/>
      <c r="B102" s="221"/>
      <c r="C102" s="222"/>
      <c r="D102" s="223" t="s">
        <v>152</v>
      </c>
      <c r="E102" s="224" t="s">
        <v>19</v>
      </c>
      <c r="F102" s="225" t="s">
        <v>1309</v>
      </c>
      <c r="G102" s="222"/>
      <c r="H102" s="226">
        <v>13.068</v>
      </c>
      <c r="I102" s="227"/>
      <c r="J102" s="222"/>
      <c r="K102" s="222"/>
      <c r="L102" s="228"/>
      <c r="M102" s="229"/>
      <c r="N102" s="230"/>
      <c r="O102" s="230"/>
      <c r="P102" s="230"/>
      <c r="Q102" s="230"/>
      <c r="R102" s="230"/>
      <c r="S102" s="230"/>
      <c r="T102" s="231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T102" s="232" t="s">
        <v>152</v>
      </c>
      <c r="AU102" s="232" t="s">
        <v>80</v>
      </c>
      <c r="AV102" s="12" t="s">
        <v>80</v>
      </c>
      <c r="AW102" s="12" t="s">
        <v>32</v>
      </c>
      <c r="AX102" s="12" t="s">
        <v>70</v>
      </c>
      <c r="AY102" s="232" t="s">
        <v>145</v>
      </c>
    </row>
    <row r="103" s="12" customFormat="1">
      <c r="A103" s="12"/>
      <c r="B103" s="221"/>
      <c r="C103" s="222"/>
      <c r="D103" s="223" t="s">
        <v>152</v>
      </c>
      <c r="E103" s="224" t="s">
        <v>19</v>
      </c>
      <c r="F103" s="225" t="s">
        <v>1310</v>
      </c>
      <c r="G103" s="222"/>
      <c r="H103" s="226">
        <v>10.890000000000001</v>
      </c>
      <c r="I103" s="227"/>
      <c r="J103" s="222"/>
      <c r="K103" s="222"/>
      <c r="L103" s="228"/>
      <c r="M103" s="229"/>
      <c r="N103" s="230"/>
      <c r="O103" s="230"/>
      <c r="P103" s="230"/>
      <c r="Q103" s="230"/>
      <c r="R103" s="230"/>
      <c r="S103" s="230"/>
      <c r="T103" s="231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T103" s="232" t="s">
        <v>152</v>
      </c>
      <c r="AU103" s="232" t="s">
        <v>80</v>
      </c>
      <c r="AV103" s="12" t="s">
        <v>80</v>
      </c>
      <c r="AW103" s="12" t="s">
        <v>32</v>
      </c>
      <c r="AX103" s="12" t="s">
        <v>70</v>
      </c>
      <c r="AY103" s="232" t="s">
        <v>145</v>
      </c>
    </row>
    <row r="104" s="12" customFormat="1">
      <c r="A104" s="12"/>
      <c r="B104" s="221"/>
      <c r="C104" s="222"/>
      <c r="D104" s="223" t="s">
        <v>152</v>
      </c>
      <c r="E104" s="224" t="s">
        <v>19</v>
      </c>
      <c r="F104" s="225" t="s">
        <v>1311</v>
      </c>
      <c r="G104" s="222"/>
      <c r="H104" s="226">
        <v>12.32</v>
      </c>
      <c r="I104" s="227"/>
      <c r="J104" s="222"/>
      <c r="K104" s="222"/>
      <c r="L104" s="228"/>
      <c r="M104" s="229"/>
      <c r="N104" s="230"/>
      <c r="O104" s="230"/>
      <c r="P104" s="230"/>
      <c r="Q104" s="230"/>
      <c r="R104" s="230"/>
      <c r="S104" s="230"/>
      <c r="T104" s="231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T104" s="232" t="s">
        <v>152</v>
      </c>
      <c r="AU104" s="232" t="s">
        <v>80</v>
      </c>
      <c r="AV104" s="12" t="s">
        <v>80</v>
      </c>
      <c r="AW104" s="12" t="s">
        <v>32</v>
      </c>
      <c r="AX104" s="12" t="s">
        <v>70</v>
      </c>
      <c r="AY104" s="232" t="s">
        <v>145</v>
      </c>
    </row>
    <row r="105" s="12" customFormat="1">
      <c r="A105" s="12"/>
      <c r="B105" s="221"/>
      <c r="C105" s="222"/>
      <c r="D105" s="223" t="s">
        <v>152</v>
      </c>
      <c r="E105" s="224" t="s">
        <v>19</v>
      </c>
      <c r="F105" s="225" t="s">
        <v>1312</v>
      </c>
      <c r="G105" s="222"/>
      <c r="H105" s="226">
        <v>14.300000000000001</v>
      </c>
      <c r="I105" s="227"/>
      <c r="J105" s="222"/>
      <c r="K105" s="222"/>
      <c r="L105" s="228"/>
      <c r="M105" s="229"/>
      <c r="N105" s="230"/>
      <c r="O105" s="230"/>
      <c r="P105" s="230"/>
      <c r="Q105" s="230"/>
      <c r="R105" s="230"/>
      <c r="S105" s="230"/>
      <c r="T105" s="231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T105" s="232" t="s">
        <v>152</v>
      </c>
      <c r="AU105" s="232" t="s">
        <v>80</v>
      </c>
      <c r="AV105" s="12" t="s">
        <v>80</v>
      </c>
      <c r="AW105" s="12" t="s">
        <v>32</v>
      </c>
      <c r="AX105" s="12" t="s">
        <v>70</v>
      </c>
      <c r="AY105" s="232" t="s">
        <v>145</v>
      </c>
    </row>
    <row r="106" s="12" customFormat="1">
      <c r="A106" s="12"/>
      <c r="B106" s="221"/>
      <c r="C106" s="222"/>
      <c r="D106" s="223" t="s">
        <v>152</v>
      </c>
      <c r="E106" s="224" t="s">
        <v>19</v>
      </c>
      <c r="F106" s="225" t="s">
        <v>1313</v>
      </c>
      <c r="G106" s="222"/>
      <c r="H106" s="226">
        <v>14.300000000000001</v>
      </c>
      <c r="I106" s="227"/>
      <c r="J106" s="222"/>
      <c r="K106" s="222"/>
      <c r="L106" s="228"/>
      <c r="M106" s="229"/>
      <c r="N106" s="230"/>
      <c r="O106" s="230"/>
      <c r="P106" s="230"/>
      <c r="Q106" s="230"/>
      <c r="R106" s="230"/>
      <c r="S106" s="230"/>
      <c r="T106" s="231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T106" s="232" t="s">
        <v>152</v>
      </c>
      <c r="AU106" s="232" t="s">
        <v>80</v>
      </c>
      <c r="AV106" s="12" t="s">
        <v>80</v>
      </c>
      <c r="AW106" s="12" t="s">
        <v>32</v>
      </c>
      <c r="AX106" s="12" t="s">
        <v>70</v>
      </c>
      <c r="AY106" s="232" t="s">
        <v>145</v>
      </c>
    </row>
    <row r="107" s="12" customFormat="1">
      <c r="A107" s="12"/>
      <c r="B107" s="221"/>
      <c r="C107" s="222"/>
      <c r="D107" s="223" t="s">
        <v>152</v>
      </c>
      <c r="E107" s="224" t="s">
        <v>19</v>
      </c>
      <c r="F107" s="225" t="s">
        <v>1314</v>
      </c>
      <c r="G107" s="222"/>
      <c r="H107" s="226">
        <v>12.936</v>
      </c>
      <c r="I107" s="227"/>
      <c r="J107" s="222"/>
      <c r="K107" s="222"/>
      <c r="L107" s="228"/>
      <c r="M107" s="229"/>
      <c r="N107" s="230"/>
      <c r="O107" s="230"/>
      <c r="P107" s="230"/>
      <c r="Q107" s="230"/>
      <c r="R107" s="230"/>
      <c r="S107" s="230"/>
      <c r="T107" s="231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T107" s="232" t="s">
        <v>152</v>
      </c>
      <c r="AU107" s="232" t="s">
        <v>80</v>
      </c>
      <c r="AV107" s="12" t="s">
        <v>80</v>
      </c>
      <c r="AW107" s="12" t="s">
        <v>32</v>
      </c>
      <c r="AX107" s="12" t="s">
        <v>70</v>
      </c>
      <c r="AY107" s="232" t="s">
        <v>145</v>
      </c>
    </row>
    <row r="108" s="12" customFormat="1">
      <c r="A108" s="12"/>
      <c r="B108" s="221"/>
      <c r="C108" s="222"/>
      <c r="D108" s="223" t="s">
        <v>152</v>
      </c>
      <c r="E108" s="224" t="s">
        <v>19</v>
      </c>
      <c r="F108" s="225" t="s">
        <v>1315</v>
      </c>
      <c r="G108" s="222"/>
      <c r="H108" s="226">
        <v>14.553000000000001</v>
      </c>
      <c r="I108" s="227"/>
      <c r="J108" s="222"/>
      <c r="K108" s="222"/>
      <c r="L108" s="228"/>
      <c r="M108" s="229"/>
      <c r="N108" s="230"/>
      <c r="O108" s="230"/>
      <c r="P108" s="230"/>
      <c r="Q108" s="230"/>
      <c r="R108" s="230"/>
      <c r="S108" s="230"/>
      <c r="T108" s="231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T108" s="232" t="s">
        <v>152</v>
      </c>
      <c r="AU108" s="232" t="s">
        <v>80</v>
      </c>
      <c r="AV108" s="12" t="s">
        <v>80</v>
      </c>
      <c r="AW108" s="12" t="s">
        <v>32</v>
      </c>
      <c r="AX108" s="12" t="s">
        <v>70</v>
      </c>
      <c r="AY108" s="232" t="s">
        <v>145</v>
      </c>
    </row>
    <row r="109" s="12" customFormat="1">
      <c r="A109" s="12"/>
      <c r="B109" s="221"/>
      <c r="C109" s="222"/>
      <c r="D109" s="223" t="s">
        <v>152</v>
      </c>
      <c r="E109" s="224" t="s">
        <v>19</v>
      </c>
      <c r="F109" s="225" t="s">
        <v>1316</v>
      </c>
      <c r="G109" s="222"/>
      <c r="H109" s="226">
        <v>14.574999999999999</v>
      </c>
      <c r="I109" s="227"/>
      <c r="J109" s="222"/>
      <c r="K109" s="222"/>
      <c r="L109" s="228"/>
      <c r="M109" s="229"/>
      <c r="N109" s="230"/>
      <c r="O109" s="230"/>
      <c r="P109" s="230"/>
      <c r="Q109" s="230"/>
      <c r="R109" s="230"/>
      <c r="S109" s="230"/>
      <c r="T109" s="231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T109" s="232" t="s">
        <v>152</v>
      </c>
      <c r="AU109" s="232" t="s">
        <v>80</v>
      </c>
      <c r="AV109" s="12" t="s">
        <v>80</v>
      </c>
      <c r="AW109" s="12" t="s">
        <v>32</v>
      </c>
      <c r="AX109" s="12" t="s">
        <v>70</v>
      </c>
      <c r="AY109" s="232" t="s">
        <v>145</v>
      </c>
    </row>
    <row r="110" s="12" customFormat="1">
      <c r="A110" s="12"/>
      <c r="B110" s="221"/>
      <c r="C110" s="222"/>
      <c r="D110" s="223" t="s">
        <v>152</v>
      </c>
      <c r="E110" s="224" t="s">
        <v>19</v>
      </c>
      <c r="F110" s="225" t="s">
        <v>1317</v>
      </c>
      <c r="G110" s="222"/>
      <c r="H110" s="226">
        <v>14.784000000000001</v>
      </c>
      <c r="I110" s="227"/>
      <c r="J110" s="222"/>
      <c r="K110" s="222"/>
      <c r="L110" s="228"/>
      <c r="M110" s="229"/>
      <c r="N110" s="230"/>
      <c r="O110" s="230"/>
      <c r="P110" s="230"/>
      <c r="Q110" s="230"/>
      <c r="R110" s="230"/>
      <c r="S110" s="230"/>
      <c r="T110" s="231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T110" s="232" t="s">
        <v>152</v>
      </c>
      <c r="AU110" s="232" t="s">
        <v>80</v>
      </c>
      <c r="AV110" s="12" t="s">
        <v>80</v>
      </c>
      <c r="AW110" s="12" t="s">
        <v>32</v>
      </c>
      <c r="AX110" s="12" t="s">
        <v>70</v>
      </c>
      <c r="AY110" s="232" t="s">
        <v>145</v>
      </c>
    </row>
    <row r="111" s="12" customFormat="1">
      <c r="A111" s="12"/>
      <c r="B111" s="221"/>
      <c r="C111" s="222"/>
      <c r="D111" s="223" t="s">
        <v>152</v>
      </c>
      <c r="E111" s="224" t="s">
        <v>19</v>
      </c>
      <c r="F111" s="225" t="s">
        <v>1318</v>
      </c>
      <c r="G111" s="222"/>
      <c r="H111" s="226">
        <v>14.321999999999999</v>
      </c>
      <c r="I111" s="227"/>
      <c r="J111" s="222"/>
      <c r="K111" s="222"/>
      <c r="L111" s="228"/>
      <c r="M111" s="229"/>
      <c r="N111" s="230"/>
      <c r="O111" s="230"/>
      <c r="P111" s="230"/>
      <c r="Q111" s="230"/>
      <c r="R111" s="230"/>
      <c r="S111" s="230"/>
      <c r="T111" s="231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T111" s="232" t="s">
        <v>152</v>
      </c>
      <c r="AU111" s="232" t="s">
        <v>80</v>
      </c>
      <c r="AV111" s="12" t="s">
        <v>80</v>
      </c>
      <c r="AW111" s="12" t="s">
        <v>32</v>
      </c>
      <c r="AX111" s="12" t="s">
        <v>70</v>
      </c>
      <c r="AY111" s="232" t="s">
        <v>145</v>
      </c>
    </row>
    <row r="112" s="12" customFormat="1">
      <c r="A112" s="12"/>
      <c r="B112" s="221"/>
      <c r="C112" s="222"/>
      <c r="D112" s="223" t="s">
        <v>152</v>
      </c>
      <c r="E112" s="224" t="s">
        <v>19</v>
      </c>
      <c r="F112" s="225" t="s">
        <v>1319</v>
      </c>
      <c r="G112" s="222"/>
      <c r="H112" s="226">
        <v>14.036</v>
      </c>
      <c r="I112" s="227"/>
      <c r="J112" s="222"/>
      <c r="K112" s="222"/>
      <c r="L112" s="228"/>
      <c r="M112" s="229"/>
      <c r="N112" s="230"/>
      <c r="O112" s="230"/>
      <c r="P112" s="230"/>
      <c r="Q112" s="230"/>
      <c r="R112" s="230"/>
      <c r="S112" s="230"/>
      <c r="T112" s="231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T112" s="232" t="s">
        <v>152</v>
      </c>
      <c r="AU112" s="232" t="s">
        <v>80</v>
      </c>
      <c r="AV112" s="12" t="s">
        <v>80</v>
      </c>
      <c r="AW112" s="12" t="s">
        <v>32</v>
      </c>
      <c r="AX112" s="12" t="s">
        <v>70</v>
      </c>
      <c r="AY112" s="232" t="s">
        <v>145</v>
      </c>
    </row>
    <row r="113" s="12" customFormat="1">
      <c r="A113" s="12"/>
      <c r="B113" s="221"/>
      <c r="C113" s="222"/>
      <c r="D113" s="223" t="s">
        <v>152</v>
      </c>
      <c r="E113" s="224" t="s">
        <v>19</v>
      </c>
      <c r="F113" s="225" t="s">
        <v>1320</v>
      </c>
      <c r="G113" s="222"/>
      <c r="H113" s="226">
        <v>14.663</v>
      </c>
      <c r="I113" s="227"/>
      <c r="J113" s="222"/>
      <c r="K113" s="222"/>
      <c r="L113" s="228"/>
      <c r="M113" s="229"/>
      <c r="N113" s="230"/>
      <c r="O113" s="230"/>
      <c r="P113" s="230"/>
      <c r="Q113" s="230"/>
      <c r="R113" s="230"/>
      <c r="S113" s="230"/>
      <c r="T113" s="231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T113" s="232" t="s">
        <v>152</v>
      </c>
      <c r="AU113" s="232" t="s">
        <v>80</v>
      </c>
      <c r="AV113" s="12" t="s">
        <v>80</v>
      </c>
      <c r="AW113" s="12" t="s">
        <v>32</v>
      </c>
      <c r="AX113" s="12" t="s">
        <v>70</v>
      </c>
      <c r="AY113" s="232" t="s">
        <v>145</v>
      </c>
    </row>
    <row r="114" s="12" customFormat="1">
      <c r="A114" s="12"/>
      <c r="B114" s="221"/>
      <c r="C114" s="222"/>
      <c r="D114" s="223" t="s">
        <v>152</v>
      </c>
      <c r="E114" s="224" t="s">
        <v>19</v>
      </c>
      <c r="F114" s="225" t="s">
        <v>1321</v>
      </c>
      <c r="G114" s="222"/>
      <c r="H114" s="226">
        <v>14.663</v>
      </c>
      <c r="I114" s="227"/>
      <c r="J114" s="222"/>
      <c r="K114" s="222"/>
      <c r="L114" s="228"/>
      <c r="M114" s="229"/>
      <c r="N114" s="230"/>
      <c r="O114" s="230"/>
      <c r="P114" s="230"/>
      <c r="Q114" s="230"/>
      <c r="R114" s="230"/>
      <c r="S114" s="230"/>
      <c r="T114" s="231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T114" s="232" t="s">
        <v>152</v>
      </c>
      <c r="AU114" s="232" t="s">
        <v>80</v>
      </c>
      <c r="AV114" s="12" t="s">
        <v>80</v>
      </c>
      <c r="AW114" s="12" t="s">
        <v>32</v>
      </c>
      <c r="AX114" s="12" t="s">
        <v>70</v>
      </c>
      <c r="AY114" s="232" t="s">
        <v>145</v>
      </c>
    </row>
    <row r="115" s="12" customFormat="1">
      <c r="A115" s="12"/>
      <c r="B115" s="221"/>
      <c r="C115" s="222"/>
      <c r="D115" s="223" t="s">
        <v>152</v>
      </c>
      <c r="E115" s="224" t="s">
        <v>19</v>
      </c>
      <c r="F115" s="225" t="s">
        <v>1322</v>
      </c>
      <c r="G115" s="222"/>
      <c r="H115" s="226">
        <v>14.927</v>
      </c>
      <c r="I115" s="227"/>
      <c r="J115" s="222"/>
      <c r="K115" s="222"/>
      <c r="L115" s="228"/>
      <c r="M115" s="229"/>
      <c r="N115" s="230"/>
      <c r="O115" s="230"/>
      <c r="P115" s="230"/>
      <c r="Q115" s="230"/>
      <c r="R115" s="230"/>
      <c r="S115" s="230"/>
      <c r="T115" s="231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T115" s="232" t="s">
        <v>152</v>
      </c>
      <c r="AU115" s="232" t="s">
        <v>80</v>
      </c>
      <c r="AV115" s="12" t="s">
        <v>80</v>
      </c>
      <c r="AW115" s="12" t="s">
        <v>32</v>
      </c>
      <c r="AX115" s="12" t="s">
        <v>70</v>
      </c>
      <c r="AY115" s="232" t="s">
        <v>145</v>
      </c>
    </row>
    <row r="116" s="12" customFormat="1">
      <c r="A116" s="12"/>
      <c r="B116" s="221"/>
      <c r="C116" s="222"/>
      <c r="D116" s="223" t="s">
        <v>152</v>
      </c>
      <c r="E116" s="224" t="s">
        <v>19</v>
      </c>
      <c r="F116" s="225" t="s">
        <v>1323</v>
      </c>
      <c r="G116" s="222"/>
      <c r="H116" s="226">
        <v>14.663</v>
      </c>
      <c r="I116" s="227"/>
      <c r="J116" s="222"/>
      <c r="K116" s="222"/>
      <c r="L116" s="228"/>
      <c r="M116" s="229"/>
      <c r="N116" s="230"/>
      <c r="O116" s="230"/>
      <c r="P116" s="230"/>
      <c r="Q116" s="230"/>
      <c r="R116" s="230"/>
      <c r="S116" s="230"/>
      <c r="T116" s="231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T116" s="232" t="s">
        <v>152</v>
      </c>
      <c r="AU116" s="232" t="s">
        <v>80</v>
      </c>
      <c r="AV116" s="12" t="s">
        <v>80</v>
      </c>
      <c r="AW116" s="12" t="s">
        <v>32</v>
      </c>
      <c r="AX116" s="12" t="s">
        <v>70</v>
      </c>
      <c r="AY116" s="232" t="s">
        <v>145</v>
      </c>
    </row>
    <row r="117" s="12" customFormat="1">
      <c r="A117" s="12"/>
      <c r="B117" s="221"/>
      <c r="C117" s="222"/>
      <c r="D117" s="223" t="s">
        <v>152</v>
      </c>
      <c r="E117" s="224" t="s">
        <v>19</v>
      </c>
      <c r="F117" s="225" t="s">
        <v>1324</v>
      </c>
      <c r="G117" s="222"/>
      <c r="H117" s="226">
        <v>15.004</v>
      </c>
      <c r="I117" s="227"/>
      <c r="J117" s="222"/>
      <c r="K117" s="222"/>
      <c r="L117" s="228"/>
      <c r="M117" s="229"/>
      <c r="N117" s="230"/>
      <c r="O117" s="230"/>
      <c r="P117" s="230"/>
      <c r="Q117" s="230"/>
      <c r="R117" s="230"/>
      <c r="S117" s="230"/>
      <c r="T117" s="231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T117" s="232" t="s">
        <v>152</v>
      </c>
      <c r="AU117" s="232" t="s">
        <v>80</v>
      </c>
      <c r="AV117" s="12" t="s">
        <v>80</v>
      </c>
      <c r="AW117" s="12" t="s">
        <v>32</v>
      </c>
      <c r="AX117" s="12" t="s">
        <v>70</v>
      </c>
      <c r="AY117" s="232" t="s">
        <v>145</v>
      </c>
    </row>
    <row r="118" s="12" customFormat="1">
      <c r="A118" s="12"/>
      <c r="B118" s="221"/>
      <c r="C118" s="222"/>
      <c r="D118" s="223" t="s">
        <v>152</v>
      </c>
      <c r="E118" s="224" t="s">
        <v>19</v>
      </c>
      <c r="F118" s="225" t="s">
        <v>1325</v>
      </c>
      <c r="G118" s="222"/>
      <c r="H118" s="226">
        <v>13.859999999999999</v>
      </c>
      <c r="I118" s="227"/>
      <c r="J118" s="222"/>
      <c r="K118" s="222"/>
      <c r="L118" s="228"/>
      <c r="M118" s="229"/>
      <c r="N118" s="230"/>
      <c r="O118" s="230"/>
      <c r="P118" s="230"/>
      <c r="Q118" s="230"/>
      <c r="R118" s="230"/>
      <c r="S118" s="230"/>
      <c r="T118" s="231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T118" s="232" t="s">
        <v>152</v>
      </c>
      <c r="AU118" s="232" t="s">
        <v>80</v>
      </c>
      <c r="AV118" s="12" t="s">
        <v>80</v>
      </c>
      <c r="AW118" s="12" t="s">
        <v>32</v>
      </c>
      <c r="AX118" s="12" t="s">
        <v>70</v>
      </c>
      <c r="AY118" s="232" t="s">
        <v>145</v>
      </c>
    </row>
    <row r="119" s="12" customFormat="1">
      <c r="A119" s="12"/>
      <c r="B119" s="221"/>
      <c r="C119" s="222"/>
      <c r="D119" s="223" t="s">
        <v>152</v>
      </c>
      <c r="E119" s="224" t="s">
        <v>19</v>
      </c>
      <c r="F119" s="225" t="s">
        <v>1326</v>
      </c>
      <c r="G119" s="222"/>
      <c r="H119" s="226">
        <v>15.004</v>
      </c>
      <c r="I119" s="227"/>
      <c r="J119" s="222"/>
      <c r="K119" s="222"/>
      <c r="L119" s="228"/>
      <c r="M119" s="229"/>
      <c r="N119" s="230"/>
      <c r="O119" s="230"/>
      <c r="P119" s="230"/>
      <c r="Q119" s="230"/>
      <c r="R119" s="230"/>
      <c r="S119" s="230"/>
      <c r="T119" s="231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T119" s="232" t="s">
        <v>152</v>
      </c>
      <c r="AU119" s="232" t="s">
        <v>80</v>
      </c>
      <c r="AV119" s="12" t="s">
        <v>80</v>
      </c>
      <c r="AW119" s="12" t="s">
        <v>32</v>
      </c>
      <c r="AX119" s="12" t="s">
        <v>70</v>
      </c>
      <c r="AY119" s="232" t="s">
        <v>145</v>
      </c>
    </row>
    <row r="120" s="12" customFormat="1">
      <c r="A120" s="12"/>
      <c r="B120" s="221"/>
      <c r="C120" s="222"/>
      <c r="D120" s="223" t="s">
        <v>152</v>
      </c>
      <c r="E120" s="224" t="s">
        <v>19</v>
      </c>
      <c r="F120" s="225" t="s">
        <v>1327</v>
      </c>
      <c r="G120" s="222"/>
      <c r="H120" s="226">
        <v>14.553000000000001</v>
      </c>
      <c r="I120" s="227"/>
      <c r="J120" s="222"/>
      <c r="K120" s="222"/>
      <c r="L120" s="228"/>
      <c r="M120" s="229"/>
      <c r="N120" s="230"/>
      <c r="O120" s="230"/>
      <c r="P120" s="230"/>
      <c r="Q120" s="230"/>
      <c r="R120" s="230"/>
      <c r="S120" s="230"/>
      <c r="T120" s="231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T120" s="232" t="s">
        <v>152</v>
      </c>
      <c r="AU120" s="232" t="s">
        <v>80</v>
      </c>
      <c r="AV120" s="12" t="s">
        <v>80</v>
      </c>
      <c r="AW120" s="12" t="s">
        <v>32</v>
      </c>
      <c r="AX120" s="12" t="s">
        <v>70</v>
      </c>
      <c r="AY120" s="232" t="s">
        <v>145</v>
      </c>
    </row>
    <row r="121" s="12" customFormat="1">
      <c r="A121" s="12"/>
      <c r="B121" s="221"/>
      <c r="C121" s="222"/>
      <c r="D121" s="223" t="s">
        <v>152</v>
      </c>
      <c r="E121" s="224" t="s">
        <v>19</v>
      </c>
      <c r="F121" s="225" t="s">
        <v>1328</v>
      </c>
      <c r="G121" s="222"/>
      <c r="H121" s="226">
        <v>5.5439999999999996</v>
      </c>
      <c r="I121" s="227"/>
      <c r="J121" s="222"/>
      <c r="K121" s="222"/>
      <c r="L121" s="228"/>
      <c r="M121" s="229"/>
      <c r="N121" s="230"/>
      <c r="O121" s="230"/>
      <c r="P121" s="230"/>
      <c r="Q121" s="230"/>
      <c r="R121" s="230"/>
      <c r="S121" s="230"/>
      <c r="T121" s="231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T121" s="232" t="s">
        <v>152</v>
      </c>
      <c r="AU121" s="232" t="s">
        <v>80</v>
      </c>
      <c r="AV121" s="12" t="s">
        <v>80</v>
      </c>
      <c r="AW121" s="12" t="s">
        <v>32</v>
      </c>
      <c r="AX121" s="12" t="s">
        <v>70</v>
      </c>
      <c r="AY121" s="232" t="s">
        <v>145</v>
      </c>
    </row>
    <row r="122" s="12" customFormat="1">
      <c r="A122" s="12"/>
      <c r="B122" s="221"/>
      <c r="C122" s="222"/>
      <c r="D122" s="223" t="s">
        <v>152</v>
      </c>
      <c r="E122" s="224" t="s">
        <v>19</v>
      </c>
      <c r="F122" s="225" t="s">
        <v>1329</v>
      </c>
      <c r="G122" s="222"/>
      <c r="H122" s="226">
        <v>6.4349999999999996</v>
      </c>
      <c r="I122" s="227"/>
      <c r="J122" s="222"/>
      <c r="K122" s="222"/>
      <c r="L122" s="228"/>
      <c r="M122" s="229"/>
      <c r="N122" s="230"/>
      <c r="O122" s="230"/>
      <c r="P122" s="230"/>
      <c r="Q122" s="230"/>
      <c r="R122" s="230"/>
      <c r="S122" s="230"/>
      <c r="T122" s="231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T122" s="232" t="s">
        <v>152</v>
      </c>
      <c r="AU122" s="232" t="s">
        <v>80</v>
      </c>
      <c r="AV122" s="12" t="s">
        <v>80</v>
      </c>
      <c r="AW122" s="12" t="s">
        <v>32</v>
      </c>
      <c r="AX122" s="12" t="s">
        <v>70</v>
      </c>
      <c r="AY122" s="232" t="s">
        <v>145</v>
      </c>
    </row>
    <row r="123" s="12" customFormat="1">
      <c r="A123" s="12"/>
      <c r="B123" s="221"/>
      <c r="C123" s="222"/>
      <c r="D123" s="223" t="s">
        <v>152</v>
      </c>
      <c r="E123" s="224" t="s">
        <v>19</v>
      </c>
      <c r="F123" s="225" t="s">
        <v>1330</v>
      </c>
      <c r="G123" s="222"/>
      <c r="H123" s="226">
        <v>4.7519999999999998</v>
      </c>
      <c r="I123" s="227"/>
      <c r="J123" s="222"/>
      <c r="K123" s="222"/>
      <c r="L123" s="228"/>
      <c r="M123" s="229"/>
      <c r="N123" s="230"/>
      <c r="O123" s="230"/>
      <c r="P123" s="230"/>
      <c r="Q123" s="230"/>
      <c r="R123" s="230"/>
      <c r="S123" s="230"/>
      <c r="T123" s="231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T123" s="232" t="s">
        <v>152</v>
      </c>
      <c r="AU123" s="232" t="s">
        <v>80</v>
      </c>
      <c r="AV123" s="12" t="s">
        <v>80</v>
      </c>
      <c r="AW123" s="12" t="s">
        <v>32</v>
      </c>
      <c r="AX123" s="12" t="s">
        <v>70</v>
      </c>
      <c r="AY123" s="232" t="s">
        <v>145</v>
      </c>
    </row>
    <row r="124" s="12" customFormat="1">
      <c r="A124" s="12"/>
      <c r="B124" s="221"/>
      <c r="C124" s="222"/>
      <c r="D124" s="223" t="s">
        <v>152</v>
      </c>
      <c r="E124" s="224" t="s">
        <v>19</v>
      </c>
      <c r="F124" s="225" t="s">
        <v>1331</v>
      </c>
      <c r="G124" s="222"/>
      <c r="H124" s="226">
        <v>3.6629999999999998</v>
      </c>
      <c r="I124" s="227"/>
      <c r="J124" s="222"/>
      <c r="K124" s="222"/>
      <c r="L124" s="228"/>
      <c r="M124" s="229"/>
      <c r="N124" s="230"/>
      <c r="O124" s="230"/>
      <c r="P124" s="230"/>
      <c r="Q124" s="230"/>
      <c r="R124" s="230"/>
      <c r="S124" s="230"/>
      <c r="T124" s="231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T124" s="232" t="s">
        <v>152</v>
      </c>
      <c r="AU124" s="232" t="s">
        <v>80</v>
      </c>
      <c r="AV124" s="12" t="s">
        <v>80</v>
      </c>
      <c r="AW124" s="12" t="s">
        <v>32</v>
      </c>
      <c r="AX124" s="12" t="s">
        <v>70</v>
      </c>
      <c r="AY124" s="232" t="s">
        <v>145</v>
      </c>
    </row>
    <row r="125" s="16" customFormat="1">
      <c r="A125" s="16"/>
      <c r="B125" s="271"/>
      <c r="C125" s="272"/>
      <c r="D125" s="223" t="s">
        <v>152</v>
      </c>
      <c r="E125" s="273" t="s">
        <v>19</v>
      </c>
      <c r="F125" s="274" t="s">
        <v>752</v>
      </c>
      <c r="G125" s="272"/>
      <c r="H125" s="275">
        <v>287.81500000000005</v>
      </c>
      <c r="I125" s="276"/>
      <c r="J125" s="272"/>
      <c r="K125" s="272"/>
      <c r="L125" s="277"/>
      <c r="M125" s="278"/>
      <c r="N125" s="279"/>
      <c r="O125" s="279"/>
      <c r="P125" s="279"/>
      <c r="Q125" s="279"/>
      <c r="R125" s="279"/>
      <c r="S125" s="279"/>
      <c r="T125" s="280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T125" s="281" t="s">
        <v>152</v>
      </c>
      <c r="AU125" s="281" t="s">
        <v>80</v>
      </c>
      <c r="AV125" s="16" t="s">
        <v>168</v>
      </c>
      <c r="AW125" s="16" t="s">
        <v>32</v>
      </c>
      <c r="AX125" s="16" t="s">
        <v>70</v>
      </c>
      <c r="AY125" s="281" t="s">
        <v>145</v>
      </c>
    </row>
    <row r="126" s="13" customFormat="1">
      <c r="A126" s="13"/>
      <c r="B126" s="233"/>
      <c r="C126" s="234"/>
      <c r="D126" s="223" t="s">
        <v>152</v>
      </c>
      <c r="E126" s="235" t="s">
        <v>19</v>
      </c>
      <c r="F126" s="236" t="s">
        <v>753</v>
      </c>
      <c r="G126" s="234"/>
      <c r="H126" s="235" t="s">
        <v>19</v>
      </c>
      <c r="I126" s="237"/>
      <c r="J126" s="234"/>
      <c r="K126" s="234"/>
      <c r="L126" s="238"/>
      <c r="M126" s="239"/>
      <c r="N126" s="240"/>
      <c r="O126" s="240"/>
      <c r="P126" s="240"/>
      <c r="Q126" s="240"/>
      <c r="R126" s="240"/>
      <c r="S126" s="240"/>
      <c r="T126" s="241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2" t="s">
        <v>152</v>
      </c>
      <c r="AU126" s="242" t="s">
        <v>80</v>
      </c>
      <c r="AV126" s="13" t="s">
        <v>78</v>
      </c>
      <c r="AW126" s="13" t="s">
        <v>32</v>
      </c>
      <c r="AX126" s="13" t="s">
        <v>70</v>
      </c>
      <c r="AY126" s="242" t="s">
        <v>145</v>
      </c>
    </row>
    <row r="127" s="12" customFormat="1">
      <c r="A127" s="12"/>
      <c r="B127" s="221"/>
      <c r="C127" s="222"/>
      <c r="D127" s="223" t="s">
        <v>152</v>
      </c>
      <c r="E127" s="224" t="s">
        <v>19</v>
      </c>
      <c r="F127" s="225" t="s">
        <v>1332</v>
      </c>
      <c r="G127" s="222"/>
      <c r="H127" s="226">
        <v>-24.614000000000001</v>
      </c>
      <c r="I127" s="227"/>
      <c r="J127" s="222"/>
      <c r="K127" s="222"/>
      <c r="L127" s="228"/>
      <c r="M127" s="229"/>
      <c r="N127" s="230"/>
      <c r="O127" s="230"/>
      <c r="P127" s="230"/>
      <c r="Q127" s="230"/>
      <c r="R127" s="230"/>
      <c r="S127" s="230"/>
      <c r="T127" s="231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T127" s="232" t="s">
        <v>152</v>
      </c>
      <c r="AU127" s="232" t="s">
        <v>80</v>
      </c>
      <c r="AV127" s="12" t="s">
        <v>80</v>
      </c>
      <c r="AW127" s="12" t="s">
        <v>32</v>
      </c>
      <c r="AX127" s="12" t="s">
        <v>70</v>
      </c>
      <c r="AY127" s="232" t="s">
        <v>145</v>
      </c>
    </row>
    <row r="128" s="12" customFormat="1">
      <c r="A128" s="12"/>
      <c r="B128" s="221"/>
      <c r="C128" s="222"/>
      <c r="D128" s="223" t="s">
        <v>152</v>
      </c>
      <c r="E128" s="224" t="s">
        <v>19</v>
      </c>
      <c r="F128" s="225" t="s">
        <v>1333</v>
      </c>
      <c r="G128" s="222"/>
      <c r="H128" s="226">
        <v>-11.132</v>
      </c>
      <c r="I128" s="227"/>
      <c r="J128" s="222"/>
      <c r="K128" s="222"/>
      <c r="L128" s="228"/>
      <c r="M128" s="229"/>
      <c r="N128" s="230"/>
      <c r="O128" s="230"/>
      <c r="P128" s="230"/>
      <c r="Q128" s="230"/>
      <c r="R128" s="230"/>
      <c r="S128" s="230"/>
      <c r="T128" s="231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T128" s="232" t="s">
        <v>152</v>
      </c>
      <c r="AU128" s="232" t="s">
        <v>80</v>
      </c>
      <c r="AV128" s="12" t="s">
        <v>80</v>
      </c>
      <c r="AW128" s="12" t="s">
        <v>32</v>
      </c>
      <c r="AX128" s="12" t="s">
        <v>70</v>
      </c>
      <c r="AY128" s="232" t="s">
        <v>145</v>
      </c>
    </row>
    <row r="129" s="12" customFormat="1">
      <c r="A129" s="12"/>
      <c r="B129" s="221"/>
      <c r="C129" s="222"/>
      <c r="D129" s="223" t="s">
        <v>152</v>
      </c>
      <c r="E129" s="224" t="s">
        <v>19</v>
      </c>
      <c r="F129" s="225" t="s">
        <v>1334</v>
      </c>
      <c r="G129" s="222"/>
      <c r="H129" s="226">
        <v>-8.8000000000000007</v>
      </c>
      <c r="I129" s="227"/>
      <c r="J129" s="222"/>
      <c r="K129" s="222"/>
      <c r="L129" s="228"/>
      <c r="M129" s="229"/>
      <c r="N129" s="230"/>
      <c r="O129" s="230"/>
      <c r="P129" s="230"/>
      <c r="Q129" s="230"/>
      <c r="R129" s="230"/>
      <c r="S129" s="230"/>
      <c r="T129" s="231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T129" s="232" t="s">
        <v>152</v>
      </c>
      <c r="AU129" s="232" t="s">
        <v>80</v>
      </c>
      <c r="AV129" s="12" t="s">
        <v>80</v>
      </c>
      <c r="AW129" s="12" t="s">
        <v>32</v>
      </c>
      <c r="AX129" s="12" t="s">
        <v>70</v>
      </c>
      <c r="AY129" s="232" t="s">
        <v>145</v>
      </c>
    </row>
    <row r="130" s="12" customFormat="1">
      <c r="A130" s="12"/>
      <c r="B130" s="221"/>
      <c r="C130" s="222"/>
      <c r="D130" s="223" t="s">
        <v>152</v>
      </c>
      <c r="E130" s="224" t="s">
        <v>19</v>
      </c>
      <c r="F130" s="225" t="s">
        <v>1335</v>
      </c>
      <c r="G130" s="222"/>
      <c r="H130" s="226">
        <v>-8.25</v>
      </c>
      <c r="I130" s="227"/>
      <c r="J130" s="222"/>
      <c r="K130" s="222"/>
      <c r="L130" s="228"/>
      <c r="M130" s="229"/>
      <c r="N130" s="230"/>
      <c r="O130" s="230"/>
      <c r="P130" s="230"/>
      <c r="Q130" s="230"/>
      <c r="R130" s="230"/>
      <c r="S130" s="230"/>
      <c r="T130" s="231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T130" s="232" t="s">
        <v>152</v>
      </c>
      <c r="AU130" s="232" t="s">
        <v>80</v>
      </c>
      <c r="AV130" s="12" t="s">
        <v>80</v>
      </c>
      <c r="AW130" s="12" t="s">
        <v>32</v>
      </c>
      <c r="AX130" s="12" t="s">
        <v>70</v>
      </c>
      <c r="AY130" s="232" t="s">
        <v>145</v>
      </c>
    </row>
    <row r="131" s="16" customFormat="1">
      <c r="A131" s="16"/>
      <c r="B131" s="271"/>
      <c r="C131" s="272"/>
      <c r="D131" s="223" t="s">
        <v>152</v>
      </c>
      <c r="E131" s="273" t="s">
        <v>19</v>
      </c>
      <c r="F131" s="274" t="s">
        <v>752</v>
      </c>
      <c r="G131" s="272"/>
      <c r="H131" s="275">
        <v>-52.796000000000006</v>
      </c>
      <c r="I131" s="276"/>
      <c r="J131" s="272"/>
      <c r="K131" s="272"/>
      <c r="L131" s="277"/>
      <c r="M131" s="278"/>
      <c r="N131" s="279"/>
      <c r="O131" s="279"/>
      <c r="P131" s="279"/>
      <c r="Q131" s="279"/>
      <c r="R131" s="279"/>
      <c r="S131" s="279"/>
      <c r="T131" s="280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T131" s="281" t="s">
        <v>152</v>
      </c>
      <c r="AU131" s="281" t="s">
        <v>80</v>
      </c>
      <c r="AV131" s="16" t="s">
        <v>168</v>
      </c>
      <c r="AW131" s="16" t="s">
        <v>32</v>
      </c>
      <c r="AX131" s="16" t="s">
        <v>70</v>
      </c>
      <c r="AY131" s="281" t="s">
        <v>145</v>
      </c>
    </row>
    <row r="132" s="12" customFormat="1">
      <c r="A132" s="12"/>
      <c r="B132" s="221"/>
      <c r="C132" s="222"/>
      <c r="D132" s="223" t="s">
        <v>152</v>
      </c>
      <c r="E132" s="224" t="s">
        <v>19</v>
      </c>
      <c r="F132" s="225" t="s">
        <v>1336</v>
      </c>
      <c r="G132" s="222"/>
      <c r="H132" s="226">
        <v>3.8719999999999999</v>
      </c>
      <c r="I132" s="227"/>
      <c r="J132" s="222"/>
      <c r="K132" s="222"/>
      <c r="L132" s="228"/>
      <c r="M132" s="229"/>
      <c r="N132" s="230"/>
      <c r="O132" s="230"/>
      <c r="P132" s="230"/>
      <c r="Q132" s="230"/>
      <c r="R132" s="230"/>
      <c r="S132" s="230"/>
      <c r="T132" s="231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T132" s="232" t="s">
        <v>152</v>
      </c>
      <c r="AU132" s="232" t="s">
        <v>80</v>
      </c>
      <c r="AV132" s="12" t="s">
        <v>80</v>
      </c>
      <c r="AW132" s="12" t="s">
        <v>32</v>
      </c>
      <c r="AX132" s="12" t="s">
        <v>70</v>
      </c>
      <c r="AY132" s="232" t="s">
        <v>145</v>
      </c>
    </row>
    <row r="133" s="12" customFormat="1">
      <c r="A133" s="12"/>
      <c r="B133" s="221"/>
      <c r="C133" s="222"/>
      <c r="D133" s="223" t="s">
        <v>152</v>
      </c>
      <c r="E133" s="224" t="s">
        <v>19</v>
      </c>
      <c r="F133" s="225" t="s">
        <v>1337</v>
      </c>
      <c r="G133" s="222"/>
      <c r="H133" s="226">
        <v>4.5759999999999996</v>
      </c>
      <c r="I133" s="227"/>
      <c r="J133" s="222"/>
      <c r="K133" s="222"/>
      <c r="L133" s="228"/>
      <c r="M133" s="229"/>
      <c r="N133" s="230"/>
      <c r="O133" s="230"/>
      <c r="P133" s="230"/>
      <c r="Q133" s="230"/>
      <c r="R133" s="230"/>
      <c r="S133" s="230"/>
      <c r="T133" s="231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T133" s="232" t="s">
        <v>152</v>
      </c>
      <c r="AU133" s="232" t="s">
        <v>80</v>
      </c>
      <c r="AV133" s="12" t="s">
        <v>80</v>
      </c>
      <c r="AW133" s="12" t="s">
        <v>32</v>
      </c>
      <c r="AX133" s="12" t="s">
        <v>70</v>
      </c>
      <c r="AY133" s="232" t="s">
        <v>145</v>
      </c>
    </row>
    <row r="134" s="12" customFormat="1">
      <c r="A134" s="12"/>
      <c r="B134" s="221"/>
      <c r="C134" s="222"/>
      <c r="D134" s="223" t="s">
        <v>152</v>
      </c>
      <c r="E134" s="224" t="s">
        <v>19</v>
      </c>
      <c r="F134" s="225" t="s">
        <v>1338</v>
      </c>
      <c r="G134" s="222"/>
      <c r="H134" s="226">
        <v>4.4550000000000001</v>
      </c>
      <c r="I134" s="227"/>
      <c r="J134" s="222"/>
      <c r="K134" s="222"/>
      <c r="L134" s="228"/>
      <c r="M134" s="229"/>
      <c r="N134" s="230"/>
      <c r="O134" s="230"/>
      <c r="P134" s="230"/>
      <c r="Q134" s="230"/>
      <c r="R134" s="230"/>
      <c r="S134" s="230"/>
      <c r="T134" s="231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T134" s="232" t="s">
        <v>152</v>
      </c>
      <c r="AU134" s="232" t="s">
        <v>80</v>
      </c>
      <c r="AV134" s="12" t="s">
        <v>80</v>
      </c>
      <c r="AW134" s="12" t="s">
        <v>32</v>
      </c>
      <c r="AX134" s="12" t="s">
        <v>70</v>
      </c>
      <c r="AY134" s="232" t="s">
        <v>145</v>
      </c>
    </row>
    <row r="135" s="12" customFormat="1">
      <c r="A135" s="12"/>
      <c r="B135" s="221"/>
      <c r="C135" s="222"/>
      <c r="D135" s="223" t="s">
        <v>152</v>
      </c>
      <c r="E135" s="224" t="s">
        <v>19</v>
      </c>
      <c r="F135" s="225" t="s">
        <v>1339</v>
      </c>
      <c r="G135" s="222"/>
      <c r="H135" s="226">
        <v>4.3070000000000004</v>
      </c>
      <c r="I135" s="227"/>
      <c r="J135" s="222"/>
      <c r="K135" s="222"/>
      <c r="L135" s="228"/>
      <c r="M135" s="229"/>
      <c r="N135" s="230"/>
      <c r="O135" s="230"/>
      <c r="P135" s="230"/>
      <c r="Q135" s="230"/>
      <c r="R135" s="230"/>
      <c r="S135" s="230"/>
      <c r="T135" s="231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T135" s="232" t="s">
        <v>152</v>
      </c>
      <c r="AU135" s="232" t="s">
        <v>80</v>
      </c>
      <c r="AV135" s="12" t="s">
        <v>80</v>
      </c>
      <c r="AW135" s="12" t="s">
        <v>32</v>
      </c>
      <c r="AX135" s="12" t="s">
        <v>70</v>
      </c>
      <c r="AY135" s="232" t="s">
        <v>145</v>
      </c>
    </row>
    <row r="136" s="12" customFormat="1">
      <c r="A136" s="12"/>
      <c r="B136" s="221"/>
      <c r="C136" s="222"/>
      <c r="D136" s="223" t="s">
        <v>152</v>
      </c>
      <c r="E136" s="224" t="s">
        <v>19</v>
      </c>
      <c r="F136" s="225" t="s">
        <v>1340</v>
      </c>
      <c r="G136" s="222"/>
      <c r="H136" s="226">
        <v>4.6200000000000001</v>
      </c>
      <c r="I136" s="227"/>
      <c r="J136" s="222"/>
      <c r="K136" s="222"/>
      <c r="L136" s="228"/>
      <c r="M136" s="229"/>
      <c r="N136" s="230"/>
      <c r="O136" s="230"/>
      <c r="P136" s="230"/>
      <c r="Q136" s="230"/>
      <c r="R136" s="230"/>
      <c r="S136" s="230"/>
      <c r="T136" s="231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T136" s="232" t="s">
        <v>152</v>
      </c>
      <c r="AU136" s="232" t="s">
        <v>80</v>
      </c>
      <c r="AV136" s="12" t="s">
        <v>80</v>
      </c>
      <c r="AW136" s="12" t="s">
        <v>32</v>
      </c>
      <c r="AX136" s="12" t="s">
        <v>70</v>
      </c>
      <c r="AY136" s="232" t="s">
        <v>145</v>
      </c>
    </row>
    <row r="137" s="12" customFormat="1">
      <c r="A137" s="12"/>
      <c r="B137" s="221"/>
      <c r="C137" s="222"/>
      <c r="D137" s="223" t="s">
        <v>152</v>
      </c>
      <c r="E137" s="224" t="s">
        <v>19</v>
      </c>
      <c r="F137" s="225" t="s">
        <v>1341</v>
      </c>
      <c r="G137" s="222"/>
      <c r="H137" s="226">
        <v>4.0099999999999998</v>
      </c>
      <c r="I137" s="227"/>
      <c r="J137" s="222"/>
      <c r="K137" s="222"/>
      <c r="L137" s="228"/>
      <c r="M137" s="229"/>
      <c r="N137" s="230"/>
      <c r="O137" s="230"/>
      <c r="P137" s="230"/>
      <c r="Q137" s="230"/>
      <c r="R137" s="230"/>
      <c r="S137" s="230"/>
      <c r="T137" s="231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T137" s="232" t="s">
        <v>152</v>
      </c>
      <c r="AU137" s="232" t="s">
        <v>80</v>
      </c>
      <c r="AV137" s="12" t="s">
        <v>80</v>
      </c>
      <c r="AW137" s="12" t="s">
        <v>32</v>
      </c>
      <c r="AX137" s="12" t="s">
        <v>70</v>
      </c>
      <c r="AY137" s="232" t="s">
        <v>145</v>
      </c>
    </row>
    <row r="138" s="12" customFormat="1">
      <c r="A138" s="12"/>
      <c r="B138" s="221"/>
      <c r="C138" s="222"/>
      <c r="D138" s="223" t="s">
        <v>152</v>
      </c>
      <c r="E138" s="224" t="s">
        <v>19</v>
      </c>
      <c r="F138" s="225" t="s">
        <v>1342</v>
      </c>
      <c r="G138" s="222"/>
      <c r="H138" s="226">
        <v>5.6100000000000003</v>
      </c>
      <c r="I138" s="227"/>
      <c r="J138" s="222"/>
      <c r="K138" s="222"/>
      <c r="L138" s="228"/>
      <c r="M138" s="229"/>
      <c r="N138" s="230"/>
      <c r="O138" s="230"/>
      <c r="P138" s="230"/>
      <c r="Q138" s="230"/>
      <c r="R138" s="230"/>
      <c r="S138" s="230"/>
      <c r="T138" s="231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T138" s="232" t="s">
        <v>152</v>
      </c>
      <c r="AU138" s="232" t="s">
        <v>80</v>
      </c>
      <c r="AV138" s="12" t="s">
        <v>80</v>
      </c>
      <c r="AW138" s="12" t="s">
        <v>32</v>
      </c>
      <c r="AX138" s="12" t="s">
        <v>70</v>
      </c>
      <c r="AY138" s="232" t="s">
        <v>145</v>
      </c>
    </row>
    <row r="139" s="12" customFormat="1">
      <c r="A139" s="12"/>
      <c r="B139" s="221"/>
      <c r="C139" s="222"/>
      <c r="D139" s="223" t="s">
        <v>152</v>
      </c>
      <c r="E139" s="224" t="s">
        <v>19</v>
      </c>
      <c r="F139" s="225" t="s">
        <v>1343</v>
      </c>
      <c r="G139" s="222"/>
      <c r="H139" s="226">
        <v>10.560000000000001</v>
      </c>
      <c r="I139" s="227"/>
      <c r="J139" s="222"/>
      <c r="K139" s="222"/>
      <c r="L139" s="228"/>
      <c r="M139" s="229"/>
      <c r="N139" s="230"/>
      <c r="O139" s="230"/>
      <c r="P139" s="230"/>
      <c r="Q139" s="230"/>
      <c r="R139" s="230"/>
      <c r="S139" s="230"/>
      <c r="T139" s="231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T139" s="232" t="s">
        <v>152</v>
      </c>
      <c r="AU139" s="232" t="s">
        <v>80</v>
      </c>
      <c r="AV139" s="12" t="s">
        <v>80</v>
      </c>
      <c r="AW139" s="12" t="s">
        <v>32</v>
      </c>
      <c r="AX139" s="12" t="s">
        <v>70</v>
      </c>
      <c r="AY139" s="232" t="s">
        <v>145</v>
      </c>
    </row>
    <row r="140" s="12" customFormat="1">
      <c r="A140" s="12"/>
      <c r="B140" s="221"/>
      <c r="C140" s="222"/>
      <c r="D140" s="223" t="s">
        <v>152</v>
      </c>
      <c r="E140" s="224" t="s">
        <v>19</v>
      </c>
      <c r="F140" s="225" t="s">
        <v>1344</v>
      </c>
      <c r="G140" s="222"/>
      <c r="H140" s="226">
        <v>10.912000000000001</v>
      </c>
      <c r="I140" s="227"/>
      <c r="J140" s="222"/>
      <c r="K140" s="222"/>
      <c r="L140" s="228"/>
      <c r="M140" s="229"/>
      <c r="N140" s="230"/>
      <c r="O140" s="230"/>
      <c r="P140" s="230"/>
      <c r="Q140" s="230"/>
      <c r="R140" s="230"/>
      <c r="S140" s="230"/>
      <c r="T140" s="231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T140" s="232" t="s">
        <v>152</v>
      </c>
      <c r="AU140" s="232" t="s">
        <v>80</v>
      </c>
      <c r="AV140" s="12" t="s">
        <v>80</v>
      </c>
      <c r="AW140" s="12" t="s">
        <v>32</v>
      </c>
      <c r="AX140" s="12" t="s">
        <v>70</v>
      </c>
      <c r="AY140" s="232" t="s">
        <v>145</v>
      </c>
    </row>
    <row r="141" s="12" customFormat="1">
      <c r="A141" s="12"/>
      <c r="B141" s="221"/>
      <c r="C141" s="222"/>
      <c r="D141" s="223" t="s">
        <v>152</v>
      </c>
      <c r="E141" s="224" t="s">
        <v>19</v>
      </c>
      <c r="F141" s="225" t="s">
        <v>1345</v>
      </c>
      <c r="G141" s="222"/>
      <c r="H141" s="226">
        <v>9.1519999999999992</v>
      </c>
      <c r="I141" s="227"/>
      <c r="J141" s="222"/>
      <c r="K141" s="222"/>
      <c r="L141" s="228"/>
      <c r="M141" s="229"/>
      <c r="N141" s="230"/>
      <c r="O141" s="230"/>
      <c r="P141" s="230"/>
      <c r="Q141" s="230"/>
      <c r="R141" s="230"/>
      <c r="S141" s="230"/>
      <c r="T141" s="231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T141" s="232" t="s">
        <v>152</v>
      </c>
      <c r="AU141" s="232" t="s">
        <v>80</v>
      </c>
      <c r="AV141" s="12" t="s">
        <v>80</v>
      </c>
      <c r="AW141" s="12" t="s">
        <v>32</v>
      </c>
      <c r="AX141" s="12" t="s">
        <v>70</v>
      </c>
      <c r="AY141" s="232" t="s">
        <v>145</v>
      </c>
    </row>
    <row r="142" s="12" customFormat="1">
      <c r="A142" s="12"/>
      <c r="B142" s="221"/>
      <c r="C142" s="222"/>
      <c r="D142" s="223" t="s">
        <v>152</v>
      </c>
      <c r="E142" s="224" t="s">
        <v>19</v>
      </c>
      <c r="F142" s="225" t="s">
        <v>1346</v>
      </c>
      <c r="G142" s="222"/>
      <c r="H142" s="226">
        <v>9.0589999999999993</v>
      </c>
      <c r="I142" s="227"/>
      <c r="J142" s="222"/>
      <c r="K142" s="222"/>
      <c r="L142" s="228"/>
      <c r="M142" s="229"/>
      <c r="N142" s="230"/>
      <c r="O142" s="230"/>
      <c r="P142" s="230"/>
      <c r="Q142" s="230"/>
      <c r="R142" s="230"/>
      <c r="S142" s="230"/>
      <c r="T142" s="231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T142" s="232" t="s">
        <v>152</v>
      </c>
      <c r="AU142" s="232" t="s">
        <v>80</v>
      </c>
      <c r="AV142" s="12" t="s">
        <v>80</v>
      </c>
      <c r="AW142" s="12" t="s">
        <v>32</v>
      </c>
      <c r="AX142" s="12" t="s">
        <v>70</v>
      </c>
      <c r="AY142" s="232" t="s">
        <v>145</v>
      </c>
    </row>
    <row r="143" s="12" customFormat="1">
      <c r="A143" s="12"/>
      <c r="B143" s="221"/>
      <c r="C143" s="222"/>
      <c r="D143" s="223" t="s">
        <v>152</v>
      </c>
      <c r="E143" s="224" t="s">
        <v>19</v>
      </c>
      <c r="F143" s="225" t="s">
        <v>1347</v>
      </c>
      <c r="G143" s="222"/>
      <c r="H143" s="226">
        <v>9.0589999999999993</v>
      </c>
      <c r="I143" s="227"/>
      <c r="J143" s="222"/>
      <c r="K143" s="222"/>
      <c r="L143" s="228"/>
      <c r="M143" s="229"/>
      <c r="N143" s="230"/>
      <c r="O143" s="230"/>
      <c r="P143" s="230"/>
      <c r="Q143" s="230"/>
      <c r="R143" s="230"/>
      <c r="S143" s="230"/>
      <c r="T143" s="231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T143" s="232" t="s">
        <v>152</v>
      </c>
      <c r="AU143" s="232" t="s">
        <v>80</v>
      </c>
      <c r="AV143" s="12" t="s">
        <v>80</v>
      </c>
      <c r="AW143" s="12" t="s">
        <v>32</v>
      </c>
      <c r="AX143" s="12" t="s">
        <v>70</v>
      </c>
      <c r="AY143" s="232" t="s">
        <v>145</v>
      </c>
    </row>
    <row r="144" s="12" customFormat="1">
      <c r="A144" s="12"/>
      <c r="B144" s="221"/>
      <c r="C144" s="222"/>
      <c r="D144" s="223" t="s">
        <v>152</v>
      </c>
      <c r="E144" s="224" t="s">
        <v>19</v>
      </c>
      <c r="F144" s="225" t="s">
        <v>1348</v>
      </c>
      <c r="G144" s="222"/>
      <c r="H144" s="226">
        <v>12.705</v>
      </c>
      <c r="I144" s="227"/>
      <c r="J144" s="222"/>
      <c r="K144" s="222"/>
      <c r="L144" s="228"/>
      <c r="M144" s="229"/>
      <c r="N144" s="230"/>
      <c r="O144" s="230"/>
      <c r="P144" s="230"/>
      <c r="Q144" s="230"/>
      <c r="R144" s="230"/>
      <c r="S144" s="230"/>
      <c r="T144" s="231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T144" s="232" t="s">
        <v>152</v>
      </c>
      <c r="AU144" s="232" t="s">
        <v>80</v>
      </c>
      <c r="AV144" s="12" t="s">
        <v>80</v>
      </c>
      <c r="AW144" s="12" t="s">
        <v>32</v>
      </c>
      <c r="AX144" s="12" t="s">
        <v>70</v>
      </c>
      <c r="AY144" s="232" t="s">
        <v>145</v>
      </c>
    </row>
    <row r="145" s="12" customFormat="1">
      <c r="A145" s="12"/>
      <c r="B145" s="221"/>
      <c r="C145" s="222"/>
      <c r="D145" s="223" t="s">
        <v>152</v>
      </c>
      <c r="E145" s="224" t="s">
        <v>19</v>
      </c>
      <c r="F145" s="225" t="s">
        <v>1349</v>
      </c>
      <c r="G145" s="222"/>
      <c r="H145" s="226">
        <v>14.553000000000001</v>
      </c>
      <c r="I145" s="227"/>
      <c r="J145" s="222"/>
      <c r="K145" s="222"/>
      <c r="L145" s="228"/>
      <c r="M145" s="229"/>
      <c r="N145" s="230"/>
      <c r="O145" s="230"/>
      <c r="P145" s="230"/>
      <c r="Q145" s="230"/>
      <c r="R145" s="230"/>
      <c r="S145" s="230"/>
      <c r="T145" s="231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T145" s="232" t="s">
        <v>152</v>
      </c>
      <c r="AU145" s="232" t="s">
        <v>80</v>
      </c>
      <c r="AV145" s="12" t="s">
        <v>80</v>
      </c>
      <c r="AW145" s="12" t="s">
        <v>32</v>
      </c>
      <c r="AX145" s="12" t="s">
        <v>70</v>
      </c>
      <c r="AY145" s="232" t="s">
        <v>145</v>
      </c>
    </row>
    <row r="146" s="12" customFormat="1">
      <c r="A146" s="12"/>
      <c r="B146" s="221"/>
      <c r="C146" s="222"/>
      <c r="D146" s="223" t="s">
        <v>152</v>
      </c>
      <c r="E146" s="224" t="s">
        <v>19</v>
      </c>
      <c r="F146" s="225" t="s">
        <v>1350</v>
      </c>
      <c r="G146" s="222"/>
      <c r="H146" s="226">
        <v>9.3279999999999994</v>
      </c>
      <c r="I146" s="227"/>
      <c r="J146" s="222"/>
      <c r="K146" s="222"/>
      <c r="L146" s="228"/>
      <c r="M146" s="229"/>
      <c r="N146" s="230"/>
      <c r="O146" s="230"/>
      <c r="P146" s="230"/>
      <c r="Q146" s="230"/>
      <c r="R146" s="230"/>
      <c r="S146" s="230"/>
      <c r="T146" s="231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T146" s="232" t="s">
        <v>152</v>
      </c>
      <c r="AU146" s="232" t="s">
        <v>80</v>
      </c>
      <c r="AV146" s="12" t="s">
        <v>80</v>
      </c>
      <c r="AW146" s="12" t="s">
        <v>32</v>
      </c>
      <c r="AX146" s="12" t="s">
        <v>70</v>
      </c>
      <c r="AY146" s="232" t="s">
        <v>145</v>
      </c>
    </row>
    <row r="147" s="12" customFormat="1">
      <c r="A147" s="12"/>
      <c r="B147" s="221"/>
      <c r="C147" s="222"/>
      <c r="D147" s="223" t="s">
        <v>152</v>
      </c>
      <c r="E147" s="224" t="s">
        <v>19</v>
      </c>
      <c r="F147" s="225" t="s">
        <v>1351</v>
      </c>
      <c r="G147" s="222"/>
      <c r="H147" s="226">
        <v>10.202999999999999</v>
      </c>
      <c r="I147" s="227"/>
      <c r="J147" s="222"/>
      <c r="K147" s="222"/>
      <c r="L147" s="228"/>
      <c r="M147" s="229"/>
      <c r="N147" s="230"/>
      <c r="O147" s="230"/>
      <c r="P147" s="230"/>
      <c r="Q147" s="230"/>
      <c r="R147" s="230"/>
      <c r="S147" s="230"/>
      <c r="T147" s="231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T147" s="232" t="s">
        <v>152</v>
      </c>
      <c r="AU147" s="232" t="s">
        <v>80</v>
      </c>
      <c r="AV147" s="12" t="s">
        <v>80</v>
      </c>
      <c r="AW147" s="12" t="s">
        <v>32</v>
      </c>
      <c r="AX147" s="12" t="s">
        <v>70</v>
      </c>
      <c r="AY147" s="232" t="s">
        <v>145</v>
      </c>
    </row>
    <row r="148" s="12" customFormat="1">
      <c r="A148" s="12"/>
      <c r="B148" s="221"/>
      <c r="C148" s="222"/>
      <c r="D148" s="223" t="s">
        <v>152</v>
      </c>
      <c r="E148" s="224" t="s">
        <v>19</v>
      </c>
      <c r="F148" s="225" t="s">
        <v>1352</v>
      </c>
      <c r="G148" s="222"/>
      <c r="H148" s="226">
        <v>10.153000000000001</v>
      </c>
      <c r="I148" s="227"/>
      <c r="J148" s="222"/>
      <c r="K148" s="222"/>
      <c r="L148" s="228"/>
      <c r="M148" s="229"/>
      <c r="N148" s="230"/>
      <c r="O148" s="230"/>
      <c r="P148" s="230"/>
      <c r="Q148" s="230"/>
      <c r="R148" s="230"/>
      <c r="S148" s="230"/>
      <c r="T148" s="231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T148" s="232" t="s">
        <v>152</v>
      </c>
      <c r="AU148" s="232" t="s">
        <v>80</v>
      </c>
      <c r="AV148" s="12" t="s">
        <v>80</v>
      </c>
      <c r="AW148" s="12" t="s">
        <v>32</v>
      </c>
      <c r="AX148" s="12" t="s">
        <v>70</v>
      </c>
      <c r="AY148" s="232" t="s">
        <v>145</v>
      </c>
    </row>
    <row r="149" s="16" customFormat="1">
      <c r="A149" s="16"/>
      <c r="B149" s="271"/>
      <c r="C149" s="272"/>
      <c r="D149" s="223" t="s">
        <v>152</v>
      </c>
      <c r="E149" s="273" t="s">
        <v>19</v>
      </c>
      <c r="F149" s="274" t="s">
        <v>752</v>
      </c>
      <c r="G149" s="272"/>
      <c r="H149" s="275">
        <v>137.13400000000002</v>
      </c>
      <c r="I149" s="276"/>
      <c r="J149" s="272"/>
      <c r="K149" s="272"/>
      <c r="L149" s="277"/>
      <c r="M149" s="278"/>
      <c r="N149" s="279"/>
      <c r="O149" s="279"/>
      <c r="P149" s="279"/>
      <c r="Q149" s="279"/>
      <c r="R149" s="279"/>
      <c r="S149" s="279"/>
      <c r="T149" s="280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T149" s="281" t="s">
        <v>152</v>
      </c>
      <c r="AU149" s="281" t="s">
        <v>80</v>
      </c>
      <c r="AV149" s="16" t="s">
        <v>168</v>
      </c>
      <c r="AW149" s="16" t="s">
        <v>32</v>
      </c>
      <c r="AX149" s="16" t="s">
        <v>70</v>
      </c>
      <c r="AY149" s="281" t="s">
        <v>145</v>
      </c>
    </row>
    <row r="150" s="13" customFormat="1">
      <c r="A150" s="13"/>
      <c r="B150" s="233"/>
      <c r="C150" s="234"/>
      <c r="D150" s="223" t="s">
        <v>152</v>
      </c>
      <c r="E150" s="235" t="s">
        <v>19</v>
      </c>
      <c r="F150" s="236" t="s">
        <v>753</v>
      </c>
      <c r="G150" s="234"/>
      <c r="H150" s="235" t="s">
        <v>19</v>
      </c>
      <c r="I150" s="237"/>
      <c r="J150" s="234"/>
      <c r="K150" s="234"/>
      <c r="L150" s="238"/>
      <c r="M150" s="239"/>
      <c r="N150" s="240"/>
      <c r="O150" s="240"/>
      <c r="P150" s="240"/>
      <c r="Q150" s="240"/>
      <c r="R150" s="240"/>
      <c r="S150" s="240"/>
      <c r="T150" s="24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2" t="s">
        <v>152</v>
      </c>
      <c r="AU150" s="242" t="s">
        <v>80</v>
      </c>
      <c r="AV150" s="13" t="s">
        <v>78</v>
      </c>
      <c r="AW150" s="13" t="s">
        <v>32</v>
      </c>
      <c r="AX150" s="13" t="s">
        <v>70</v>
      </c>
      <c r="AY150" s="242" t="s">
        <v>145</v>
      </c>
    </row>
    <row r="151" s="12" customFormat="1">
      <c r="A151" s="12"/>
      <c r="B151" s="221"/>
      <c r="C151" s="222"/>
      <c r="D151" s="223" t="s">
        <v>152</v>
      </c>
      <c r="E151" s="224" t="s">
        <v>19</v>
      </c>
      <c r="F151" s="225" t="s">
        <v>1353</v>
      </c>
      <c r="G151" s="222"/>
      <c r="H151" s="226">
        <v>-4.4880000000000004</v>
      </c>
      <c r="I151" s="227"/>
      <c r="J151" s="222"/>
      <c r="K151" s="222"/>
      <c r="L151" s="228"/>
      <c r="M151" s="229"/>
      <c r="N151" s="230"/>
      <c r="O151" s="230"/>
      <c r="P151" s="230"/>
      <c r="Q151" s="230"/>
      <c r="R151" s="230"/>
      <c r="S151" s="230"/>
      <c r="T151" s="231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T151" s="232" t="s">
        <v>152</v>
      </c>
      <c r="AU151" s="232" t="s">
        <v>80</v>
      </c>
      <c r="AV151" s="12" t="s">
        <v>80</v>
      </c>
      <c r="AW151" s="12" t="s">
        <v>32</v>
      </c>
      <c r="AX151" s="12" t="s">
        <v>70</v>
      </c>
      <c r="AY151" s="232" t="s">
        <v>145</v>
      </c>
    </row>
    <row r="152" s="12" customFormat="1">
      <c r="A152" s="12"/>
      <c r="B152" s="221"/>
      <c r="C152" s="222"/>
      <c r="D152" s="223" t="s">
        <v>152</v>
      </c>
      <c r="E152" s="224" t="s">
        <v>19</v>
      </c>
      <c r="F152" s="225" t="s">
        <v>1354</v>
      </c>
      <c r="G152" s="222"/>
      <c r="H152" s="226">
        <v>-17.864000000000001</v>
      </c>
      <c r="I152" s="227"/>
      <c r="J152" s="222"/>
      <c r="K152" s="222"/>
      <c r="L152" s="228"/>
      <c r="M152" s="229"/>
      <c r="N152" s="230"/>
      <c r="O152" s="230"/>
      <c r="P152" s="230"/>
      <c r="Q152" s="230"/>
      <c r="R152" s="230"/>
      <c r="S152" s="230"/>
      <c r="T152" s="231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T152" s="232" t="s">
        <v>152</v>
      </c>
      <c r="AU152" s="232" t="s">
        <v>80</v>
      </c>
      <c r="AV152" s="12" t="s">
        <v>80</v>
      </c>
      <c r="AW152" s="12" t="s">
        <v>32</v>
      </c>
      <c r="AX152" s="12" t="s">
        <v>70</v>
      </c>
      <c r="AY152" s="232" t="s">
        <v>145</v>
      </c>
    </row>
    <row r="153" s="12" customFormat="1">
      <c r="A153" s="12"/>
      <c r="B153" s="221"/>
      <c r="C153" s="222"/>
      <c r="D153" s="223" t="s">
        <v>152</v>
      </c>
      <c r="E153" s="224" t="s">
        <v>19</v>
      </c>
      <c r="F153" s="225" t="s">
        <v>1355</v>
      </c>
      <c r="G153" s="222"/>
      <c r="H153" s="226">
        <v>-2.1560000000000001</v>
      </c>
      <c r="I153" s="227"/>
      <c r="J153" s="222"/>
      <c r="K153" s="222"/>
      <c r="L153" s="228"/>
      <c r="M153" s="229"/>
      <c r="N153" s="230"/>
      <c r="O153" s="230"/>
      <c r="P153" s="230"/>
      <c r="Q153" s="230"/>
      <c r="R153" s="230"/>
      <c r="S153" s="230"/>
      <c r="T153" s="231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T153" s="232" t="s">
        <v>152</v>
      </c>
      <c r="AU153" s="232" t="s">
        <v>80</v>
      </c>
      <c r="AV153" s="12" t="s">
        <v>80</v>
      </c>
      <c r="AW153" s="12" t="s">
        <v>32</v>
      </c>
      <c r="AX153" s="12" t="s">
        <v>70</v>
      </c>
      <c r="AY153" s="232" t="s">
        <v>145</v>
      </c>
    </row>
    <row r="154" s="12" customFormat="1">
      <c r="A154" s="12"/>
      <c r="B154" s="221"/>
      <c r="C154" s="222"/>
      <c r="D154" s="223" t="s">
        <v>152</v>
      </c>
      <c r="E154" s="224" t="s">
        <v>19</v>
      </c>
      <c r="F154" s="225" t="s">
        <v>1356</v>
      </c>
      <c r="G154" s="222"/>
      <c r="H154" s="226">
        <v>-5.1699999999999999</v>
      </c>
      <c r="I154" s="227"/>
      <c r="J154" s="222"/>
      <c r="K154" s="222"/>
      <c r="L154" s="228"/>
      <c r="M154" s="229"/>
      <c r="N154" s="230"/>
      <c r="O154" s="230"/>
      <c r="P154" s="230"/>
      <c r="Q154" s="230"/>
      <c r="R154" s="230"/>
      <c r="S154" s="230"/>
      <c r="T154" s="231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T154" s="232" t="s">
        <v>152</v>
      </c>
      <c r="AU154" s="232" t="s">
        <v>80</v>
      </c>
      <c r="AV154" s="12" t="s">
        <v>80</v>
      </c>
      <c r="AW154" s="12" t="s">
        <v>32</v>
      </c>
      <c r="AX154" s="12" t="s">
        <v>70</v>
      </c>
      <c r="AY154" s="232" t="s">
        <v>145</v>
      </c>
    </row>
    <row r="155" s="16" customFormat="1">
      <c r="A155" s="16"/>
      <c r="B155" s="271"/>
      <c r="C155" s="272"/>
      <c r="D155" s="223" t="s">
        <v>152</v>
      </c>
      <c r="E155" s="273" t="s">
        <v>19</v>
      </c>
      <c r="F155" s="274" t="s">
        <v>752</v>
      </c>
      <c r="G155" s="272"/>
      <c r="H155" s="275">
        <v>-29.677999999999997</v>
      </c>
      <c r="I155" s="276"/>
      <c r="J155" s="272"/>
      <c r="K155" s="272"/>
      <c r="L155" s="277"/>
      <c r="M155" s="278"/>
      <c r="N155" s="279"/>
      <c r="O155" s="279"/>
      <c r="P155" s="279"/>
      <c r="Q155" s="279"/>
      <c r="R155" s="279"/>
      <c r="S155" s="279"/>
      <c r="T155" s="280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T155" s="281" t="s">
        <v>152</v>
      </c>
      <c r="AU155" s="281" t="s">
        <v>80</v>
      </c>
      <c r="AV155" s="16" t="s">
        <v>168</v>
      </c>
      <c r="AW155" s="16" t="s">
        <v>32</v>
      </c>
      <c r="AX155" s="16" t="s">
        <v>70</v>
      </c>
      <c r="AY155" s="281" t="s">
        <v>145</v>
      </c>
    </row>
    <row r="156" s="14" customFormat="1">
      <c r="A156" s="14"/>
      <c r="B156" s="243"/>
      <c r="C156" s="244"/>
      <c r="D156" s="223" t="s">
        <v>152</v>
      </c>
      <c r="E156" s="245" t="s">
        <v>19</v>
      </c>
      <c r="F156" s="246" t="s">
        <v>154</v>
      </c>
      <c r="G156" s="244"/>
      <c r="H156" s="247">
        <v>342.47500000000002</v>
      </c>
      <c r="I156" s="248"/>
      <c r="J156" s="244"/>
      <c r="K156" s="244"/>
      <c r="L156" s="249"/>
      <c r="M156" s="250"/>
      <c r="N156" s="251"/>
      <c r="O156" s="251"/>
      <c r="P156" s="251"/>
      <c r="Q156" s="251"/>
      <c r="R156" s="251"/>
      <c r="S156" s="251"/>
      <c r="T156" s="25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3" t="s">
        <v>152</v>
      </c>
      <c r="AU156" s="253" t="s">
        <v>80</v>
      </c>
      <c r="AV156" s="14" t="s">
        <v>150</v>
      </c>
      <c r="AW156" s="14" t="s">
        <v>32</v>
      </c>
      <c r="AX156" s="14" t="s">
        <v>70</v>
      </c>
      <c r="AY156" s="253" t="s">
        <v>145</v>
      </c>
    </row>
    <row r="157" s="12" customFormat="1">
      <c r="A157" s="12"/>
      <c r="B157" s="221"/>
      <c r="C157" s="222"/>
      <c r="D157" s="223" t="s">
        <v>152</v>
      </c>
      <c r="E157" s="224" t="s">
        <v>19</v>
      </c>
      <c r="F157" s="225" t="s">
        <v>1357</v>
      </c>
      <c r="G157" s="222"/>
      <c r="H157" s="226">
        <v>102.743</v>
      </c>
      <c r="I157" s="227"/>
      <c r="J157" s="222"/>
      <c r="K157" s="222"/>
      <c r="L157" s="228"/>
      <c r="M157" s="229"/>
      <c r="N157" s="230"/>
      <c r="O157" s="230"/>
      <c r="P157" s="230"/>
      <c r="Q157" s="230"/>
      <c r="R157" s="230"/>
      <c r="S157" s="230"/>
      <c r="T157" s="231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T157" s="232" t="s">
        <v>152</v>
      </c>
      <c r="AU157" s="232" t="s">
        <v>80</v>
      </c>
      <c r="AV157" s="12" t="s">
        <v>80</v>
      </c>
      <c r="AW157" s="12" t="s">
        <v>32</v>
      </c>
      <c r="AX157" s="12" t="s">
        <v>70</v>
      </c>
      <c r="AY157" s="232" t="s">
        <v>145</v>
      </c>
    </row>
    <row r="158" s="14" customFormat="1">
      <c r="A158" s="14"/>
      <c r="B158" s="243"/>
      <c r="C158" s="244"/>
      <c r="D158" s="223" t="s">
        <v>152</v>
      </c>
      <c r="E158" s="245" t="s">
        <v>19</v>
      </c>
      <c r="F158" s="246" t="s">
        <v>154</v>
      </c>
      <c r="G158" s="244"/>
      <c r="H158" s="247">
        <v>102.743</v>
      </c>
      <c r="I158" s="248"/>
      <c r="J158" s="244"/>
      <c r="K158" s="244"/>
      <c r="L158" s="249"/>
      <c r="M158" s="250"/>
      <c r="N158" s="251"/>
      <c r="O158" s="251"/>
      <c r="P158" s="251"/>
      <c r="Q158" s="251"/>
      <c r="R158" s="251"/>
      <c r="S158" s="251"/>
      <c r="T158" s="25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3" t="s">
        <v>152</v>
      </c>
      <c r="AU158" s="253" t="s">
        <v>80</v>
      </c>
      <c r="AV158" s="14" t="s">
        <v>150</v>
      </c>
      <c r="AW158" s="14" t="s">
        <v>32</v>
      </c>
      <c r="AX158" s="14" t="s">
        <v>78</v>
      </c>
      <c r="AY158" s="253" t="s">
        <v>145</v>
      </c>
    </row>
    <row r="159" s="2" customFormat="1" ht="33" customHeight="1">
      <c r="A159" s="41"/>
      <c r="B159" s="42"/>
      <c r="C159" s="208" t="s">
        <v>150</v>
      </c>
      <c r="D159" s="208" t="s">
        <v>146</v>
      </c>
      <c r="E159" s="209" t="s">
        <v>760</v>
      </c>
      <c r="F159" s="210" t="s">
        <v>761</v>
      </c>
      <c r="G159" s="211" t="s">
        <v>184</v>
      </c>
      <c r="H159" s="212">
        <v>68.495000000000005</v>
      </c>
      <c r="I159" s="213"/>
      <c r="J159" s="214">
        <f>ROUND(I159*H159,2)</f>
        <v>0</v>
      </c>
      <c r="K159" s="210" t="s">
        <v>733</v>
      </c>
      <c r="L159" s="47"/>
      <c r="M159" s="215" t="s">
        <v>19</v>
      </c>
      <c r="N159" s="216" t="s">
        <v>41</v>
      </c>
      <c r="O159" s="87"/>
      <c r="P159" s="217">
        <f>O159*H159</f>
        <v>0</v>
      </c>
      <c r="Q159" s="217">
        <v>0</v>
      </c>
      <c r="R159" s="217">
        <f>Q159*H159</f>
        <v>0</v>
      </c>
      <c r="S159" s="217">
        <v>0</v>
      </c>
      <c r="T159" s="218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19" t="s">
        <v>150</v>
      </c>
      <c r="AT159" s="219" t="s">
        <v>146</v>
      </c>
      <c r="AU159" s="219" t="s">
        <v>80</v>
      </c>
      <c r="AY159" s="20" t="s">
        <v>145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20" t="s">
        <v>78</v>
      </c>
      <c r="BK159" s="220">
        <f>ROUND(I159*H159,2)</f>
        <v>0</v>
      </c>
      <c r="BL159" s="20" t="s">
        <v>150</v>
      </c>
      <c r="BM159" s="219" t="s">
        <v>1358</v>
      </c>
    </row>
    <row r="160" s="2" customFormat="1">
      <c r="A160" s="41"/>
      <c r="B160" s="42"/>
      <c r="C160" s="43"/>
      <c r="D160" s="266" t="s">
        <v>735</v>
      </c>
      <c r="E160" s="43"/>
      <c r="F160" s="267" t="s">
        <v>763</v>
      </c>
      <c r="G160" s="43"/>
      <c r="H160" s="43"/>
      <c r="I160" s="268"/>
      <c r="J160" s="43"/>
      <c r="K160" s="43"/>
      <c r="L160" s="47"/>
      <c r="M160" s="269"/>
      <c r="N160" s="270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735</v>
      </c>
      <c r="AU160" s="20" t="s">
        <v>80</v>
      </c>
    </row>
    <row r="161" s="12" customFormat="1">
      <c r="A161" s="12"/>
      <c r="B161" s="221"/>
      <c r="C161" s="222"/>
      <c r="D161" s="223" t="s">
        <v>152</v>
      </c>
      <c r="E161" s="224" t="s">
        <v>19</v>
      </c>
      <c r="F161" s="225" t="s">
        <v>1359</v>
      </c>
      <c r="G161" s="222"/>
      <c r="H161" s="226">
        <v>68.495000000000005</v>
      </c>
      <c r="I161" s="227"/>
      <c r="J161" s="222"/>
      <c r="K161" s="222"/>
      <c r="L161" s="228"/>
      <c r="M161" s="229"/>
      <c r="N161" s="230"/>
      <c r="O161" s="230"/>
      <c r="P161" s="230"/>
      <c r="Q161" s="230"/>
      <c r="R161" s="230"/>
      <c r="S161" s="230"/>
      <c r="T161" s="231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T161" s="232" t="s">
        <v>152</v>
      </c>
      <c r="AU161" s="232" t="s">
        <v>80</v>
      </c>
      <c r="AV161" s="12" t="s">
        <v>80</v>
      </c>
      <c r="AW161" s="12" t="s">
        <v>32</v>
      </c>
      <c r="AX161" s="12" t="s">
        <v>70</v>
      </c>
      <c r="AY161" s="232" t="s">
        <v>145</v>
      </c>
    </row>
    <row r="162" s="14" customFormat="1">
      <c r="A162" s="14"/>
      <c r="B162" s="243"/>
      <c r="C162" s="244"/>
      <c r="D162" s="223" t="s">
        <v>152</v>
      </c>
      <c r="E162" s="245" t="s">
        <v>19</v>
      </c>
      <c r="F162" s="246" t="s">
        <v>154</v>
      </c>
      <c r="G162" s="244"/>
      <c r="H162" s="247">
        <v>68.495000000000005</v>
      </c>
      <c r="I162" s="248"/>
      <c r="J162" s="244"/>
      <c r="K162" s="244"/>
      <c r="L162" s="249"/>
      <c r="M162" s="250"/>
      <c r="N162" s="251"/>
      <c r="O162" s="251"/>
      <c r="P162" s="251"/>
      <c r="Q162" s="251"/>
      <c r="R162" s="251"/>
      <c r="S162" s="251"/>
      <c r="T162" s="25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3" t="s">
        <v>152</v>
      </c>
      <c r="AU162" s="253" t="s">
        <v>80</v>
      </c>
      <c r="AV162" s="14" t="s">
        <v>150</v>
      </c>
      <c r="AW162" s="14" t="s">
        <v>32</v>
      </c>
      <c r="AX162" s="14" t="s">
        <v>78</v>
      </c>
      <c r="AY162" s="253" t="s">
        <v>145</v>
      </c>
    </row>
    <row r="163" s="2" customFormat="1" ht="33" customHeight="1">
      <c r="A163" s="41"/>
      <c r="B163" s="42"/>
      <c r="C163" s="208" t="s">
        <v>173</v>
      </c>
      <c r="D163" s="208" t="s">
        <v>146</v>
      </c>
      <c r="E163" s="209" t="s">
        <v>765</v>
      </c>
      <c r="F163" s="210" t="s">
        <v>766</v>
      </c>
      <c r="G163" s="211" t="s">
        <v>184</v>
      </c>
      <c r="H163" s="212">
        <v>102.743</v>
      </c>
      <c r="I163" s="213"/>
      <c r="J163" s="214">
        <f>ROUND(I163*H163,2)</f>
        <v>0</v>
      </c>
      <c r="K163" s="210" t="s">
        <v>733</v>
      </c>
      <c r="L163" s="47"/>
      <c r="M163" s="215" t="s">
        <v>19</v>
      </c>
      <c r="N163" s="216" t="s">
        <v>41</v>
      </c>
      <c r="O163" s="87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8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19" t="s">
        <v>150</v>
      </c>
      <c r="AT163" s="219" t="s">
        <v>146</v>
      </c>
      <c r="AU163" s="219" t="s">
        <v>80</v>
      </c>
      <c r="AY163" s="20" t="s">
        <v>145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20" t="s">
        <v>78</v>
      </c>
      <c r="BK163" s="220">
        <f>ROUND(I163*H163,2)</f>
        <v>0</v>
      </c>
      <c r="BL163" s="20" t="s">
        <v>150</v>
      </c>
      <c r="BM163" s="219" t="s">
        <v>1360</v>
      </c>
    </row>
    <row r="164" s="2" customFormat="1">
      <c r="A164" s="41"/>
      <c r="B164" s="42"/>
      <c r="C164" s="43"/>
      <c r="D164" s="266" t="s">
        <v>735</v>
      </c>
      <c r="E164" s="43"/>
      <c r="F164" s="267" t="s">
        <v>768</v>
      </c>
      <c r="G164" s="43"/>
      <c r="H164" s="43"/>
      <c r="I164" s="268"/>
      <c r="J164" s="43"/>
      <c r="K164" s="43"/>
      <c r="L164" s="47"/>
      <c r="M164" s="269"/>
      <c r="N164" s="270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735</v>
      </c>
      <c r="AU164" s="20" t="s">
        <v>80</v>
      </c>
    </row>
    <row r="165" s="12" customFormat="1">
      <c r="A165" s="12"/>
      <c r="B165" s="221"/>
      <c r="C165" s="222"/>
      <c r="D165" s="223" t="s">
        <v>152</v>
      </c>
      <c r="E165" s="224" t="s">
        <v>19</v>
      </c>
      <c r="F165" s="225" t="s">
        <v>1357</v>
      </c>
      <c r="G165" s="222"/>
      <c r="H165" s="226">
        <v>102.743</v>
      </c>
      <c r="I165" s="227"/>
      <c r="J165" s="222"/>
      <c r="K165" s="222"/>
      <c r="L165" s="228"/>
      <c r="M165" s="229"/>
      <c r="N165" s="230"/>
      <c r="O165" s="230"/>
      <c r="P165" s="230"/>
      <c r="Q165" s="230"/>
      <c r="R165" s="230"/>
      <c r="S165" s="230"/>
      <c r="T165" s="231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T165" s="232" t="s">
        <v>152</v>
      </c>
      <c r="AU165" s="232" t="s">
        <v>80</v>
      </c>
      <c r="AV165" s="12" t="s">
        <v>80</v>
      </c>
      <c r="AW165" s="12" t="s">
        <v>32</v>
      </c>
      <c r="AX165" s="12" t="s">
        <v>70</v>
      </c>
      <c r="AY165" s="232" t="s">
        <v>145</v>
      </c>
    </row>
    <row r="166" s="14" customFormat="1">
      <c r="A166" s="14"/>
      <c r="B166" s="243"/>
      <c r="C166" s="244"/>
      <c r="D166" s="223" t="s">
        <v>152</v>
      </c>
      <c r="E166" s="245" t="s">
        <v>19</v>
      </c>
      <c r="F166" s="246" t="s">
        <v>154</v>
      </c>
      <c r="G166" s="244"/>
      <c r="H166" s="247">
        <v>102.743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3" t="s">
        <v>152</v>
      </c>
      <c r="AU166" s="253" t="s">
        <v>80</v>
      </c>
      <c r="AV166" s="14" t="s">
        <v>150</v>
      </c>
      <c r="AW166" s="14" t="s">
        <v>32</v>
      </c>
      <c r="AX166" s="14" t="s">
        <v>78</v>
      </c>
      <c r="AY166" s="253" t="s">
        <v>145</v>
      </c>
    </row>
    <row r="167" s="2" customFormat="1" ht="33" customHeight="1">
      <c r="A167" s="41"/>
      <c r="B167" s="42"/>
      <c r="C167" s="208" t="s">
        <v>181</v>
      </c>
      <c r="D167" s="208" t="s">
        <v>146</v>
      </c>
      <c r="E167" s="209" t="s">
        <v>769</v>
      </c>
      <c r="F167" s="210" t="s">
        <v>770</v>
      </c>
      <c r="G167" s="211" t="s">
        <v>184</v>
      </c>
      <c r="H167" s="212">
        <v>68.495000000000005</v>
      </c>
      <c r="I167" s="213"/>
      <c r="J167" s="214">
        <f>ROUND(I167*H167,2)</f>
        <v>0</v>
      </c>
      <c r="K167" s="210" t="s">
        <v>733</v>
      </c>
      <c r="L167" s="47"/>
      <c r="M167" s="215" t="s">
        <v>19</v>
      </c>
      <c r="N167" s="216" t="s">
        <v>41</v>
      </c>
      <c r="O167" s="87"/>
      <c r="P167" s="217">
        <f>O167*H167</f>
        <v>0</v>
      </c>
      <c r="Q167" s="217">
        <v>0</v>
      </c>
      <c r="R167" s="217">
        <f>Q167*H167</f>
        <v>0</v>
      </c>
      <c r="S167" s="217">
        <v>0</v>
      </c>
      <c r="T167" s="218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19" t="s">
        <v>150</v>
      </c>
      <c r="AT167" s="219" t="s">
        <v>146</v>
      </c>
      <c r="AU167" s="219" t="s">
        <v>80</v>
      </c>
      <c r="AY167" s="20" t="s">
        <v>145</v>
      </c>
      <c r="BE167" s="220">
        <f>IF(N167="základní",J167,0)</f>
        <v>0</v>
      </c>
      <c r="BF167" s="220">
        <f>IF(N167="snížená",J167,0)</f>
        <v>0</v>
      </c>
      <c r="BG167" s="220">
        <f>IF(N167="zákl. přenesená",J167,0)</f>
        <v>0</v>
      </c>
      <c r="BH167" s="220">
        <f>IF(N167="sníž. přenesená",J167,0)</f>
        <v>0</v>
      </c>
      <c r="BI167" s="220">
        <f>IF(N167="nulová",J167,0)</f>
        <v>0</v>
      </c>
      <c r="BJ167" s="20" t="s">
        <v>78</v>
      </c>
      <c r="BK167" s="220">
        <f>ROUND(I167*H167,2)</f>
        <v>0</v>
      </c>
      <c r="BL167" s="20" t="s">
        <v>150</v>
      </c>
      <c r="BM167" s="219" t="s">
        <v>1361</v>
      </c>
    </row>
    <row r="168" s="2" customFormat="1">
      <c r="A168" s="41"/>
      <c r="B168" s="42"/>
      <c r="C168" s="43"/>
      <c r="D168" s="266" t="s">
        <v>735</v>
      </c>
      <c r="E168" s="43"/>
      <c r="F168" s="267" t="s">
        <v>772</v>
      </c>
      <c r="G168" s="43"/>
      <c r="H168" s="43"/>
      <c r="I168" s="268"/>
      <c r="J168" s="43"/>
      <c r="K168" s="43"/>
      <c r="L168" s="47"/>
      <c r="M168" s="269"/>
      <c r="N168" s="270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735</v>
      </c>
      <c r="AU168" s="20" t="s">
        <v>80</v>
      </c>
    </row>
    <row r="169" s="12" customFormat="1">
      <c r="A169" s="12"/>
      <c r="B169" s="221"/>
      <c r="C169" s="222"/>
      <c r="D169" s="223" t="s">
        <v>152</v>
      </c>
      <c r="E169" s="224" t="s">
        <v>19</v>
      </c>
      <c r="F169" s="225" t="s">
        <v>1359</v>
      </c>
      <c r="G169" s="222"/>
      <c r="H169" s="226">
        <v>68.495000000000005</v>
      </c>
      <c r="I169" s="227"/>
      <c r="J169" s="222"/>
      <c r="K169" s="222"/>
      <c r="L169" s="228"/>
      <c r="M169" s="229"/>
      <c r="N169" s="230"/>
      <c r="O169" s="230"/>
      <c r="P169" s="230"/>
      <c r="Q169" s="230"/>
      <c r="R169" s="230"/>
      <c r="S169" s="230"/>
      <c r="T169" s="231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T169" s="232" t="s">
        <v>152</v>
      </c>
      <c r="AU169" s="232" t="s">
        <v>80</v>
      </c>
      <c r="AV169" s="12" t="s">
        <v>80</v>
      </c>
      <c r="AW169" s="12" t="s">
        <v>32</v>
      </c>
      <c r="AX169" s="12" t="s">
        <v>70</v>
      </c>
      <c r="AY169" s="232" t="s">
        <v>145</v>
      </c>
    </row>
    <row r="170" s="14" customFormat="1">
      <c r="A170" s="14"/>
      <c r="B170" s="243"/>
      <c r="C170" s="244"/>
      <c r="D170" s="223" t="s">
        <v>152</v>
      </c>
      <c r="E170" s="245" t="s">
        <v>19</v>
      </c>
      <c r="F170" s="246" t="s">
        <v>154</v>
      </c>
      <c r="G170" s="244"/>
      <c r="H170" s="247">
        <v>68.495000000000005</v>
      </c>
      <c r="I170" s="248"/>
      <c r="J170" s="244"/>
      <c r="K170" s="244"/>
      <c r="L170" s="249"/>
      <c r="M170" s="250"/>
      <c r="N170" s="251"/>
      <c r="O170" s="251"/>
      <c r="P170" s="251"/>
      <c r="Q170" s="251"/>
      <c r="R170" s="251"/>
      <c r="S170" s="251"/>
      <c r="T170" s="25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3" t="s">
        <v>152</v>
      </c>
      <c r="AU170" s="253" t="s">
        <v>80</v>
      </c>
      <c r="AV170" s="14" t="s">
        <v>150</v>
      </c>
      <c r="AW170" s="14" t="s">
        <v>32</v>
      </c>
      <c r="AX170" s="14" t="s">
        <v>78</v>
      </c>
      <c r="AY170" s="253" t="s">
        <v>145</v>
      </c>
    </row>
    <row r="171" s="2" customFormat="1" ht="24.15" customHeight="1">
      <c r="A171" s="41"/>
      <c r="B171" s="42"/>
      <c r="C171" s="208" t="s">
        <v>189</v>
      </c>
      <c r="D171" s="208" t="s">
        <v>146</v>
      </c>
      <c r="E171" s="209" t="s">
        <v>773</v>
      </c>
      <c r="F171" s="210" t="s">
        <v>774</v>
      </c>
      <c r="G171" s="211" t="s">
        <v>184</v>
      </c>
      <c r="H171" s="212">
        <v>81.400000000000006</v>
      </c>
      <c r="I171" s="213"/>
      <c r="J171" s="214">
        <f>ROUND(I171*H171,2)</f>
        <v>0</v>
      </c>
      <c r="K171" s="210" t="s">
        <v>733</v>
      </c>
      <c r="L171" s="47"/>
      <c r="M171" s="215" t="s">
        <v>19</v>
      </c>
      <c r="N171" s="216" t="s">
        <v>41</v>
      </c>
      <c r="O171" s="87"/>
      <c r="P171" s="217">
        <f>O171*H171</f>
        <v>0</v>
      </c>
      <c r="Q171" s="217">
        <v>0</v>
      </c>
      <c r="R171" s="217">
        <f>Q171*H171</f>
        <v>0</v>
      </c>
      <c r="S171" s="217">
        <v>0</v>
      </c>
      <c r="T171" s="218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19" t="s">
        <v>150</v>
      </c>
      <c r="AT171" s="219" t="s">
        <v>146</v>
      </c>
      <c r="AU171" s="219" t="s">
        <v>80</v>
      </c>
      <c r="AY171" s="20" t="s">
        <v>145</v>
      </c>
      <c r="BE171" s="220">
        <f>IF(N171="základní",J171,0)</f>
        <v>0</v>
      </c>
      <c r="BF171" s="220">
        <f>IF(N171="snížená",J171,0)</f>
        <v>0</v>
      </c>
      <c r="BG171" s="220">
        <f>IF(N171="zákl. přenesená",J171,0)</f>
        <v>0</v>
      </c>
      <c r="BH171" s="220">
        <f>IF(N171="sníž. přenesená",J171,0)</f>
        <v>0</v>
      </c>
      <c r="BI171" s="220">
        <f>IF(N171="nulová",J171,0)</f>
        <v>0</v>
      </c>
      <c r="BJ171" s="20" t="s">
        <v>78</v>
      </c>
      <c r="BK171" s="220">
        <f>ROUND(I171*H171,2)</f>
        <v>0</v>
      </c>
      <c r="BL171" s="20" t="s">
        <v>150</v>
      </c>
      <c r="BM171" s="219" t="s">
        <v>1362</v>
      </c>
    </row>
    <row r="172" s="2" customFormat="1">
      <c r="A172" s="41"/>
      <c r="B172" s="42"/>
      <c r="C172" s="43"/>
      <c r="D172" s="266" t="s">
        <v>735</v>
      </c>
      <c r="E172" s="43"/>
      <c r="F172" s="267" t="s">
        <v>776</v>
      </c>
      <c r="G172" s="43"/>
      <c r="H172" s="43"/>
      <c r="I172" s="268"/>
      <c r="J172" s="43"/>
      <c r="K172" s="43"/>
      <c r="L172" s="47"/>
      <c r="M172" s="269"/>
      <c r="N172" s="270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735</v>
      </c>
      <c r="AU172" s="20" t="s">
        <v>80</v>
      </c>
    </row>
    <row r="173" s="13" customFormat="1">
      <c r="A173" s="13"/>
      <c r="B173" s="233"/>
      <c r="C173" s="234"/>
      <c r="D173" s="223" t="s">
        <v>152</v>
      </c>
      <c r="E173" s="235" t="s">
        <v>19</v>
      </c>
      <c r="F173" s="236" t="s">
        <v>1303</v>
      </c>
      <c r="G173" s="234"/>
      <c r="H173" s="235" t="s">
        <v>19</v>
      </c>
      <c r="I173" s="237"/>
      <c r="J173" s="234"/>
      <c r="K173" s="234"/>
      <c r="L173" s="238"/>
      <c r="M173" s="239"/>
      <c r="N173" s="240"/>
      <c r="O173" s="240"/>
      <c r="P173" s="240"/>
      <c r="Q173" s="240"/>
      <c r="R173" s="240"/>
      <c r="S173" s="240"/>
      <c r="T173" s="24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2" t="s">
        <v>152</v>
      </c>
      <c r="AU173" s="242" t="s">
        <v>80</v>
      </c>
      <c r="AV173" s="13" t="s">
        <v>78</v>
      </c>
      <c r="AW173" s="13" t="s">
        <v>32</v>
      </c>
      <c r="AX173" s="13" t="s">
        <v>70</v>
      </c>
      <c r="AY173" s="242" t="s">
        <v>145</v>
      </c>
    </row>
    <row r="174" s="12" customFormat="1">
      <c r="A174" s="12"/>
      <c r="B174" s="221"/>
      <c r="C174" s="222"/>
      <c r="D174" s="223" t="s">
        <v>152</v>
      </c>
      <c r="E174" s="224" t="s">
        <v>19</v>
      </c>
      <c r="F174" s="225" t="s">
        <v>1363</v>
      </c>
      <c r="G174" s="222"/>
      <c r="H174" s="226">
        <v>37.399999999999999</v>
      </c>
      <c r="I174" s="227"/>
      <c r="J174" s="222"/>
      <c r="K174" s="222"/>
      <c r="L174" s="228"/>
      <c r="M174" s="229"/>
      <c r="N174" s="230"/>
      <c r="O174" s="230"/>
      <c r="P174" s="230"/>
      <c r="Q174" s="230"/>
      <c r="R174" s="230"/>
      <c r="S174" s="230"/>
      <c r="T174" s="231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T174" s="232" t="s">
        <v>152</v>
      </c>
      <c r="AU174" s="232" t="s">
        <v>80</v>
      </c>
      <c r="AV174" s="12" t="s">
        <v>80</v>
      </c>
      <c r="AW174" s="12" t="s">
        <v>32</v>
      </c>
      <c r="AX174" s="12" t="s">
        <v>70</v>
      </c>
      <c r="AY174" s="232" t="s">
        <v>145</v>
      </c>
    </row>
    <row r="175" s="12" customFormat="1">
      <c r="A175" s="12"/>
      <c r="B175" s="221"/>
      <c r="C175" s="222"/>
      <c r="D175" s="223" t="s">
        <v>152</v>
      </c>
      <c r="E175" s="224" t="s">
        <v>19</v>
      </c>
      <c r="F175" s="225" t="s">
        <v>1364</v>
      </c>
      <c r="G175" s="222"/>
      <c r="H175" s="226">
        <v>44</v>
      </c>
      <c r="I175" s="227"/>
      <c r="J175" s="222"/>
      <c r="K175" s="222"/>
      <c r="L175" s="228"/>
      <c r="M175" s="229"/>
      <c r="N175" s="230"/>
      <c r="O175" s="230"/>
      <c r="P175" s="230"/>
      <c r="Q175" s="230"/>
      <c r="R175" s="230"/>
      <c r="S175" s="230"/>
      <c r="T175" s="231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T175" s="232" t="s">
        <v>152</v>
      </c>
      <c r="AU175" s="232" t="s">
        <v>80</v>
      </c>
      <c r="AV175" s="12" t="s">
        <v>80</v>
      </c>
      <c r="AW175" s="12" t="s">
        <v>32</v>
      </c>
      <c r="AX175" s="12" t="s">
        <v>70</v>
      </c>
      <c r="AY175" s="232" t="s">
        <v>145</v>
      </c>
    </row>
    <row r="176" s="14" customFormat="1">
      <c r="A176" s="14"/>
      <c r="B176" s="243"/>
      <c r="C176" s="244"/>
      <c r="D176" s="223" t="s">
        <v>152</v>
      </c>
      <c r="E176" s="245" t="s">
        <v>19</v>
      </c>
      <c r="F176" s="246" t="s">
        <v>154</v>
      </c>
      <c r="G176" s="244"/>
      <c r="H176" s="247">
        <v>81.400000000000006</v>
      </c>
      <c r="I176" s="248"/>
      <c r="J176" s="244"/>
      <c r="K176" s="244"/>
      <c r="L176" s="249"/>
      <c r="M176" s="250"/>
      <c r="N176" s="251"/>
      <c r="O176" s="251"/>
      <c r="P176" s="251"/>
      <c r="Q176" s="251"/>
      <c r="R176" s="251"/>
      <c r="S176" s="251"/>
      <c r="T176" s="25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3" t="s">
        <v>152</v>
      </c>
      <c r="AU176" s="253" t="s">
        <v>80</v>
      </c>
      <c r="AV176" s="14" t="s">
        <v>150</v>
      </c>
      <c r="AW176" s="14" t="s">
        <v>32</v>
      </c>
      <c r="AX176" s="14" t="s">
        <v>78</v>
      </c>
      <c r="AY176" s="253" t="s">
        <v>145</v>
      </c>
    </row>
    <row r="177" s="2" customFormat="1" ht="21.75" customHeight="1">
      <c r="A177" s="41"/>
      <c r="B177" s="42"/>
      <c r="C177" s="208" t="s">
        <v>195</v>
      </c>
      <c r="D177" s="208" t="s">
        <v>146</v>
      </c>
      <c r="E177" s="209" t="s">
        <v>1365</v>
      </c>
      <c r="F177" s="210" t="s">
        <v>1366</v>
      </c>
      <c r="G177" s="211" t="s">
        <v>149</v>
      </c>
      <c r="H177" s="212">
        <v>772.63</v>
      </c>
      <c r="I177" s="213"/>
      <c r="J177" s="214">
        <f>ROUND(I177*H177,2)</f>
        <v>0</v>
      </c>
      <c r="K177" s="210" t="s">
        <v>733</v>
      </c>
      <c r="L177" s="47"/>
      <c r="M177" s="215" t="s">
        <v>19</v>
      </c>
      <c r="N177" s="216" t="s">
        <v>41</v>
      </c>
      <c r="O177" s="87"/>
      <c r="P177" s="217">
        <f>O177*H177</f>
        <v>0</v>
      </c>
      <c r="Q177" s="217">
        <v>0.00084000000000000003</v>
      </c>
      <c r="R177" s="217">
        <f>Q177*H177</f>
        <v>0.64900920000000006</v>
      </c>
      <c r="S177" s="217">
        <v>0</v>
      </c>
      <c r="T177" s="218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19" t="s">
        <v>150</v>
      </c>
      <c r="AT177" s="219" t="s">
        <v>146</v>
      </c>
      <c r="AU177" s="219" t="s">
        <v>80</v>
      </c>
      <c r="AY177" s="20" t="s">
        <v>145</v>
      </c>
      <c r="BE177" s="220">
        <f>IF(N177="základní",J177,0)</f>
        <v>0</v>
      </c>
      <c r="BF177" s="220">
        <f>IF(N177="snížená",J177,0)</f>
        <v>0</v>
      </c>
      <c r="BG177" s="220">
        <f>IF(N177="zákl. přenesená",J177,0)</f>
        <v>0</v>
      </c>
      <c r="BH177" s="220">
        <f>IF(N177="sníž. přenesená",J177,0)</f>
        <v>0</v>
      </c>
      <c r="BI177" s="220">
        <f>IF(N177="nulová",J177,0)</f>
        <v>0</v>
      </c>
      <c r="BJ177" s="20" t="s">
        <v>78</v>
      </c>
      <c r="BK177" s="220">
        <f>ROUND(I177*H177,2)</f>
        <v>0</v>
      </c>
      <c r="BL177" s="20" t="s">
        <v>150</v>
      </c>
      <c r="BM177" s="219" t="s">
        <v>1367</v>
      </c>
    </row>
    <row r="178" s="2" customFormat="1">
      <c r="A178" s="41"/>
      <c r="B178" s="42"/>
      <c r="C178" s="43"/>
      <c r="D178" s="266" t="s">
        <v>735</v>
      </c>
      <c r="E178" s="43"/>
      <c r="F178" s="267" t="s">
        <v>1368</v>
      </c>
      <c r="G178" s="43"/>
      <c r="H178" s="43"/>
      <c r="I178" s="268"/>
      <c r="J178" s="43"/>
      <c r="K178" s="43"/>
      <c r="L178" s="47"/>
      <c r="M178" s="269"/>
      <c r="N178" s="270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735</v>
      </c>
      <c r="AU178" s="20" t="s">
        <v>80</v>
      </c>
    </row>
    <row r="179" s="13" customFormat="1">
      <c r="A179" s="13"/>
      <c r="B179" s="233"/>
      <c r="C179" s="234"/>
      <c r="D179" s="223" t="s">
        <v>152</v>
      </c>
      <c r="E179" s="235" t="s">
        <v>19</v>
      </c>
      <c r="F179" s="236" t="s">
        <v>1308</v>
      </c>
      <c r="G179" s="234"/>
      <c r="H179" s="235" t="s">
        <v>19</v>
      </c>
      <c r="I179" s="237"/>
      <c r="J179" s="234"/>
      <c r="K179" s="234"/>
      <c r="L179" s="238"/>
      <c r="M179" s="239"/>
      <c r="N179" s="240"/>
      <c r="O179" s="240"/>
      <c r="P179" s="240"/>
      <c r="Q179" s="240"/>
      <c r="R179" s="240"/>
      <c r="S179" s="240"/>
      <c r="T179" s="24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2" t="s">
        <v>152</v>
      </c>
      <c r="AU179" s="242" t="s">
        <v>80</v>
      </c>
      <c r="AV179" s="13" t="s">
        <v>78</v>
      </c>
      <c r="AW179" s="13" t="s">
        <v>32</v>
      </c>
      <c r="AX179" s="13" t="s">
        <v>70</v>
      </c>
      <c r="AY179" s="242" t="s">
        <v>145</v>
      </c>
    </row>
    <row r="180" s="12" customFormat="1">
      <c r="A180" s="12"/>
      <c r="B180" s="221"/>
      <c r="C180" s="222"/>
      <c r="D180" s="223" t="s">
        <v>152</v>
      </c>
      <c r="E180" s="224" t="s">
        <v>19</v>
      </c>
      <c r="F180" s="225" t="s">
        <v>1369</v>
      </c>
      <c r="G180" s="222"/>
      <c r="H180" s="226">
        <v>23.760000000000002</v>
      </c>
      <c r="I180" s="227"/>
      <c r="J180" s="222"/>
      <c r="K180" s="222"/>
      <c r="L180" s="228"/>
      <c r="M180" s="229"/>
      <c r="N180" s="230"/>
      <c r="O180" s="230"/>
      <c r="P180" s="230"/>
      <c r="Q180" s="230"/>
      <c r="R180" s="230"/>
      <c r="S180" s="230"/>
      <c r="T180" s="231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T180" s="232" t="s">
        <v>152</v>
      </c>
      <c r="AU180" s="232" t="s">
        <v>80</v>
      </c>
      <c r="AV180" s="12" t="s">
        <v>80</v>
      </c>
      <c r="AW180" s="12" t="s">
        <v>32</v>
      </c>
      <c r="AX180" s="12" t="s">
        <v>70</v>
      </c>
      <c r="AY180" s="232" t="s">
        <v>145</v>
      </c>
    </row>
    <row r="181" s="12" customFormat="1">
      <c r="A181" s="12"/>
      <c r="B181" s="221"/>
      <c r="C181" s="222"/>
      <c r="D181" s="223" t="s">
        <v>152</v>
      </c>
      <c r="E181" s="224" t="s">
        <v>19</v>
      </c>
      <c r="F181" s="225" t="s">
        <v>1370</v>
      </c>
      <c r="G181" s="222"/>
      <c r="H181" s="226">
        <v>19.800000000000001</v>
      </c>
      <c r="I181" s="227"/>
      <c r="J181" s="222"/>
      <c r="K181" s="222"/>
      <c r="L181" s="228"/>
      <c r="M181" s="229"/>
      <c r="N181" s="230"/>
      <c r="O181" s="230"/>
      <c r="P181" s="230"/>
      <c r="Q181" s="230"/>
      <c r="R181" s="230"/>
      <c r="S181" s="230"/>
      <c r="T181" s="231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T181" s="232" t="s">
        <v>152</v>
      </c>
      <c r="AU181" s="232" t="s">
        <v>80</v>
      </c>
      <c r="AV181" s="12" t="s">
        <v>80</v>
      </c>
      <c r="AW181" s="12" t="s">
        <v>32</v>
      </c>
      <c r="AX181" s="12" t="s">
        <v>70</v>
      </c>
      <c r="AY181" s="232" t="s">
        <v>145</v>
      </c>
    </row>
    <row r="182" s="12" customFormat="1">
      <c r="A182" s="12"/>
      <c r="B182" s="221"/>
      <c r="C182" s="222"/>
      <c r="D182" s="223" t="s">
        <v>152</v>
      </c>
      <c r="E182" s="224" t="s">
        <v>19</v>
      </c>
      <c r="F182" s="225" t="s">
        <v>1371</v>
      </c>
      <c r="G182" s="222"/>
      <c r="H182" s="226">
        <v>22.399999999999999</v>
      </c>
      <c r="I182" s="227"/>
      <c r="J182" s="222"/>
      <c r="K182" s="222"/>
      <c r="L182" s="228"/>
      <c r="M182" s="229"/>
      <c r="N182" s="230"/>
      <c r="O182" s="230"/>
      <c r="P182" s="230"/>
      <c r="Q182" s="230"/>
      <c r="R182" s="230"/>
      <c r="S182" s="230"/>
      <c r="T182" s="231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T182" s="232" t="s">
        <v>152</v>
      </c>
      <c r="AU182" s="232" t="s">
        <v>80</v>
      </c>
      <c r="AV182" s="12" t="s">
        <v>80</v>
      </c>
      <c r="AW182" s="12" t="s">
        <v>32</v>
      </c>
      <c r="AX182" s="12" t="s">
        <v>70</v>
      </c>
      <c r="AY182" s="232" t="s">
        <v>145</v>
      </c>
    </row>
    <row r="183" s="12" customFormat="1">
      <c r="A183" s="12"/>
      <c r="B183" s="221"/>
      <c r="C183" s="222"/>
      <c r="D183" s="223" t="s">
        <v>152</v>
      </c>
      <c r="E183" s="224" t="s">
        <v>19</v>
      </c>
      <c r="F183" s="225" t="s">
        <v>1372</v>
      </c>
      <c r="G183" s="222"/>
      <c r="H183" s="226">
        <v>26</v>
      </c>
      <c r="I183" s="227"/>
      <c r="J183" s="222"/>
      <c r="K183" s="222"/>
      <c r="L183" s="228"/>
      <c r="M183" s="229"/>
      <c r="N183" s="230"/>
      <c r="O183" s="230"/>
      <c r="P183" s="230"/>
      <c r="Q183" s="230"/>
      <c r="R183" s="230"/>
      <c r="S183" s="230"/>
      <c r="T183" s="231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T183" s="232" t="s">
        <v>152</v>
      </c>
      <c r="AU183" s="232" t="s">
        <v>80</v>
      </c>
      <c r="AV183" s="12" t="s">
        <v>80</v>
      </c>
      <c r="AW183" s="12" t="s">
        <v>32</v>
      </c>
      <c r="AX183" s="12" t="s">
        <v>70</v>
      </c>
      <c r="AY183" s="232" t="s">
        <v>145</v>
      </c>
    </row>
    <row r="184" s="12" customFormat="1">
      <c r="A184" s="12"/>
      <c r="B184" s="221"/>
      <c r="C184" s="222"/>
      <c r="D184" s="223" t="s">
        <v>152</v>
      </c>
      <c r="E184" s="224" t="s">
        <v>19</v>
      </c>
      <c r="F184" s="225" t="s">
        <v>1373</v>
      </c>
      <c r="G184" s="222"/>
      <c r="H184" s="226">
        <v>26</v>
      </c>
      <c r="I184" s="227"/>
      <c r="J184" s="222"/>
      <c r="K184" s="222"/>
      <c r="L184" s="228"/>
      <c r="M184" s="229"/>
      <c r="N184" s="230"/>
      <c r="O184" s="230"/>
      <c r="P184" s="230"/>
      <c r="Q184" s="230"/>
      <c r="R184" s="230"/>
      <c r="S184" s="230"/>
      <c r="T184" s="231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T184" s="232" t="s">
        <v>152</v>
      </c>
      <c r="AU184" s="232" t="s">
        <v>80</v>
      </c>
      <c r="AV184" s="12" t="s">
        <v>80</v>
      </c>
      <c r="AW184" s="12" t="s">
        <v>32</v>
      </c>
      <c r="AX184" s="12" t="s">
        <v>70</v>
      </c>
      <c r="AY184" s="232" t="s">
        <v>145</v>
      </c>
    </row>
    <row r="185" s="12" customFormat="1">
      <c r="A185" s="12"/>
      <c r="B185" s="221"/>
      <c r="C185" s="222"/>
      <c r="D185" s="223" t="s">
        <v>152</v>
      </c>
      <c r="E185" s="224" t="s">
        <v>19</v>
      </c>
      <c r="F185" s="225" t="s">
        <v>1374</v>
      </c>
      <c r="G185" s="222"/>
      <c r="H185" s="226">
        <v>23.52</v>
      </c>
      <c r="I185" s="227"/>
      <c r="J185" s="222"/>
      <c r="K185" s="222"/>
      <c r="L185" s="228"/>
      <c r="M185" s="229"/>
      <c r="N185" s="230"/>
      <c r="O185" s="230"/>
      <c r="P185" s="230"/>
      <c r="Q185" s="230"/>
      <c r="R185" s="230"/>
      <c r="S185" s="230"/>
      <c r="T185" s="231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T185" s="232" t="s">
        <v>152</v>
      </c>
      <c r="AU185" s="232" t="s">
        <v>80</v>
      </c>
      <c r="AV185" s="12" t="s">
        <v>80</v>
      </c>
      <c r="AW185" s="12" t="s">
        <v>32</v>
      </c>
      <c r="AX185" s="12" t="s">
        <v>70</v>
      </c>
      <c r="AY185" s="232" t="s">
        <v>145</v>
      </c>
    </row>
    <row r="186" s="12" customFormat="1">
      <c r="A186" s="12"/>
      <c r="B186" s="221"/>
      <c r="C186" s="222"/>
      <c r="D186" s="223" t="s">
        <v>152</v>
      </c>
      <c r="E186" s="224" t="s">
        <v>19</v>
      </c>
      <c r="F186" s="225" t="s">
        <v>1375</v>
      </c>
      <c r="G186" s="222"/>
      <c r="H186" s="226">
        <v>26.460000000000001</v>
      </c>
      <c r="I186" s="227"/>
      <c r="J186" s="222"/>
      <c r="K186" s="222"/>
      <c r="L186" s="228"/>
      <c r="M186" s="229"/>
      <c r="N186" s="230"/>
      <c r="O186" s="230"/>
      <c r="P186" s="230"/>
      <c r="Q186" s="230"/>
      <c r="R186" s="230"/>
      <c r="S186" s="230"/>
      <c r="T186" s="231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T186" s="232" t="s">
        <v>152</v>
      </c>
      <c r="AU186" s="232" t="s">
        <v>80</v>
      </c>
      <c r="AV186" s="12" t="s">
        <v>80</v>
      </c>
      <c r="AW186" s="12" t="s">
        <v>32</v>
      </c>
      <c r="AX186" s="12" t="s">
        <v>70</v>
      </c>
      <c r="AY186" s="232" t="s">
        <v>145</v>
      </c>
    </row>
    <row r="187" s="12" customFormat="1">
      <c r="A187" s="12"/>
      <c r="B187" s="221"/>
      <c r="C187" s="222"/>
      <c r="D187" s="223" t="s">
        <v>152</v>
      </c>
      <c r="E187" s="224" t="s">
        <v>19</v>
      </c>
      <c r="F187" s="225" t="s">
        <v>1376</v>
      </c>
      <c r="G187" s="222"/>
      <c r="H187" s="226">
        <v>26.5</v>
      </c>
      <c r="I187" s="227"/>
      <c r="J187" s="222"/>
      <c r="K187" s="222"/>
      <c r="L187" s="228"/>
      <c r="M187" s="229"/>
      <c r="N187" s="230"/>
      <c r="O187" s="230"/>
      <c r="P187" s="230"/>
      <c r="Q187" s="230"/>
      <c r="R187" s="230"/>
      <c r="S187" s="230"/>
      <c r="T187" s="231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T187" s="232" t="s">
        <v>152</v>
      </c>
      <c r="AU187" s="232" t="s">
        <v>80</v>
      </c>
      <c r="AV187" s="12" t="s">
        <v>80</v>
      </c>
      <c r="AW187" s="12" t="s">
        <v>32</v>
      </c>
      <c r="AX187" s="12" t="s">
        <v>70</v>
      </c>
      <c r="AY187" s="232" t="s">
        <v>145</v>
      </c>
    </row>
    <row r="188" s="12" customFormat="1">
      <c r="A188" s="12"/>
      <c r="B188" s="221"/>
      <c r="C188" s="222"/>
      <c r="D188" s="223" t="s">
        <v>152</v>
      </c>
      <c r="E188" s="224" t="s">
        <v>19</v>
      </c>
      <c r="F188" s="225" t="s">
        <v>1377</v>
      </c>
      <c r="G188" s="222"/>
      <c r="H188" s="226">
        <v>26.879999999999999</v>
      </c>
      <c r="I188" s="227"/>
      <c r="J188" s="222"/>
      <c r="K188" s="222"/>
      <c r="L188" s="228"/>
      <c r="M188" s="229"/>
      <c r="N188" s="230"/>
      <c r="O188" s="230"/>
      <c r="P188" s="230"/>
      <c r="Q188" s="230"/>
      <c r="R188" s="230"/>
      <c r="S188" s="230"/>
      <c r="T188" s="231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T188" s="232" t="s">
        <v>152</v>
      </c>
      <c r="AU188" s="232" t="s">
        <v>80</v>
      </c>
      <c r="AV188" s="12" t="s">
        <v>80</v>
      </c>
      <c r="AW188" s="12" t="s">
        <v>32</v>
      </c>
      <c r="AX188" s="12" t="s">
        <v>70</v>
      </c>
      <c r="AY188" s="232" t="s">
        <v>145</v>
      </c>
    </row>
    <row r="189" s="12" customFormat="1">
      <c r="A189" s="12"/>
      <c r="B189" s="221"/>
      <c r="C189" s="222"/>
      <c r="D189" s="223" t="s">
        <v>152</v>
      </c>
      <c r="E189" s="224" t="s">
        <v>19</v>
      </c>
      <c r="F189" s="225" t="s">
        <v>1378</v>
      </c>
      <c r="G189" s="222"/>
      <c r="H189" s="226">
        <v>26.039999999999999</v>
      </c>
      <c r="I189" s="227"/>
      <c r="J189" s="222"/>
      <c r="K189" s="222"/>
      <c r="L189" s="228"/>
      <c r="M189" s="229"/>
      <c r="N189" s="230"/>
      <c r="O189" s="230"/>
      <c r="P189" s="230"/>
      <c r="Q189" s="230"/>
      <c r="R189" s="230"/>
      <c r="S189" s="230"/>
      <c r="T189" s="231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T189" s="232" t="s">
        <v>152</v>
      </c>
      <c r="AU189" s="232" t="s">
        <v>80</v>
      </c>
      <c r="AV189" s="12" t="s">
        <v>80</v>
      </c>
      <c r="AW189" s="12" t="s">
        <v>32</v>
      </c>
      <c r="AX189" s="12" t="s">
        <v>70</v>
      </c>
      <c r="AY189" s="232" t="s">
        <v>145</v>
      </c>
    </row>
    <row r="190" s="12" customFormat="1">
      <c r="A190" s="12"/>
      <c r="B190" s="221"/>
      <c r="C190" s="222"/>
      <c r="D190" s="223" t="s">
        <v>152</v>
      </c>
      <c r="E190" s="224" t="s">
        <v>19</v>
      </c>
      <c r="F190" s="225" t="s">
        <v>1379</v>
      </c>
      <c r="G190" s="222"/>
      <c r="H190" s="226">
        <v>25.52</v>
      </c>
      <c r="I190" s="227"/>
      <c r="J190" s="222"/>
      <c r="K190" s="222"/>
      <c r="L190" s="228"/>
      <c r="M190" s="229"/>
      <c r="N190" s="230"/>
      <c r="O190" s="230"/>
      <c r="P190" s="230"/>
      <c r="Q190" s="230"/>
      <c r="R190" s="230"/>
      <c r="S190" s="230"/>
      <c r="T190" s="231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T190" s="232" t="s">
        <v>152</v>
      </c>
      <c r="AU190" s="232" t="s">
        <v>80</v>
      </c>
      <c r="AV190" s="12" t="s">
        <v>80</v>
      </c>
      <c r="AW190" s="12" t="s">
        <v>32</v>
      </c>
      <c r="AX190" s="12" t="s">
        <v>70</v>
      </c>
      <c r="AY190" s="232" t="s">
        <v>145</v>
      </c>
    </row>
    <row r="191" s="12" customFormat="1">
      <c r="A191" s="12"/>
      <c r="B191" s="221"/>
      <c r="C191" s="222"/>
      <c r="D191" s="223" t="s">
        <v>152</v>
      </c>
      <c r="E191" s="224" t="s">
        <v>19</v>
      </c>
      <c r="F191" s="225" t="s">
        <v>1380</v>
      </c>
      <c r="G191" s="222"/>
      <c r="H191" s="226">
        <v>26.66</v>
      </c>
      <c r="I191" s="227"/>
      <c r="J191" s="222"/>
      <c r="K191" s="222"/>
      <c r="L191" s="228"/>
      <c r="M191" s="229"/>
      <c r="N191" s="230"/>
      <c r="O191" s="230"/>
      <c r="P191" s="230"/>
      <c r="Q191" s="230"/>
      <c r="R191" s="230"/>
      <c r="S191" s="230"/>
      <c r="T191" s="231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T191" s="232" t="s">
        <v>152</v>
      </c>
      <c r="AU191" s="232" t="s">
        <v>80</v>
      </c>
      <c r="AV191" s="12" t="s">
        <v>80</v>
      </c>
      <c r="AW191" s="12" t="s">
        <v>32</v>
      </c>
      <c r="AX191" s="12" t="s">
        <v>70</v>
      </c>
      <c r="AY191" s="232" t="s">
        <v>145</v>
      </c>
    </row>
    <row r="192" s="12" customFormat="1">
      <c r="A192" s="12"/>
      <c r="B192" s="221"/>
      <c r="C192" s="222"/>
      <c r="D192" s="223" t="s">
        <v>152</v>
      </c>
      <c r="E192" s="224" t="s">
        <v>19</v>
      </c>
      <c r="F192" s="225" t="s">
        <v>1381</v>
      </c>
      <c r="G192" s="222"/>
      <c r="H192" s="226">
        <v>26.66</v>
      </c>
      <c r="I192" s="227"/>
      <c r="J192" s="222"/>
      <c r="K192" s="222"/>
      <c r="L192" s="228"/>
      <c r="M192" s="229"/>
      <c r="N192" s="230"/>
      <c r="O192" s="230"/>
      <c r="P192" s="230"/>
      <c r="Q192" s="230"/>
      <c r="R192" s="230"/>
      <c r="S192" s="230"/>
      <c r="T192" s="231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T192" s="232" t="s">
        <v>152</v>
      </c>
      <c r="AU192" s="232" t="s">
        <v>80</v>
      </c>
      <c r="AV192" s="12" t="s">
        <v>80</v>
      </c>
      <c r="AW192" s="12" t="s">
        <v>32</v>
      </c>
      <c r="AX192" s="12" t="s">
        <v>70</v>
      </c>
      <c r="AY192" s="232" t="s">
        <v>145</v>
      </c>
    </row>
    <row r="193" s="12" customFormat="1">
      <c r="A193" s="12"/>
      <c r="B193" s="221"/>
      <c r="C193" s="222"/>
      <c r="D193" s="223" t="s">
        <v>152</v>
      </c>
      <c r="E193" s="224" t="s">
        <v>19</v>
      </c>
      <c r="F193" s="225" t="s">
        <v>1382</v>
      </c>
      <c r="G193" s="222"/>
      <c r="H193" s="226">
        <v>27.140000000000001</v>
      </c>
      <c r="I193" s="227"/>
      <c r="J193" s="222"/>
      <c r="K193" s="222"/>
      <c r="L193" s="228"/>
      <c r="M193" s="229"/>
      <c r="N193" s="230"/>
      <c r="O193" s="230"/>
      <c r="P193" s="230"/>
      <c r="Q193" s="230"/>
      <c r="R193" s="230"/>
      <c r="S193" s="230"/>
      <c r="T193" s="231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T193" s="232" t="s">
        <v>152</v>
      </c>
      <c r="AU193" s="232" t="s">
        <v>80</v>
      </c>
      <c r="AV193" s="12" t="s">
        <v>80</v>
      </c>
      <c r="AW193" s="12" t="s">
        <v>32</v>
      </c>
      <c r="AX193" s="12" t="s">
        <v>70</v>
      </c>
      <c r="AY193" s="232" t="s">
        <v>145</v>
      </c>
    </row>
    <row r="194" s="12" customFormat="1">
      <c r="A194" s="12"/>
      <c r="B194" s="221"/>
      <c r="C194" s="222"/>
      <c r="D194" s="223" t="s">
        <v>152</v>
      </c>
      <c r="E194" s="224" t="s">
        <v>19</v>
      </c>
      <c r="F194" s="225" t="s">
        <v>1383</v>
      </c>
      <c r="G194" s="222"/>
      <c r="H194" s="226">
        <v>26.66</v>
      </c>
      <c r="I194" s="227"/>
      <c r="J194" s="222"/>
      <c r="K194" s="222"/>
      <c r="L194" s="228"/>
      <c r="M194" s="229"/>
      <c r="N194" s="230"/>
      <c r="O194" s="230"/>
      <c r="P194" s="230"/>
      <c r="Q194" s="230"/>
      <c r="R194" s="230"/>
      <c r="S194" s="230"/>
      <c r="T194" s="231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T194" s="232" t="s">
        <v>152</v>
      </c>
      <c r="AU194" s="232" t="s">
        <v>80</v>
      </c>
      <c r="AV194" s="12" t="s">
        <v>80</v>
      </c>
      <c r="AW194" s="12" t="s">
        <v>32</v>
      </c>
      <c r="AX194" s="12" t="s">
        <v>70</v>
      </c>
      <c r="AY194" s="232" t="s">
        <v>145</v>
      </c>
    </row>
    <row r="195" s="12" customFormat="1">
      <c r="A195" s="12"/>
      <c r="B195" s="221"/>
      <c r="C195" s="222"/>
      <c r="D195" s="223" t="s">
        <v>152</v>
      </c>
      <c r="E195" s="224" t="s">
        <v>19</v>
      </c>
      <c r="F195" s="225" t="s">
        <v>1384</v>
      </c>
      <c r="G195" s="222"/>
      <c r="H195" s="226">
        <v>27.280000000000001</v>
      </c>
      <c r="I195" s="227"/>
      <c r="J195" s="222"/>
      <c r="K195" s="222"/>
      <c r="L195" s="228"/>
      <c r="M195" s="229"/>
      <c r="N195" s="230"/>
      <c r="O195" s="230"/>
      <c r="P195" s="230"/>
      <c r="Q195" s="230"/>
      <c r="R195" s="230"/>
      <c r="S195" s="230"/>
      <c r="T195" s="231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T195" s="232" t="s">
        <v>152</v>
      </c>
      <c r="AU195" s="232" t="s">
        <v>80</v>
      </c>
      <c r="AV195" s="12" t="s">
        <v>80</v>
      </c>
      <c r="AW195" s="12" t="s">
        <v>32</v>
      </c>
      <c r="AX195" s="12" t="s">
        <v>70</v>
      </c>
      <c r="AY195" s="232" t="s">
        <v>145</v>
      </c>
    </row>
    <row r="196" s="12" customFormat="1">
      <c r="A196" s="12"/>
      <c r="B196" s="221"/>
      <c r="C196" s="222"/>
      <c r="D196" s="223" t="s">
        <v>152</v>
      </c>
      <c r="E196" s="224" t="s">
        <v>19</v>
      </c>
      <c r="F196" s="225" t="s">
        <v>1385</v>
      </c>
      <c r="G196" s="222"/>
      <c r="H196" s="226">
        <v>25.199999999999999</v>
      </c>
      <c r="I196" s="227"/>
      <c r="J196" s="222"/>
      <c r="K196" s="222"/>
      <c r="L196" s="228"/>
      <c r="M196" s="229"/>
      <c r="N196" s="230"/>
      <c r="O196" s="230"/>
      <c r="P196" s="230"/>
      <c r="Q196" s="230"/>
      <c r="R196" s="230"/>
      <c r="S196" s="230"/>
      <c r="T196" s="231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T196" s="232" t="s">
        <v>152</v>
      </c>
      <c r="AU196" s="232" t="s">
        <v>80</v>
      </c>
      <c r="AV196" s="12" t="s">
        <v>80</v>
      </c>
      <c r="AW196" s="12" t="s">
        <v>32</v>
      </c>
      <c r="AX196" s="12" t="s">
        <v>70</v>
      </c>
      <c r="AY196" s="232" t="s">
        <v>145</v>
      </c>
    </row>
    <row r="197" s="12" customFormat="1">
      <c r="A197" s="12"/>
      <c r="B197" s="221"/>
      <c r="C197" s="222"/>
      <c r="D197" s="223" t="s">
        <v>152</v>
      </c>
      <c r="E197" s="224" t="s">
        <v>19</v>
      </c>
      <c r="F197" s="225" t="s">
        <v>1386</v>
      </c>
      <c r="G197" s="222"/>
      <c r="H197" s="226">
        <v>27.280000000000001</v>
      </c>
      <c r="I197" s="227"/>
      <c r="J197" s="222"/>
      <c r="K197" s="222"/>
      <c r="L197" s="228"/>
      <c r="M197" s="229"/>
      <c r="N197" s="230"/>
      <c r="O197" s="230"/>
      <c r="P197" s="230"/>
      <c r="Q197" s="230"/>
      <c r="R197" s="230"/>
      <c r="S197" s="230"/>
      <c r="T197" s="231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T197" s="232" t="s">
        <v>152</v>
      </c>
      <c r="AU197" s="232" t="s">
        <v>80</v>
      </c>
      <c r="AV197" s="12" t="s">
        <v>80</v>
      </c>
      <c r="AW197" s="12" t="s">
        <v>32</v>
      </c>
      <c r="AX197" s="12" t="s">
        <v>70</v>
      </c>
      <c r="AY197" s="232" t="s">
        <v>145</v>
      </c>
    </row>
    <row r="198" s="12" customFormat="1">
      <c r="A198" s="12"/>
      <c r="B198" s="221"/>
      <c r="C198" s="222"/>
      <c r="D198" s="223" t="s">
        <v>152</v>
      </c>
      <c r="E198" s="224" t="s">
        <v>19</v>
      </c>
      <c r="F198" s="225" t="s">
        <v>1387</v>
      </c>
      <c r="G198" s="222"/>
      <c r="H198" s="226">
        <v>26.460000000000001</v>
      </c>
      <c r="I198" s="227"/>
      <c r="J198" s="222"/>
      <c r="K198" s="222"/>
      <c r="L198" s="228"/>
      <c r="M198" s="229"/>
      <c r="N198" s="230"/>
      <c r="O198" s="230"/>
      <c r="P198" s="230"/>
      <c r="Q198" s="230"/>
      <c r="R198" s="230"/>
      <c r="S198" s="230"/>
      <c r="T198" s="231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T198" s="232" t="s">
        <v>152</v>
      </c>
      <c r="AU198" s="232" t="s">
        <v>80</v>
      </c>
      <c r="AV198" s="12" t="s">
        <v>80</v>
      </c>
      <c r="AW198" s="12" t="s">
        <v>32</v>
      </c>
      <c r="AX198" s="12" t="s">
        <v>70</v>
      </c>
      <c r="AY198" s="232" t="s">
        <v>145</v>
      </c>
    </row>
    <row r="199" s="12" customFormat="1">
      <c r="A199" s="12"/>
      <c r="B199" s="221"/>
      <c r="C199" s="222"/>
      <c r="D199" s="223" t="s">
        <v>152</v>
      </c>
      <c r="E199" s="224" t="s">
        <v>19</v>
      </c>
      <c r="F199" s="225" t="s">
        <v>1388</v>
      </c>
      <c r="G199" s="222"/>
      <c r="H199" s="226">
        <v>10.08</v>
      </c>
      <c r="I199" s="227"/>
      <c r="J199" s="222"/>
      <c r="K199" s="222"/>
      <c r="L199" s="228"/>
      <c r="M199" s="229"/>
      <c r="N199" s="230"/>
      <c r="O199" s="230"/>
      <c r="P199" s="230"/>
      <c r="Q199" s="230"/>
      <c r="R199" s="230"/>
      <c r="S199" s="230"/>
      <c r="T199" s="231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T199" s="232" t="s">
        <v>152</v>
      </c>
      <c r="AU199" s="232" t="s">
        <v>80</v>
      </c>
      <c r="AV199" s="12" t="s">
        <v>80</v>
      </c>
      <c r="AW199" s="12" t="s">
        <v>32</v>
      </c>
      <c r="AX199" s="12" t="s">
        <v>70</v>
      </c>
      <c r="AY199" s="232" t="s">
        <v>145</v>
      </c>
    </row>
    <row r="200" s="12" customFormat="1">
      <c r="A200" s="12"/>
      <c r="B200" s="221"/>
      <c r="C200" s="222"/>
      <c r="D200" s="223" t="s">
        <v>152</v>
      </c>
      <c r="E200" s="224" t="s">
        <v>19</v>
      </c>
      <c r="F200" s="225" t="s">
        <v>1389</v>
      </c>
      <c r="G200" s="222"/>
      <c r="H200" s="226">
        <v>11.699999999999999</v>
      </c>
      <c r="I200" s="227"/>
      <c r="J200" s="222"/>
      <c r="K200" s="222"/>
      <c r="L200" s="228"/>
      <c r="M200" s="229"/>
      <c r="N200" s="230"/>
      <c r="O200" s="230"/>
      <c r="P200" s="230"/>
      <c r="Q200" s="230"/>
      <c r="R200" s="230"/>
      <c r="S200" s="230"/>
      <c r="T200" s="231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T200" s="232" t="s">
        <v>152</v>
      </c>
      <c r="AU200" s="232" t="s">
        <v>80</v>
      </c>
      <c r="AV200" s="12" t="s">
        <v>80</v>
      </c>
      <c r="AW200" s="12" t="s">
        <v>32</v>
      </c>
      <c r="AX200" s="12" t="s">
        <v>70</v>
      </c>
      <c r="AY200" s="232" t="s">
        <v>145</v>
      </c>
    </row>
    <row r="201" s="12" customFormat="1">
      <c r="A201" s="12"/>
      <c r="B201" s="221"/>
      <c r="C201" s="222"/>
      <c r="D201" s="223" t="s">
        <v>152</v>
      </c>
      <c r="E201" s="224" t="s">
        <v>19</v>
      </c>
      <c r="F201" s="225" t="s">
        <v>1390</v>
      </c>
      <c r="G201" s="222"/>
      <c r="H201" s="226">
        <v>8.6400000000000006</v>
      </c>
      <c r="I201" s="227"/>
      <c r="J201" s="222"/>
      <c r="K201" s="222"/>
      <c r="L201" s="228"/>
      <c r="M201" s="229"/>
      <c r="N201" s="230"/>
      <c r="O201" s="230"/>
      <c r="P201" s="230"/>
      <c r="Q201" s="230"/>
      <c r="R201" s="230"/>
      <c r="S201" s="230"/>
      <c r="T201" s="231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T201" s="232" t="s">
        <v>152</v>
      </c>
      <c r="AU201" s="232" t="s">
        <v>80</v>
      </c>
      <c r="AV201" s="12" t="s">
        <v>80</v>
      </c>
      <c r="AW201" s="12" t="s">
        <v>32</v>
      </c>
      <c r="AX201" s="12" t="s">
        <v>70</v>
      </c>
      <c r="AY201" s="232" t="s">
        <v>145</v>
      </c>
    </row>
    <row r="202" s="12" customFormat="1">
      <c r="A202" s="12"/>
      <c r="B202" s="221"/>
      <c r="C202" s="222"/>
      <c r="D202" s="223" t="s">
        <v>152</v>
      </c>
      <c r="E202" s="224" t="s">
        <v>19</v>
      </c>
      <c r="F202" s="225" t="s">
        <v>1391</v>
      </c>
      <c r="G202" s="222"/>
      <c r="H202" s="226">
        <v>6.6600000000000001</v>
      </c>
      <c r="I202" s="227"/>
      <c r="J202" s="222"/>
      <c r="K202" s="222"/>
      <c r="L202" s="228"/>
      <c r="M202" s="229"/>
      <c r="N202" s="230"/>
      <c r="O202" s="230"/>
      <c r="P202" s="230"/>
      <c r="Q202" s="230"/>
      <c r="R202" s="230"/>
      <c r="S202" s="230"/>
      <c r="T202" s="231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T202" s="232" t="s">
        <v>152</v>
      </c>
      <c r="AU202" s="232" t="s">
        <v>80</v>
      </c>
      <c r="AV202" s="12" t="s">
        <v>80</v>
      </c>
      <c r="AW202" s="12" t="s">
        <v>32</v>
      </c>
      <c r="AX202" s="12" t="s">
        <v>70</v>
      </c>
      <c r="AY202" s="232" t="s">
        <v>145</v>
      </c>
    </row>
    <row r="203" s="16" customFormat="1">
      <c r="A203" s="16"/>
      <c r="B203" s="271"/>
      <c r="C203" s="272"/>
      <c r="D203" s="223" t="s">
        <v>152</v>
      </c>
      <c r="E203" s="273" t="s">
        <v>19</v>
      </c>
      <c r="F203" s="274" t="s">
        <v>752</v>
      </c>
      <c r="G203" s="272"/>
      <c r="H203" s="275">
        <v>523.30000000000007</v>
      </c>
      <c r="I203" s="276"/>
      <c r="J203" s="272"/>
      <c r="K203" s="272"/>
      <c r="L203" s="277"/>
      <c r="M203" s="278"/>
      <c r="N203" s="279"/>
      <c r="O203" s="279"/>
      <c r="P203" s="279"/>
      <c r="Q203" s="279"/>
      <c r="R203" s="279"/>
      <c r="S203" s="279"/>
      <c r="T203" s="280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T203" s="281" t="s">
        <v>152</v>
      </c>
      <c r="AU203" s="281" t="s">
        <v>80</v>
      </c>
      <c r="AV203" s="16" t="s">
        <v>168</v>
      </c>
      <c r="AW203" s="16" t="s">
        <v>32</v>
      </c>
      <c r="AX203" s="16" t="s">
        <v>70</v>
      </c>
      <c r="AY203" s="281" t="s">
        <v>145</v>
      </c>
    </row>
    <row r="204" s="12" customFormat="1">
      <c r="A204" s="12"/>
      <c r="B204" s="221"/>
      <c r="C204" s="222"/>
      <c r="D204" s="223" t="s">
        <v>152</v>
      </c>
      <c r="E204" s="224" t="s">
        <v>19</v>
      </c>
      <c r="F204" s="225" t="s">
        <v>1392</v>
      </c>
      <c r="G204" s="222"/>
      <c r="H204" s="226">
        <v>7.04</v>
      </c>
      <c r="I204" s="227"/>
      <c r="J204" s="222"/>
      <c r="K204" s="222"/>
      <c r="L204" s="228"/>
      <c r="M204" s="229"/>
      <c r="N204" s="230"/>
      <c r="O204" s="230"/>
      <c r="P204" s="230"/>
      <c r="Q204" s="230"/>
      <c r="R204" s="230"/>
      <c r="S204" s="230"/>
      <c r="T204" s="231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T204" s="232" t="s">
        <v>152</v>
      </c>
      <c r="AU204" s="232" t="s">
        <v>80</v>
      </c>
      <c r="AV204" s="12" t="s">
        <v>80</v>
      </c>
      <c r="AW204" s="12" t="s">
        <v>32</v>
      </c>
      <c r="AX204" s="12" t="s">
        <v>70</v>
      </c>
      <c r="AY204" s="232" t="s">
        <v>145</v>
      </c>
    </row>
    <row r="205" s="12" customFormat="1">
      <c r="A205" s="12"/>
      <c r="B205" s="221"/>
      <c r="C205" s="222"/>
      <c r="D205" s="223" t="s">
        <v>152</v>
      </c>
      <c r="E205" s="224" t="s">
        <v>19</v>
      </c>
      <c r="F205" s="225" t="s">
        <v>1393</v>
      </c>
      <c r="G205" s="222"/>
      <c r="H205" s="226">
        <v>8.3200000000000003</v>
      </c>
      <c r="I205" s="227"/>
      <c r="J205" s="222"/>
      <c r="K205" s="222"/>
      <c r="L205" s="228"/>
      <c r="M205" s="229"/>
      <c r="N205" s="230"/>
      <c r="O205" s="230"/>
      <c r="P205" s="230"/>
      <c r="Q205" s="230"/>
      <c r="R205" s="230"/>
      <c r="S205" s="230"/>
      <c r="T205" s="231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T205" s="232" t="s">
        <v>152</v>
      </c>
      <c r="AU205" s="232" t="s">
        <v>80</v>
      </c>
      <c r="AV205" s="12" t="s">
        <v>80</v>
      </c>
      <c r="AW205" s="12" t="s">
        <v>32</v>
      </c>
      <c r="AX205" s="12" t="s">
        <v>70</v>
      </c>
      <c r="AY205" s="232" t="s">
        <v>145</v>
      </c>
    </row>
    <row r="206" s="12" customFormat="1">
      <c r="A206" s="12"/>
      <c r="B206" s="221"/>
      <c r="C206" s="222"/>
      <c r="D206" s="223" t="s">
        <v>152</v>
      </c>
      <c r="E206" s="224" t="s">
        <v>19</v>
      </c>
      <c r="F206" s="225" t="s">
        <v>1394</v>
      </c>
      <c r="G206" s="222"/>
      <c r="H206" s="226">
        <v>8.0999999999999996</v>
      </c>
      <c r="I206" s="227"/>
      <c r="J206" s="222"/>
      <c r="K206" s="222"/>
      <c r="L206" s="228"/>
      <c r="M206" s="229"/>
      <c r="N206" s="230"/>
      <c r="O206" s="230"/>
      <c r="P206" s="230"/>
      <c r="Q206" s="230"/>
      <c r="R206" s="230"/>
      <c r="S206" s="230"/>
      <c r="T206" s="231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T206" s="232" t="s">
        <v>152</v>
      </c>
      <c r="AU206" s="232" t="s">
        <v>80</v>
      </c>
      <c r="AV206" s="12" t="s">
        <v>80</v>
      </c>
      <c r="AW206" s="12" t="s">
        <v>32</v>
      </c>
      <c r="AX206" s="12" t="s">
        <v>70</v>
      </c>
      <c r="AY206" s="232" t="s">
        <v>145</v>
      </c>
    </row>
    <row r="207" s="12" customFormat="1">
      <c r="A207" s="12"/>
      <c r="B207" s="221"/>
      <c r="C207" s="222"/>
      <c r="D207" s="223" t="s">
        <v>152</v>
      </c>
      <c r="E207" s="224" t="s">
        <v>19</v>
      </c>
      <c r="F207" s="225" t="s">
        <v>1395</v>
      </c>
      <c r="G207" s="222"/>
      <c r="H207" s="226">
        <v>7.8300000000000001</v>
      </c>
      <c r="I207" s="227"/>
      <c r="J207" s="222"/>
      <c r="K207" s="222"/>
      <c r="L207" s="228"/>
      <c r="M207" s="229"/>
      <c r="N207" s="230"/>
      <c r="O207" s="230"/>
      <c r="P207" s="230"/>
      <c r="Q207" s="230"/>
      <c r="R207" s="230"/>
      <c r="S207" s="230"/>
      <c r="T207" s="231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T207" s="232" t="s">
        <v>152</v>
      </c>
      <c r="AU207" s="232" t="s">
        <v>80</v>
      </c>
      <c r="AV207" s="12" t="s">
        <v>80</v>
      </c>
      <c r="AW207" s="12" t="s">
        <v>32</v>
      </c>
      <c r="AX207" s="12" t="s">
        <v>70</v>
      </c>
      <c r="AY207" s="232" t="s">
        <v>145</v>
      </c>
    </row>
    <row r="208" s="12" customFormat="1">
      <c r="A208" s="12"/>
      <c r="B208" s="221"/>
      <c r="C208" s="222"/>
      <c r="D208" s="223" t="s">
        <v>152</v>
      </c>
      <c r="E208" s="224" t="s">
        <v>19</v>
      </c>
      <c r="F208" s="225" t="s">
        <v>1396</v>
      </c>
      <c r="G208" s="222"/>
      <c r="H208" s="226">
        <v>8.4000000000000004</v>
      </c>
      <c r="I208" s="227"/>
      <c r="J208" s="222"/>
      <c r="K208" s="222"/>
      <c r="L208" s="228"/>
      <c r="M208" s="229"/>
      <c r="N208" s="230"/>
      <c r="O208" s="230"/>
      <c r="P208" s="230"/>
      <c r="Q208" s="230"/>
      <c r="R208" s="230"/>
      <c r="S208" s="230"/>
      <c r="T208" s="231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T208" s="232" t="s">
        <v>152</v>
      </c>
      <c r="AU208" s="232" t="s">
        <v>80</v>
      </c>
      <c r="AV208" s="12" t="s">
        <v>80</v>
      </c>
      <c r="AW208" s="12" t="s">
        <v>32</v>
      </c>
      <c r="AX208" s="12" t="s">
        <v>70</v>
      </c>
      <c r="AY208" s="232" t="s">
        <v>145</v>
      </c>
    </row>
    <row r="209" s="12" customFormat="1">
      <c r="A209" s="12"/>
      <c r="B209" s="221"/>
      <c r="C209" s="222"/>
      <c r="D209" s="223" t="s">
        <v>152</v>
      </c>
      <c r="E209" s="224" t="s">
        <v>19</v>
      </c>
      <c r="F209" s="225" t="s">
        <v>1397</v>
      </c>
      <c r="G209" s="222"/>
      <c r="H209" s="226">
        <v>7.29</v>
      </c>
      <c r="I209" s="227"/>
      <c r="J209" s="222"/>
      <c r="K209" s="222"/>
      <c r="L209" s="228"/>
      <c r="M209" s="229"/>
      <c r="N209" s="230"/>
      <c r="O209" s="230"/>
      <c r="P209" s="230"/>
      <c r="Q209" s="230"/>
      <c r="R209" s="230"/>
      <c r="S209" s="230"/>
      <c r="T209" s="231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T209" s="232" t="s">
        <v>152</v>
      </c>
      <c r="AU209" s="232" t="s">
        <v>80</v>
      </c>
      <c r="AV209" s="12" t="s">
        <v>80</v>
      </c>
      <c r="AW209" s="12" t="s">
        <v>32</v>
      </c>
      <c r="AX209" s="12" t="s">
        <v>70</v>
      </c>
      <c r="AY209" s="232" t="s">
        <v>145</v>
      </c>
    </row>
    <row r="210" s="12" customFormat="1">
      <c r="A210" s="12"/>
      <c r="B210" s="221"/>
      <c r="C210" s="222"/>
      <c r="D210" s="223" t="s">
        <v>152</v>
      </c>
      <c r="E210" s="224" t="s">
        <v>19</v>
      </c>
      <c r="F210" s="225" t="s">
        <v>1398</v>
      </c>
      <c r="G210" s="222"/>
      <c r="H210" s="226">
        <v>10.199999999999999</v>
      </c>
      <c r="I210" s="227"/>
      <c r="J210" s="222"/>
      <c r="K210" s="222"/>
      <c r="L210" s="228"/>
      <c r="M210" s="229"/>
      <c r="N210" s="230"/>
      <c r="O210" s="230"/>
      <c r="P210" s="230"/>
      <c r="Q210" s="230"/>
      <c r="R210" s="230"/>
      <c r="S210" s="230"/>
      <c r="T210" s="231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T210" s="232" t="s">
        <v>152</v>
      </c>
      <c r="AU210" s="232" t="s">
        <v>80</v>
      </c>
      <c r="AV210" s="12" t="s">
        <v>80</v>
      </c>
      <c r="AW210" s="12" t="s">
        <v>32</v>
      </c>
      <c r="AX210" s="12" t="s">
        <v>70</v>
      </c>
      <c r="AY210" s="232" t="s">
        <v>145</v>
      </c>
    </row>
    <row r="211" s="12" customFormat="1">
      <c r="A211" s="12"/>
      <c r="B211" s="221"/>
      <c r="C211" s="222"/>
      <c r="D211" s="223" t="s">
        <v>152</v>
      </c>
      <c r="E211" s="224" t="s">
        <v>19</v>
      </c>
      <c r="F211" s="225" t="s">
        <v>1399</v>
      </c>
      <c r="G211" s="222"/>
      <c r="H211" s="226">
        <v>19.199999999999999</v>
      </c>
      <c r="I211" s="227"/>
      <c r="J211" s="222"/>
      <c r="K211" s="222"/>
      <c r="L211" s="228"/>
      <c r="M211" s="229"/>
      <c r="N211" s="230"/>
      <c r="O211" s="230"/>
      <c r="P211" s="230"/>
      <c r="Q211" s="230"/>
      <c r="R211" s="230"/>
      <c r="S211" s="230"/>
      <c r="T211" s="231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T211" s="232" t="s">
        <v>152</v>
      </c>
      <c r="AU211" s="232" t="s">
        <v>80</v>
      </c>
      <c r="AV211" s="12" t="s">
        <v>80</v>
      </c>
      <c r="AW211" s="12" t="s">
        <v>32</v>
      </c>
      <c r="AX211" s="12" t="s">
        <v>70</v>
      </c>
      <c r="AY211" s="232" t="s">
        <v>145</v>
      </c>
    </row>
    <row r="212" s="12" customFormat="1">
      <c r="A212" s="12"/>
      <c r="B212" s="221"/>
      <c r="C212" s="222"/>
      <c r="D212" s="223" t="s">
        <v>152</v>
      </c>
      <c r="E212" s="224" t="s">
        <v>19</v>
      </c>
      <c r="F212" s="225" t="s">
        <v>1400</v>
      </c>
      <c r="G212" s="222"/>
      <c r="H212" s="226">
        <v>19.84</v>
      </c>
      <c r="I212" s="227"/>
      <c r="J212" s="222"/>
      <c r="K212" s="222"/>
      <c r="L212" s="228"/>
      <c r="M212" s="229"/>
      <c r="N212" s="230"/>
      <c r="O212" s="230"/>
      <c r="P212" s="230"/>
      <c r="Q212" s="230"/>
      <c r="R212" s="230"/>
      <c r="S212" s="230"/>
      <c r="T212" s="231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T212" s="232" t="s">
        <v>152</v>
      </c>
      <c r="AU212" s="232" t="s">
        <v>80</v>
      </c>
      <c r="AV212" s="12" t="s">
        <v>80</v>
      </c>
      <c r="AW212" s="12" t="s">
        <v>32</v>
      </c>
      <c r="AX212" s="12" t="s">
        <v>70</v>
      </c>
      <c r="AY212" s="232" t="s">
        <v>145</v>
      </c>
    </row>
    <row r="213" s="12" customFormat="1">
      <c r="A213" s="12"/>
      <c r="B213" s="221"/>
      <c r="C213" s="222"/>
      <c r="D213" s="223" t="s">
        <v>152</v>
      </c>
      <c r="E213" s="224" t="s">
        <v>19</v>
      </c>
      <c r="F213" s="225" t="s">
        <v>1401</v>
      </c>
      <c r="G213" s="222"/>
      <c r="H213" s="226">
        <v>16.640000000000001</v>
      </c>
      <c r="I213" s="227"/>
      <c r="J213" s="222"/>
      <c r="K213" s="222"/>
      <c r="L213" s="228"/>
      <c r="M213" s="229"/>
      <c r="N213" s="230"/>
      <c r="O213" s="230"/>
      <c r="P213" s="230"/>
      <c r="Q213" s="230"/>
      <c r="R213" s="230"/>
      <c r="S213" s="230"/>
      <c r="T213" s="231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T213" s="232" t="s">
        <v>152</v>
      </c>
      <c r="AU213" s="232" t="s">
        <v>80</v>
      </c>
      <c r="AV213" s="12" t="s">
        <v>80</v>
      </c>
      <c r="AW213" s="12" t="s">
        <v>32</v>
      </c>
      <c r="AX213" s="12" t="s">
        <v>70</v>
      </c>
      <c r="AY213" s="232" t="s">
        <v>145</v>
      </c>
    </row>
    <row r="214" s="12" customFormat="1">
      <c r="A214" s="12"/>
      <c r="B214" s="221"/>
      <c r="C214" s="222"/>
      <c r="D214" s="223" t="s">
        <v>152</v>
      </c>
      <c r="E214" s="224" t="s">
        <v>19</v>
      </c>
      <c r="F214" s="225" t="s">
        <v>1402</v>
      </c>
      <c r="G214" s="222"/>
      <c r="H214" s="226">
        <v>16.469999999999999</v>
      </c>
      <c r="I214" s="227"/>
      <c r="J214" s="222"/>
      <c r="K214" s="222"/>
      <c r="L214" s="228"/>
      <c r="M214" s="229"/>
      <c r="N214" s="230"/>
      <c r="O214" s="230"/>
      <c r="P214" s="230"/>
      <c r="Q214" s="230"/>
      <c r="R214" s="230"/>
      <c r="S214" s="230"/>
      <c r="T214" s="231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T214" s="232" t="s">
        <v>152</v>
      </c>
      <c r="AU214" s="232" t="s">
        <v>80</v>
      </c>
      <c r="AV214" s="12" t="s">
        <v>80</v>
      </c>
      <c r="AW214" s="12" t="s">
        <v>32</v>
      </c>
      <c r="AX214" s="12" t="s">
        <v>70</v>
      </c>
      <c r="AY214" s="232" t="s">
        <v>145</v>
      </c>
    </row>
    <row r="215" s="12" customFormat="1">
      <c r="A215" s="12"/>
      <c r="B215" s="221"/>
      <c r="C215" s="222"/>
      <c r="D215" s="223" t="s">
        <v>152</v>
      </c>
      <c r="E215" s="224" t="s">
        <v>19</v>
      </c>
      <c r="F215" s="225" t="s">
        <v>1403</v>
      </c>
      <c r="G215" s="222"/>
      <c r="H215" s="226">
        <v>16.469999999999999</v>
      </c>
      <c r="I215" s="227"/>
      <c r="J215" s="222"/>
      <c r="K215" s="222"/>
      <c r="L215" s="228"/>
      <c r="M215" s="229"/>
      <c r="N215" s="230"/>
      <c r="O215" s="230"/>
      <c r="P215" s="230"/>
      <c r="Q215" s="230"/>
      <c r="R215" s="230"/>
      <c r="S215" s="230"/>
      <c r="T215" s="231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T215" s="232" t="s">
        <v>152</v>
      </c>
      <c r="AU215" s="232" t="s">
        <v>80</v>
      </c>
      <c r="AV215" s="12" t="s">
        <v>80</v>
      </c>
      <c r="AW215" s="12" t="s">
        <v>32</v>
      </c>
      <c r="AX215" s="12" t="s">
        <v>70</v>
      </c>
      <c r="AY215" s="232" t="s">
        <v>145</v>
      </c>
    </row>
    <row r="216" s="12" customFormat="1">
      <c r="A216" s="12"/>
      <c r="B216" s="221"/>
      <c r="C216" s="222"/>
      <c r="D216" s="223" t="s">
        <v>152</v>
      </c>
      <c r="E216" s="224" t="s">
        <v>19</v>
      </c>
      <c r="F216" s="225" t="s">
        <v>1404</v>
      </c>
      <c r="G216" s="222"/>
      <c r="H216" s="226">
        <v>23.100000000000001</v>
      </c>
      <c r="I216" s="227"/>
      <c r="J216" s="222"/>
      <c r="K216" s="222"/>
      <c r="L216" s="228"/>
      <c r="M216" s="229"/>
      <c r="N216" s="230"/>
      <c r="O216" s="230"/>
      <c r="P216" s="230"/>
      <c r="Q216" s="230"/>
      <c r="R216" s="230"/>
      <c r="S216" s="230"/>
      <c r="T216" s="231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T216" s="232" t="s">
        <v>152</v>
      </c>
      <c r="AU216" s="232" t="s">
        <v>80</v>
      </c>
      <c r="AV216" s="12" t="s">
        <v>80</v>
      </c>
      <c r="AW216" s="12" t="s">
        <v>32</v>
      </c>
      <c r="AX216" s="12" t="s">
        <v>70</v>
      </c>
      <c r="AY216" s="232" t="s">
        <v>145</v>
      </c>
    </row>
    <row r="217" s="12" customFormat="1">
      <c r="A217" s="12"/>
      <c r="B217" s="221"/>
      <c r="C217" s="222"/>
      <c r="D217" s="223" t="s">
        <v>152</v>
      </c>
      <c r="E217" s="224" t="s">
        <v>19</v>
      </c>
      <c r="F217" s="225" t="s">
        <v>1405</v>
      </c>
      <c r="G217" s="222"/>
      <c r="H217" s="226">
        <v>26.460000000000001</v>
      </c>
      <c r="I217" s="227"/>
      <c r="J217" s="222"/>
      <c r="K217" s="222"/>
      <c r="L217" s="228"/>
      <c r="M217" s="229"/>
      <c r="N217" s="230"/>
      <c r="O217" s="230"/>
      <c r="P217" s="230"/>
      <c r="Q217" s="230"/>
      <c r="R217" s="230"/>
      <c r="S217" s="230"/>
      <c r="T217" s="231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T217" s="232" t="s">
        <v>152</v>
      </c>
      <c r="AU217" s="232" t="s">
        <v>80</v>
      </c>
      <c r="AV217" s="12" t="s">
        <v>80</v>
      </c>
      <c r="AW217" s="12" t="s">
        <v>32</v>
      </c>
      <c r="AX217" s="12" t="s">
        <v>70</v>
      </c>
      <c r="AY217" s="232" t="s">
        <v>145</v>
      </c>
    </row>
    <row r="218" s="12" customFormat="1">
      <c r="A218" s="12"/>
      <c r="B218" s="221"/>
      <c r="C218" s="222"/>
      <c r="D218" s="223" t="s">
        <v>152</v>
      </c>
      <c r="E218" s="224" t="s">
        <v>19</v>
      </c>
      <c r="F218" s="225" t="s">
        <v>1406</v>
      </c>
      <c r="G218" s="222"/>
      <c r="H218" s="226">
        <v>16.960000000000001</v>
      </c>
      <c r="I218" s="227"/>
      <c r="J218" s="222"/>
      <c r="K218" s="222"/>
      <c r="L218" s="228"/>
      <c r="M218" s="229"/>
      <c r="N218" s="230"/>
      <c r="O218" s="230"/>
      <c r="P218" s="230"/>
      <c r="Q218" s="230"/>
      <c r="R218" s="230"/>
      <c r="S218" s="230"/>
      <c r="T218" s="231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T218" s="232" t="s">
        <v>152</v>
      </c>
      <c r="AU218" s="232" t="s">
        <v>80</v>
      </c>
      <c r="AV218" s="12" t="s">
        <v>80</v>
      </c>
      <c r="AW218" s="12" t="s">
        <v>32</v>
      </c>
      <c r="AX218" s="12" t="s">
        <v>70</v>
      </c>
      <c r="AY218" s="232" t="s">
        <v>145</v>
      </c>
    </row>
    <row r="219" s="12" customFormat="1">
      <c r="A219" s="12"/>
      <c r="B219" s="221"/>
      <c r="C219" s="222"/>
      <c r="D219" s="223" t="s">
        <v>152</v>
      </c>
      <c r="E219" s="224" t="s">
        <v>19</v>
      </c>
      <c r="F219" s="225" t="s">
        <v>1407</v>
      </c>
      <c r="G219" s="222"/>
      <c r="H219" s="226">
        <v>18.550000000000001</v>
      </c>
      <c r="I219" s="227"/>
      <c r="J219" s="222"/>
      <c r="K219" s="222"/>
      <c r="L219" s="228"/>
      <c r="M219" s="229"/>
      <c r="N219" s="230"/>
      <c r="O219" s="230"/>
      <c r="P219" s="230"/>
      <c r="Q219" s="230"/>
      <c r="R219" s="230"/>
      <c r="S219" s="230"/>
      <c r="T219" s="231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T219" s="232" t="s">
        <v>152</v>
      </c>
      <c r="AU219" s="232" t="s">
        <v>80</v>
      </c>
      <c r="AV219" s="12" t="s">
        <v>80</v>
      </c>
      <c r="AW219" s="12" t="s">
        <v>32</v>
      </c>
      <c r="AX219" s="12" t="s">
        <v>70</v>
      </c>
      <c r="AY219" s="232" t="s">
        <v>145</v>
      </c>
    </row>
    <row r="220" s="12" customFormat="1">
      <c r="A220" s="12"/>
      <c r="B220" s="221"/>
      <c r="C220" s="222"/>
      <c r="D220" s="223" t="s">
        <v>152</v>
      </c>
      <c r="E220" s="224" t="s">
        <v>19</v>
      </c>
      <c r="F220" s="225" t="s">
        <v>1408</v>
      </c>
      <c r="G220" s="222"/>
      <c r="H220" s="226">
        <v>18.460000000000001</v>
      </c>
      <c r="I220" s="227"/>
      <c r="J220" s="222"/>
      <c r="K220" s="222"/>
      <c r="L220" s="228"/>
      <c r="M220" s="229"/>
      <c r="N220" s="230"/>
      <c r="O220" s="230"/>
      <c r="P220" s="230"/>
      <c r="Q220" s="230"/>
      <c r="R220" s="230"/>
      <c r="S220" s="230"/>
      <c r="T220" s="231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T220" s="232" t="s">
        <v>152</v>
      </c>
      <c r="AU220" s="232" t="s">
        <v>80</v>
      </c>
      <c r="AV220" s="12" t="s">
        <v>80</v>
      </c>
      <c r="AW220" s="12" t="s">
        <v>32</v>
      </c>
      <c r="AX220" s="12" t="s">
        <v>70</v>
      </c>
      <c r="AY220" s="232" t="s">
        <v>145</v>
      </c>
    </row>
    <row r="221" s="16" customFormat="1">
      <c r="A221" s="16"/>
      <c r="B221" s="271"/>
      <c r="C221" s="272"/>
      <c r="D221" s="223" t="s">
        <v>152</v>
      </c>
      <c r="E221" s="273" t="s">
        <v>19</v>
      </c>
      <c r="F221" s="274" t="s">
        <v>752</v>
      </c>
      <c r="G221" s="272"/>
      <c r="H221" s="275">
        <v>249.33000000000001</v>
      </c>
      <c r="I221" s="276"/>
      <c r="J221" s="272"/>
      <c r="K221" s="272"/>
      <c r="L221" s="277"/>
      <c r="M221" s="278"/>
      <c r="N221" s="279"/>
      <c r="O221" s="279"/>
      <c r="P221" s="279"/>
      <c r="Q221" s="279"/>
      <c r="R221" s="279"/>
      <c r="S221" s="279"/>
      <c r="T221" s="280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T221" s="281" t="s">
        <v>152</v>
      </c>
      <c r="AU221" s="281" t="s">
        <v>80</v>
      </c>
      <c r="AV221" s="16" t="s">
        <v>168</v>
      </c>
      <c r="AW221" s="16" t="s">
        <v>32</v>
      </c>
      <c r="AX221" s="16" t="s">
        <v>70</v>
      </c>
      <c r="AY221" s="281" t="s">
        <v>145</v>
      </c>
    </row>
    <row r="222" s="14" customFormat="1">
      <c r="A222" s="14"/>
      <c r="B222" s="243"/>
      <c r="C222" s="244"/>
      <c r="D222" s="223" t="s">
        <v>152</v>
      </c>
      <c r="E222" s="245" t="s">
        <v>19</v>
      </c>
      <c r="F222" s="246" t="s">
        <v>154</v>
      </c>
      <c r="G222" s="244"/>
      <c r="H222" s="247">
        <v>772.63000000000034</v>
      </c>
      <c r="I222" s="248"/>
      <c r="J222" s="244"/>
      <c r="K222" s="244"/>
      <c r="L222" s="249"/>
      <c r="M222" s="250"/>
      <c r="N222" s="251"/>
      <c r="O222" s="251"/>
      <c r="P222" s="251"/>
      <c r="Q222" s="251"/>
      <c r="R222" s="251"/>
      <c r="S222" s="251"/>
      <c r="T222" s="252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3" t="s">
        <v>152</v>
      </c>
      <c r="AU222" s="253" t="s">
        <v>80</v>
      </c>
      <c r="AV222" s="14" t="s">
        <v>150</v>
      </c>
      <c r="AW222" s="14" t="s">
        <v>32</v>
      </c>
      <c r="AX222" s="14" t="s">
        <v>78</v>
      </c>
      <c r="AY222" s="253" t="s">
        <v>145</v>
      </c>
    </row>
    <row r="223" s="2" customFormat="1" ht="24.15" customHeight="1">
      <c r="A223" s="41"/>
      <c r="B223" s="42"/>
      <c r="C223" s="208" t="s">
        <v>215</v>
      </c>
      <c r="D223" s="208" t="s">
        <v>146</v>
      </c>
      <c r="E223" s="209" t="s">
        <v>1409</v>
      </c>
      <c r="F223" s="210" t="s">
        <v>1410</v>
      </c>
      <c r="G223" s="211" t="s">
        <v>149</v>
      </c>
      <c r="H223" s="212">
        <v>772.63</v>
      </c>
      <c r="I223" s="213"/>
      <c r="J223" s="214">
        <f>ROUND(I223*H223,2)</f>
        <v>0</v>
      </c>
      <c r="K223" s="210" t="s">
        <v>733</v>
      </c>
      <c r="L223" s="47"/>
      <c r="M223" s="215" t="s">
        <v>19</v>
      </c>
      <c r="N223" s="216" t="s">
        <v>41</v>
      </c>
      <c r="O223" s="87"/>
      <c r="P223" s="217">
        <f>O223*H223</f>
        <v>0</v>
      </c>
      <c r="Q223" s="217">
        <v>0</v>
      </c>
      <c r="R223" s="217">
        <f>Q223*H223</f>
        <v>0</v>
      </c>
      <c r="S223" s="217">
        <v>0</v>
      </c>
      <c r="T223" s="218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19" t="s">
        <v>150</v>
      </c>
      <c r="AT223" s="219" t="s">
        <v>146</v>
      </c>
      <c r="AU223" s="219" t="s">
        <v>80</v>
      </c>
      <c r="AY223" s="20" t="s">
        <v>145</v>
      </c>
      <c r="BE223" s="220">
        <f>IF(N223="základní",J223,0)</f>
        <v>0</v>
      </c>
      <c r="BF223" s="220">
        <f>IF(N223="snížená",J223,0)</f>
        <v>0</v>
      </c>
      <c r="BG223" s="220">
        <f>IF(N223="zákl. přenesená",J223,0)</f>
        <v>0</v>
      </c>
      <c r="BH223" s="220">
        <f>IF(N223="sníž. přenesená",J223,0)</f>
        <v>0</v>
      </c>
      <c r="BI223" s="220">
        <f>IF(N223="nulová",J223,0)</f>
        <v>0</v>
      </c>
      <c r="BJ223" s="20" t="s">
        <v>78</v>
      </c>
      <c r="BK223" s="220">
        <f>ROUND(I223*H223,2)</f>
        <v>0</v>
      </c>
      <c r="BL223" s="20" t="s">
        <v>150</v>
      </c>
      <c r="BM223" s="219" t="s">
        <v>1411</v>
      </c>
    </row>
    <row r="224" s="2" customFormat="1">
      <c r="A224" s="41"/>
      <c r="B224" s="42"/>
      <c r="C224" s="43"/>
      <c r="D224" s="266" t="s">
        <v>735</v>
      </c>
      <c r="E224" s="43"/>
      <c r="F224" s="267" t="s">
        <v>1412</v>
      </c>
      <c r="G224" s="43"/>
      <c r="H224" s="43"/>
      <c r="I224" s="268"/>
      <c r="J224" s="43"/>
      <c r="K224" s="43"/>
      <c r="L224" s="47"/>
      <c r="M224" s="269"/>
      <c r="N224" s="270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735</v>
      </c>
      <c r="AU224" s="20" t="s">
        <v>80</v>
      </c>
    </row>
    <row r="225" s="2" customFormat="1" ht="37.8" customHeight="1">
      <c r="A225" s="41"/>
      <c r="B225" s="42"/>
      <c r="C225" s="208" t="s">
        <v>222</v>
      </c>
      <c r="D225" s="208" t="s">
        <v>146</v>
      </c>
      <c r="E225" s="209" t="s">
        <v>1413</v>
      </c>
      <c r="F225" s="210" t="s">
        <v>1414</v>
      </c>
      <c r="G225" s="211" t="s">
        <v>184</v>
      </c>
      <c r="H225" s="212">
        <v>166.27600000000001</v>
      </c>
      <c r="I225" s="213"/>
      <c r="J225" s="214">
        <f>ROUND(I225*H225,2)</f>
        <v>0</v>
      </c>
      <c r="K225" s="210" t="s">
        <v>733</v>
      </c>
      <c r="L225" s="47"/>
      <c r="M225" s="215" t="s">
        <v>19</v>
      </c>
      <c r="N225" s="216" t="s">
        <v>41</v>
      </c>
      <c r="O225" s="87"/>
      <c r="P225" s="217">
        <f>O225*H225</f>
        <v>0</v>
      </c>
      <c r="Q225" s="217">
        <v>0</v>
      </c>
      <c r="R225" s="217">
        <f>Q225*H225</f>
        <v>0</v>
      </c>
      <c r="S225" s="217">
        <v>0</v>
      </c>
      <c r="T225" s="218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19" t="s">
        <v>150</v>
      </c>
      <c r="AT225" s="219" t="s">
        <v>146</v>
      </c>
      <c r="AU225" s="219" t="s">
        <v>80</v>
      </c>
      <c r="AY225" s="20" t="s">
        <v>145</v>
      </c>
      <c r="BE225" s="220">
        <f>IF(N225="základní",J225,0)</f>
        <v>0</v>
      </c>
      <c r="BF225" s="220">
        <f>IF(N225="snížená",J225,0)</f>
        <v>0</v>
      </c>
      <c r="BG225" s="220">
        <f>IF(N225="zákl. přenesená",J225,0)</f>
        <v>0</v>
      </c>
      <c r="BH225" s="220">
        <f>IF(N225="sníž. přenesená",J225,0)</f>
        <v>0</v>
      </c>
      <c r="BI225" s="220">
        <f>IF(N225="nulová",J225,0)</f>
        <v>0</v>
      </c>
      <c r="BJ225" s="20" t="s">
        <v>78</v>
      </c>
      <c r="BK225" s="220">
        <f>ROUND(I225*H225,2)</f>
        <v>0</v>
      </c>
      <c r="BL225" s="20" t="s">
        <v>150</v>
      </c>
      <c r="BM225" s="219" t="s">
        <v>1415</v>
      </c>
    </row>
    <row r="226" s="2" customFormat="1">
      <c r="A226" s="41"/>
      <c r="B226" s="42"/>
      <c r="C226" s="43"/>
      <c r="D226" s="266" t="s">
        <v>735</v>
      </c>
      <c r="E226" s="43"/>
      <c r="F226" s="267" t="s">
        <v>1416</v>
      </c>
      <c r="G226" s="43"/>
      <c r="H226" s="43"/>
      <c r="I226" s="268"/>
      <c r="J226" s="43"/>
      <c r="K226" s="43"/>
      <c r="L226" s="47"/>
      <c r="M226" s="269"/>
      <c r="N226" s="270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735</v>
      </c>
      <c r="AU226" s="20" t="s">
        <v>80</v>
      </c>
    </row>
    <row r="227" s="12" customFormat="1">
      <c r="A227" s="12"/>
      <c r="B227" s="221"/>
      <c r="C227" s="222"/>
      <c r="D227" s="223" t="s">
        <v>152</v>
      </c>
      <c r="E227" s="224" t="s">
        <v>19</v>
      </c>
      <c r="F227" s="225" t="s">
        <v>1417</v>
      </c>
      <c r="G227" s="222"/>
      <c r="H227" s="226">
        <v>83.138000000000005</v>
      </c>
      <c r="I227" s="227"/>
      <c r="J227" s="222"/>
      <c r="K227" s="222"/>
      <c r="L227" s="228"/>
      <c r="M227" s="229"/>
      <c r="N227" s="230"/>
      <c r="O227" s="230"/>
      <c r="P227" s="230"/>
      <c r="Q227" s="230"/>
      <c r="R227" s="230"/>
      <c r="S227" s="230"/>
      <c r="T227" s="231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T227" s="232" t="s">
        <v>152</v>
      </c>
      <c r="AU227" s="232" t="s">
        <v>80</v>
      </c>
      <c r="AV227" s="12" t="s">
        <v>80</v>
      </c>
      <c r="AW227" s="12" t="s">
        <v>32</v>
      </c>
      <c r="AX227" s="12" t="s">
        <v>70</v>
      </c>
      <c r="AY227" s="232" t="s">
        <v>145</v>
      </c>
    </row>
    <row r="228" s="12" customFormat="1">
      <c r="A228" s="12"/>
      <c r="B228" s="221"/>
      <c r="C228" s="222"/>
      <c r="D228" s="223" t="s">
        <v>152</v>
      </c>
      <c r="E228" s="224" t="s">
        <v>19</v>
      </c>
      <c r="F228" s="225" t="s">
        <v>1418</v>
      </c>
      <c r="G228" s="222"/>
      <c r="H228" s="226">
        <v>83.138000000000005</v>
      </c>
      <c r="I228" s="227"/>
      <c r="J228" s="222"/>
      <c r="K228" s="222"/>
      <c r="L228" s="228"/>
      <c r="M228" s="229"/>
      <c r="N228" s="230"/>
      <c r="O228" s="230"/>
      <c r="P228" s="230"/>
      <c r="Q228" s="230"/>
      <c r="R228" s="230"/>
      <c r="S228" s="230"/>
      <c r="T228" s="231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T228" s="232" t="s">
        <v>152</v>
      </c>
      <c r="AU228" s="232" t="s">
        <v>80</v>
      </c>
      <c r="AV228" s="12" t="s">
        <v>80</v>
      </c>
      <c r="AW228" s="12" t="s">
        <v>32</v>
      </c>
      <c r="AX228" s="12" t="s">
        <v>70</v>
      </c>
      <c r="AY228" s="232" t="s">
        <v>145</v>
      </c>
    </row>
    <row r="229" s="14" customFormat="1">
      <c r="A229" s="14"/>
      <c r="B229" s="243"/>
      <c r="C229" s="244"/>
      <c r="D229" s="223" t="s">
        <v>152</v>
      </c>
      <c r="E229" s="245" t="s">
        <v>19</v>
      </c>
      <c r="F229" s="246" t="s">
        <v>154</v>
      </c>
      <c r="G229" s="244"/>
      <c r="H229" s="247">
        <v>166.27600000000001</v>
      </c>
      <c r="I229" s="248"/>
      <c r="J229" s="244"/>
      <c r="K229" s="244"/>
      <c r="L229" s="249"/>
      <c r="M229" s="250"/>
      <c r="N229" s="251"/>
      <c r="O229" s="251"/>
      <c r="P229" s="251"/>
      <c r="Q229" s="251"/>
      <c r="R229" s="251"/>
      <c r="S229" s="251"/>
      <c r="T229" s="252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3" t="s">
        <v>152</v>
      </c>
      <c r="AU229" s="253" t="s">
        <v>80</v>
      </c>
      <c r="AV229" s="14" t="s">
        <v>150</v>
      </c>
      <c r="AW229" s="14" t="s">
        <v>32</v>
      </c>
      <c r="AX229" s="14" t="s">
        <v>78</v>
      </c>
      <c r="AY229" s="253" t="s">
        <v>145</v>
      </c>
    </row>
    <row r="230" s="2" customFormat="1" ht="37.8" customHeight="1">
      <c r="A230" s="41"/>
      <c r="B230" s="42"/>
      <c r="C230" s="208" t="s">
        <v>143</v>
      </c>
      <c r="D230" s="208" t="s">
        <v>146</v>
      </c>
      <c r="E230" s="209" t="s">
        <v>790</v>
      </c>
      <c r="F230" s="210" t="s">
        <v>791</v>
      </c>
      <c r="G230" s="211" t="s">
        <v>184</v>
      </c>
      <c r="H230" s="212">
        <v>19.605</v>
      </c>
      <c r="I230" s="213"/>
      <c r="J230" s="214">
        <f>ROUND(I230*H230,2)</f>
        <v>0</v>
      </c>
      <c r="K230" s="210" t="s">
        <v>733</v>
      </c>
      <c r="L230" s="47"/>
      <c r="M230" s="215" t="s">
        <v>19</v>
      </c>
      <c r="N230" s="216" t="s">
        <v>41</v>
      </c>
      <c r="O230" s="87"/>
      <c r="P230" s="217">
        <f>O230*H230</f>
        <v>0</v>
      </c>
      <c r="Q230" s="217">
        <v>0</v>
      </c>
      <c r="R230" s="217">
        <f>Q230*H230</f>
        <v>0</v>
      </c>
      <c r="S230" s="217">
        <v>0</v>
      </c>
      <c r="T230" s="218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19" t="s">
        <v>150</v>
      </c>
      <c r="AT230" s="219" t="s">
        <v>146</v>
      </c>
      <c r="AU230" s="219" t="s">
        <v>80</v>
      </c>
      <c r="AY230" s="20" t="s">
        <v>145</v>
      </c>
      <c r="BE230" s="220">
        <f>IF(N230="základní",J230,0)</f>
        <v>0</v>
      </c>
      <c r="BF230" s="220">
        <f>IF(N230="snížená",J230,0)</f>
        <v>0</v>
      </c>
      <c r="BG230" s="220">
        <f>IF(N230="zákl. přenesená",J230,0)</f>
        <v>0</v>
      </c>
      <c r="BH230" s="220">
        <f>IF(N230="sníž. přenesená",J230,0)</f>
        <v>0</v>
      </c>
      <c r="BI230" s="220">
        <f>IF(N230="nulová",J230,0)</f>
        <v>0</v>
      </c>
      <c r="BJ230" s="20" t="s">
        <v>78</v>
      </c>
      <c r="BK230" s="220">
        <f>ROUND(I230*H230,2)</f>
        <v>0</v>
      </c>
      <c r="BL230" s="20" t="s">
        <v>150</v>
      </c>
      <c r="BM230" s="219" t="s">
        <v>1419</v>
      </c>
    </row>
    <row r="231" s="2" customFormat="1">
      <c r="A231" s="41"/>
      <c r="B231" s="42"/>
      <c r="C231" s="43"/>
      <c r="D231" s="266" t="s">
        <v>735</v>
      </c>
      <c r="E231" s="43"/>
      <c r="F231" s="267" t="s">
        <v>793</v>
      </c>
      <c r="G231" s="43"/>
      <c r="H231" s="43"/>
      <c r="I231" s="268"/>
      <c r="J231" s="43"/>
      <c r="K231" s="43"/>
      <c r="L231" s="47"/>
      <c r="M231" s="269"/>
      <c r="N231" s="270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735</v>
      </c>
      <c r="AU231" s="20" t="s">
        <v>80</v>
      </c>
    </row>
    <row r="232" s="13" customFormat="1">
      <c r="A232" s="13"/>
      <c r="B232" s="233"/>
      <c r="C232" s="234"/>
      <c r="D232" s="223" t="s">
        <v>152</v>
      </c>
      <c r="E232" s="235" t="s">
        <v>19</v>
      </c>
      <c r="F232" s="236" t="s">
        <v>794</v>
      </c>
      <c r="G232" s="234"/>
      <c r="H232" s="235" t="s">
        <v>19</v>
      </c>
      <c r="I232" s="237"/>
      <c r="J232" s="234"/>
      <c r="K232" s="234"/>
      <c r="L232" s="238"/>
      <c r="M232" s="239"/>
      <c r="N232" s="240"/>
      <c r="O232" s="240"/>
      <c r="P232" s="240"/>
      <c r="Q232" s="240"/>
      <c r="R232" s="240"/>
      <c r="S232" s="240"/>
      <c r="T232" s="241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2" t="s">
        <v>152</v>
      </c>
      <c r="AU232" s="242" t="s">
        <v>80</v>
      </c>
      <c r="AV232" s="13" t="s">
        <v>78</v>
      </c>
      <c r="AW232" s="13" t="s">
        <v>32</v>
      </c>
      <c r="AX232" s="13" t="s">
        <v>70</v>
      </c>
      <c r="AY232" s="242" t="s">
        <v>145</v>
      </c>
    </row>
    <row r="233" s="12" customFormat="1">
      <c r="A233" s="12"/>
      <c r="B233" s="221"/>
      <c r="C233" s="222"/>
      <c r="D233" s="223" t="s">
        <v>152</v>
      </c>
      <c r="E233" s="224" t="s">
        <v>19</v>
      </c>
      <c r="F233" s="225" t="s">
        <v>1357</v>
      </c>
      <c r="G233" s="222"/>
      <c r="H233" s="226">
        <v>102.743</v>
      </c>
      <c r="I233" s="227"/>
      <c r="J233" s="222"/>
      <c r="K233" s="222"/>
      <c r="L233" s="228"/>
      <c r="M233" s="229"/>
      <c r="N233" s="230"/>
      <c r="O233" s="230"/>
      <c r="P233" s="230"/>
      <c r="Q233" s="230"/>
      <c r="R233" s="230"/>
      <c r="S233" s="230"/>
      <c r="T233" s="231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T233" s="232" t="s">
        <v>152</v>
      </c>
      <c r="AU233" s="232" t="s">
        <v>80</v>
      </c>
      <c r="AV233" s="12" t="s">
        <v>80</v>
      </c>
      <c r="AW233" s="12" t="s">
        <v>32</v>
      </c>
      <c r="AX233" s="12" t="s">
        <v>70</v>
      </c>
      <c r="AY233" s="232" t="s">
        <v>145</v>
      </c>
    </row>
    <row r="234" s="12" customFormat="1">
      <c r="A234" s="12"/>
      <c r="B234" s="221"/>
      <c r="C234" s="222"/>
      <c r="D234" s="223" t="s">
        <v>152</v>
      </c>
      <c r="E234" s="224" t="s">
        <v>19</v>
      </c>
      <c r="F234" s="225" t="s">
        <v>1420</v>
      </c>
      <c r="G234" s="222"/>
      <c r="H234" s="226">
        <v>-83.138000000000005</v>
      </c>
      <c r="I234" s="227"/>
      <c r="J234" s="222"/>
      <c r="K234" s="222"/>
      <c r="L234" s="228"/>
      <c r="M234" s="229"/>
      <c r="N234" s="230"/>
      <c r="O234" s="230"/>
      <c r="P234" s="230"/>
      <c r="Q234" s="230"/>
      <c r="R234" s="230"/>
      <c r="S234" s="230"/>
      <c r="T234" s="231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T234" s="232" t="s">
        <v>152</v>
      </c>
      <c r="AU234" s="232" t="s">
        <v>80</v>
      </c>
      <c r="AV234" s="12" t="s">
        <v>80</v>
      </c>
      <c r="AW234" s="12" t="s">
        <v>32</v>
      </c>
      <c r="AX234" s="12" t="s">
        <v>70</v>
      </c>
      <c r="AY234" s="232" t="s">
        <v>145</v>
      </c>
    </row>
    <row r="235" s="14" customFormat="1">
      <c r="A235" s="14"/>
      <c r="B235" s="243"/>
      <c r="C235" s="244"/>
      <c r="D235" s="223" t="s">
        <v>152</v>
      </c>
      <c r="E235" s="245" t="s">
        <v>19</v>
      </c>
      <c r="F235" s="246" t="s">
        <v>154</v>
      </c>
      <c r="G235" s="244"/>
      <c r="H235" s="247">
        <v>19.60499999999999</v>
      </c>
      <c r="I235" s="248"/>
      <c r="J235" s="244"/>
      <c r="K235" s="244"/>
      <c r="L235" s="249"/>
      <c r="M235" s="250"/>
      <c r="N235" s="251"/>
      <c r="O235" s="251"/>
      <c r="P235" s="251"/>
      <c r="Q235" s="251"/>
      <c r="R235" s="251"/>
      <c r="S235" s="251"/>
      <c r="T235" s="25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3" t="s">
        <v>152</v>
      </c>
      <c r="AU235" s="253" t="s">
        <v>80</v>
      </c>
      <c r="AV235" s="14" t="s">
        <v>150</v>
      </c>
      <c r="AW235" s="14" t="s">
        <v>32</v>
      </c>
      <c r="AX235" s="14" t="s">
        <v>78</v>
      </c>
      <c r="AY235" s="253" t="s">
        <v>145</v>
      </c>
    </row>
    <row r="236" s="2" customFormat="1" ht="37.8" customHeight="1">
      <c r="A236" s="41"/>
      <c r="B236" s="42"/>
      <c r="C236" s="208" t="s">
        <v>179</v>
      </c>
      <c r="D236" s="208" t="s">
        <v>146</v>
      </c>
      <c r="E236" s="209" t="s">
        <v>795</v>
      </c>
      <c r="F236" s="210" t="s">
        <v>796</v>
      </c>
      <c r="G236" s="211" t="s">
        <v>184</v>
      </c>
      <c r="H236" s="212">
        <v>99.891999999999996</v>
      </c>
      <c r="I236" s="213"/>
      <c r="J236" s="214">
        <f>ROUND(I236*H236,2)</f>
        <v>0</v>
      </c>
      <c r="K236" s="210" t="s">
        <v>733</v>
      </c>
      <c r="L236" s="47"/>
      <c r="M236" s="215" t="s">
        <v>19</v>
      </c>
      <c r="N236" s="216" t="s">
        <v>41</v>
      </c>
      <c r="O236" s="87"/>
      <c r="P236" s="217">
        <f>O236*H236</f>
        <v>0</v>
      </c>
      <c r="Q236" s="217">
        <v>0</v>
      </c>
      <c r="R236" s="217">
        <f>Q236*H236</f>
        <v>0</v>
      </c>
      <c r="S236" s="217">
        <v>0</v>
      </c>
      <c r="T236" s="218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19" t="s">
        <v>150</v>
      </c>
      <c r="AT236" s="219" t="s">
        <v>146</v>
      </c>
      <c r="AU236" s="219" t="s">
        <v>80</v>
      </c>
      <c r="AY236" s="20" t="s">
        <v>145</v>
      </c>
      <c r="BE236" s="220">
        <f>IF(N236="základní",J236,0)</f>
        <v>0</v>
      </c>
      <c r="BF236" s="220">
        <f>IF(N236="snížená",J236,0)</f>
        <v>0</v>
      </c>
      <c r="BG236" s="220">
        <f>IF(N236="zákl. přenesená",J236,0)</f>
        <v>0</v>
      </c>
      <c r="BH236" s="220">
        <f>IF(N236="sníž. přenesená",J236,0)</f>
        <v>0</v>
      </c>
      <c r="BI236" s="220">
        <f>IF(N236="nulová",J236,0)</f>
        <v>0</v>
      </c>
      <c r="BJ236" s="20" t="s">
        <v>78</v>
      </c>
      <c r="BK236" s="220">
        <f>ROUND(I236*H236,2)</f>
        <v>0</v>
      </c>
      <c r="BL236" s="20" t="s">
        <v>150</v>
      </c>
      <c r="BM236" s="219" t="s">
        <v>1421</v>
      </c>
    </row>
    <row r="237" s="2" customFormat="1">
      <c r="A237" s="41"/>
      <c r="B237" s="42"/>
      <c r="C237" s="43"/>
      <c r="D237" s="266" t="s">
        <v>735</v>
      </c>
      <c r="E237" s="43"/>
      <c r="F237" s="267" t="s">
        <v>798</v>
      </c>
      <c r="G237" s="43"/>
      <c r="H237" s="43"/>
      <c r="I237" s="268"/>
      <c r="J237" s="43"/>
      <c r="K237" s="43"/>
      <c r="L237" s="47"/>
      <c r="M237" s="269"/>
      <c r="N237" s="270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735</v>
      </c>
      <c r="AU237" s="20" t="s">
        <v>80</v>
      </c>
    </row>
    <row r="238" s="13" customFormat="1">
      <c r="A238" s="13"/>
      <c r="B238" s="233"/>
      <c r="C238" s="234"/>
      <c r="D238" s="223" t="s">
        <v>152</v>
      </c>
      <c r="E238" s="235" t="s">
        <v>19</v>
      </c>
      <c r="F238" s="236" t="s">
        <v>794</v>
      </c>
      <c r="G238" s="234"/>
      <c r="H238" s="235" t="s">
        <v>19</v>
      </c>
      <c r="I238" s="237"/>
      <c r="J238" s="234"/>
      <c r="K238" s="234"/>
      <c r="L238" s="238"/>
      <c r="M238" s="239"/>
      <c r="N238" s="240"/>
      <c r="O238" s="240"/>
      <c r="P238" s="240"/>
      <c r="Q238" s="240"/>
      <c r="R238" s="240"/>
      <c r="S238" s="240"/>
      <c r="T238" s="241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2" t="s">
        <v>152</v>
      </c>
      <c r="AU238" s="242" t="s">
        <v>80</v>
      </c>
      <c r="AV238" s="13" t="s">
        <v>78</v>
      </c>
      <c r="AW238" s="13" t="s">
        <v>32</v>
      </c>
      <c r="AX238" s="13" t="s">
        <v>70</v>
      </c>
      <c r="AY238" s="242" t="s">
        <v>145</v>
      </c>
    </row>
    <row r="239" s="12" customFormat="1">
      <c r="A239" s="12"/>
      <c r="B239" s="221"/>
      <c r="C239" s="222"/>
      <c r="D239" s="223" t="s">
        <v>152</v>
      </c>
      <c r="E239" s="224" t="s">
        <v>19</v>
      </c>
      <c r="F239" s="225" t="s">
        <v>1357</v>
      </c>
      <c r="G239" s="222"/>
      <c r="H239" s="226">
        <v>102.743</v>
      </c>
      <c r="I239" s="227"/>
      <c r="J239" s="222"/>
      <c r="K239" s="222"/>
      <c r="L239" s="228"/>
      <c r="M239" s="229"/>
      <c r="N239" s="230"/>
      <c r="O239" s="230"/>
      <c r="P239" s="230"/>
      <c r="Q239" s="230"/>
      <c r="R239" s="230"/>
      <c r="S239" s="230"/>
      <c r="T239" s="231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T239" s="232" t="s">
        <v>152</v>
      </c>
      <c r="AU239" s="232" t="s">
        <v>80</v>
      </c>
      <c r="AV239" s="12" t="s">
        <v>80</v>
      </c>
      <c r="AW239" s="12" t="s">
        <v>32</v>
      </c>
      <c r="AX239" s="12" t="s">
        <v>70</v>
      </c>
      <c r="AY239" s="232" t="s">
        <v>145</v>
      </c>
    </row>
    <row r="240" s="12" customFormat="1">
      <c r="A240" s="12"/>
      <c r="B240" s="221"/>
      <c r="C240" s="222"/>
      <c r="D240" s="223" t="s">
        <v>152</v>
      </c>
      <c r="E240" s="224" t="s">
        <v>19</v>
      </c>
      <c r="F240" s="225" t="s">
        <v>1422</v>
      </c>
      <c r="G240" s="222"/>
      <c r="H240" s="226">
        <v>-77.769999999999996</v>
      </c>
      <c r="I240" s="227"/>
      <c r="J240" s="222"/>
      <c r="K240" s="222"/>
      <c r="L240" s="228"/>
      <c r="M240" s="229"/>
      <c r="N240" s="230"/>
      <c r="O240" s="230"/>
      <c r="P240" s="230"/>
      <c r="Q240" s="230"/>
      <c r="R240" s="230"/>
      <c r="S240" s="230"/>
      <c r="T240" s="231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T240" s="232" t="s">
        <v>152</v>
      </c>
      <c r="AU240" s="232" t="s">
        <v>80</v>
      </c>
      <c r="AV240" s="12" t="s">
        <v>80</v>
      </c>
      <c r="AW240" s="12" t="s">
        <v>32</v>
      </c>
      <c r="AX240" s="12" t="s">
        <v>70</v>
      </c>
      <c r="AY240" s="232" t="s">
        <v>145</v>
      </c>
    </row>
    <row r="241" s="14" customFormat="1">
      <c r="A241" s="14"/>
      <c r="B241" s="243"/>
      <c r="C241" s="244"/>
      <c r="D241" s="223" t="s">
        <v>152</v>
      </c>
      <c r="E241" s="245" t="s">
        <v>19</v>
      </c>
      <c r="F241" s="246" t="s">
        <v>154</v>
      </c>
      <c r="G241" s="244"/>
      <c r="H241" s="247">
        <v>24.972999999999999</v>
      </c>
      <c r="I241" s="248"/>
      <c r="J241" s="244"/>
      <c r="K241" s="244"/>
      <c r="L241" s="249"/>
      <c r="M241" s="250"/>
      <c r="N241" s="251"/>
      <c r="O241" s="251"/>
      <c r="P241" s="251"/>
      <c r="Q241" s="251"/>
      <c r="R241" s="251"/>
      <c r="S241" s="251"/>
      <c r="T241" s="252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3" t="s">
        <v>152</v>
      </c>
      <c r="AU241" s="253" t="s">
        <v>80</v>
      </c>
      <c r="AV241" s="14" t="s">
        <v>150</v>
      </c>
      <c r="AW241" s="14" t="s">
        <v>32</v>
      </c>
      <c r="AX241" s="14" t="s">
        <v>78</v>
      </c>
      <c r="AY241" s="253" t="s">
        <v>145</v>
      </c>
    </row>
    <row r="242" s="12" customFormat="1">
      <c r="A242" s="12"/>
      <c r="B242" s="221"/>
      <c r="C242" s="222"/>
      <c r="D242" s="223" t="s">
        <v>152</v>
      </c>
      <c r="E242" s="222"/>
      <c r="F242" s="225" t="s">
        <v>1423</v>
      </c>
      <c r="G242" s="222"/>
      <c r="H242" s="226">
        <v>99.891999999999996</v>
      </c>
      <c r="I242" s="227"/>
      <c r="J242" s="222"/>
      <c r="K242" s="222"/>
      <c r="L242" s="228"/>
      <c r="M242" s="229"/>
      <c r="N242" s="230"/>
      <c r="O242" s="230"/>
      <c r="P242" s="230"/>
      <c r="Q242" s="230"/>
      <c r="R242" s="230"/>
      <c r="S242" s="230"/>
      <c r="T242" s="231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T242" s="232" t="s">
        <v>152</v>
      </c>
      <c r="AU242" s="232" t="s">
        <v>80</v>
      </c>
      <c r="AV242" s="12" t="s">
        <v>80</v>
      </c>
      <c r="AW242" s="12" t="s">
        <v>4</v>
      </c>
      <c r="AX242" s="12" t="s">
        <v>78</v>
      </c>
      <c r="AY242" s="232" t="s">
        <v>145</v>
      </c>
    </row>
    <row r="243" s="2" customFormat="1" ht="37.8" customHeight="1">
      <c r="A243" s="41"/>
      <c r="B243" s="42"/>
      <c r="C243" s="208" t="s">
        <v>200</v>
      </c>
      <c r="D243" s="208" t="s">
        <v>146</v>
      </c>
      <c r="E243" s="209" t="s">
        <v>800</v>
      </c>
      <c r="F243" s="210" t="s">
        <v>801</v>
      </c>
      <c r="G243" s="211" t="s">
        <v>184</v>
      </c>
      <c r="H243" s="212">
        <v>171.238</v>
      </c>
      <c r="I243" s="213"/>
      <c r="J243" s="214">
        <f>ROUND(I243*H243,2)</f>
        <v>0</v>
      </c>
      <c r="K243" s="210" t="s">
        <v>733</v>
      </c>
      <c r="L243" s="47"/>
      <c r="M243" s="215" t="s">
        <v>19</v>
      </c>
      <c r="N243" s="216" t="s">
        <v>41</v>
      </c>
      <c r="O243" s="87"/>
      <c r="P243" s="217">
        <f>O243*H243</f>
        <v>0</v>
      </c>
      <c r="Q243" s="217">
        <v>0</v>
      </c>
      <c r="R243" s="217">
        <f>Q243*H243</f>
        <v>0</v>
      </c>
      <c r="S243" s="217">
        <v>0</v>
      </c>
      <c r="T243" s="218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19" t="s">
        <v>150</v>
      </c>
      <c r="AT243" s="219" t="s">
        <v>146</v>
      </c>
      <c r="AU243" s="219" t="s">
        <v>80</v>
      </c>
      <c r="AY243" s="20" t="s">
        <v>145</v>
      </c>
      <c r="BE243" s="220">
        <f>IF(N243="základní",J243,0)</f>
        <v>0</v>
      </c>
      <c r="BF243" s="220">
        <f>IF(N243="snížená",J243,0)</f>
        <v>0</v>
      </c>
      <c r="BG243" s="220">
        <f>IF(N243="zákl. přenesená",J243,0)</f>
        <v>0</v>
      </c>
      <c r="BH243" s="220">
        <f>IF(N243="sníž. přenesená",J243,0)</f>
        <v>0</v>
      </c>
      <c r="BI243" s="220">
        <f>IF(N243="nulová",J243,0)</f>
        <v>0</v>
      </c>
      <c r="BJ243" s="20" t="s">
        <v>78</v>
      </c>
      <c r="BK243" s="220">
        <f>ROUND(I243*H243,2)</f>
        <v>0</v>
      </c>
      <c r="BL243" s="20" t="s">
        <v>150</v>
      </c>
      <c r="BM243" s="219" t="s">
        <v>1424</v>
      </c>
    </row>
    <row r="244" s="2" customFormat="1">
      <c r="A244" s="41"/>
      <c r="B244" s="42"/>
      <c r="C244" s="43"/>
      <c r="D244" s="266" t="s">
        <v>735</v>
      </c>
      <c r="E244" s="43"/>
      <c r="F244" s="267" t="s">
        <v>803</v>
      </c>
      <c r="G244" s="43"/>
      <c r="H244" s="43"/>
      <c r="I244" s="268"/>
      <c r="J244" s="43"/>
      <c r="K244" s="43"/>
      <c r="L244" s="47"/>
      <c r="M244" s="269"/>
      <c r="N244" s="270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735</v>
      </c>
      <c r="AU244" s="20" t="s">
        <v>80</v>
      </c>
    </row>
    <row r="245" s="13" customFormat="1">
      <c r="A245" s="13"/>
      <c r="B245" s="233"/>
      <c r="C245" s="234"/>
      <c r="D245" s="223" t="s">
        <v>152</v>
      </c>
      <c r="E245" s="235" t="s">
        <v>19</v>
      </c>
      <c r="F245" s="236" t="s">
        <v>794</v>
      </c>
      <c r="G245" s="234"/>
      <c r="H245" s="235" t="s">
        <v>19</v>
      </c>
      <c r="I245" s="237"/>
      <c r="J245" s="234"/>
      <c r="K245" s="234"/>
      <c r="L245" s="238"/>
      <c r="M245" s="239"/>
      <c r="N245" s="240"/>
      <c r="O245" s="240"/>
      <c r="P245" s="240"/>
      <c r="Q245" s="240"/>
      <c r="R245" s="240"/>
      <c r="S245" s="240"/>
      <c r="T245" s="241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2" t="s">
        <v>152</v>
      </c>
      <c r="AU245" s="242" t="s">
        <v>80</v>
      </c>
      <c r="AV245" s="13" t="s">
        <v>78</v>
      </c>
      <c r="AW245" s="13" t="s">
        <v>32</v>
      </c>
      <c r="AX245" s="13" t="s">
        <v>70</v>
      </c>
      <c r="AY245" s="242" t="s">
        <v>145</v>
      </c>
    </row>
    <row r="246" s="12" customFormat="1">
      <c r="A246" s="12"/>
      <c r="B246" s="221"/>
      <c r="C246" s="222"/>
      <c r="D246" s="223" t="s">
        <v>152</v>
      </c>
      <c r="E246" s="224" t="s">
        <v>19</v>
      </c>
      <c r="F246" s="225" t="s">
        <v>1359</v>
      </c>
      <c r="G246" s="222"/>
      <c r="H246" s="226">
        <v>68.495000000000005</v>
      </c>
      <c r="I246" s="227"/>
      <c r="J246" s="222"/>
      <c r="K246" s="222"/>
      <c r="L246" s="228"/>
      <c r="M246" s="229"/>
      <c r="N246" s="230"/>
      <c r="O246" s="230"/>
      <c r="P246" s="230"/>
      <c r="Q246" s="230"/>
      <c r="R246" s="230"/>
      <c r="S246" s="230"/>
      <c r="T246" s="231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T246" s="232" t="s">
        <v>152</v>
      </c>
      <c r="AU246" s="232" t="s">
        <v>80</v>
      </c>
      <c r="AV246" s="12" t="s">
        <v>80</v>
      </c>
      <c r="AW246" s="12" t="s">
        <v>32</v>
      </c>
      <c r="AX246" s="12" t="s">
        <v>70</v>
      </c>
      <c r="AY246" s="232" t="s">
        <v>145</v>
      </c>
    </row>
    <row r="247" s="12" customFormat="1">
      <c r="A247" s="12"/>
      <c r="B247" s="221"/>
      <c r="C247" s="222"/>
      <c r="D247" s="223" t="s">
        <v>152</v>
      </c>
      <c r="E247" s="224" t="s">
        <v>19</v>
      </c>
      <c r="F247" s="225" t="s">
        <v>1357</v>
      </c>
      <c r="G247" s="222"/>
      <c r="H247" s="226">
        <v>102.743</v>
      </c>
      <c r="I247" s="227"/>
      <c r="J247" s="222"/>
      <c r="K247" s="222"/>
      <c r="L247" s="228"/>
      <c r="M247" s="229"/>
      <c r="N247" s="230"/>
      <c r="O247" s="230"/>
      <c r="P247" s="230"/>
      <c r="Q247" s="230"/>
      <c r="R247" s="230"/>
      <c r="S247" s="230"/>
      <c r="T247" s="231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T247" s="232" t="s">
        <v>152</v>
      </c>
      <c r="AU247" s="232" t="s">
        <v>80</v>
      </c>
      <c r="AV247" s="12" t="s">
        <v>80</v>
      </c>
      <c r="AW247" s="12" t="s">
        <v>32</v>
      </c>
      <c r="AX247" s="12" t="s">
        <v>70</v>
      </c>
      <c r="AY247" s="232" t="s">
        <v>145</v>
      </c>
    </row>
    <row r="248" s="14" customFormat="1">
      <c r="A248" s="14"/>
      <c r="B248" s="243"/>
      <c r="C248" s="244"/>
      <c r="D248" s="223" t="s">
        <v>152</v>
      </c>
      <c r="E248" s="245" t="s">
        <v>19</v>
      </c>
      <c r="F248" s="246" t="s">
        <v>154</v>
      </c>
      <c r="G248" s="244"/>
      <c r="H248" s="247">
        <v>171.238</v>
      </c>
      <c r="I248" s="248"/>
      <c r="J248" s="244"/>
      <c r="K248" s="244"/>
      <c r="L248" s="249"/>
      <c r="M248" s="250"/>
      <c r="N248" s="251"/>
      <c r="O248" s="251"/>
      <c r="P248" s="251"/>
      <c r="Q248" s="251"/>
      <c r="R248" s="251"/>
      <c r="S248" s="251"/>
      <c r="T248" s="252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3" t="s">
        <v>152</v>
      </c>
      <c r="AU248" s="253" t="s">
        <v>80</v>
      </c>
      <c r="AV248" s="14" t="s">
        <v>150</v>
      </c>
      <c r="AW248" s="14" t="s">
        <v>32</v>
      </c>
      <c r="AX248" s="14" t="s">
        <v>78</v>
      </c>
      <c r="AY248" s="253" t="s">
        <v>145</v>
      </c>
    </row>
    <row r="249" s="2" customFormat="1" ht="37.8" customHeight="1">
      <c r="A249" s="41"/>
      <c r="B249" s="42"/>
      <c r="C249" s="208" t="s">
        <v>211</v>
      </c>
      <c r="D249" s="208" t="s">
        <v>146</v>
      </c>
      <c r="E249" s="209" t="s">
        <v>804</v>
      </c>
      <c r="F249" s="210" t="s">
        <v>805</v>
      </c>
      <c r="G249" s="211" t="s">
        <v>184</v>
      </c>
      <c r="H249" s="212">
        <v>684.952</v>
      </c>
      <c r="I249" s="213"/>
      <c r="J249" s="214">
        <f>ROUND(I249*H249,2)</f>
        <v>0</v>
      </c>
      <c r="K249" s="210" t="s">
        <v>733</v>
      </c>
      <c r="L249" s="47"/>
      <c r="M249" s="215" t="s">
        <v>19</v>
      </c>
      <c r="N249" s="216" t="s">
        <v>41</v>
      </c>
      <c r="O249" s="87"/>
      <c r="P249" s="217">
        <f>O249*H249</f>
        <v>0</v>
      </c>
      <c r="Q249" s="217">
        <v>0</v>
      </c>
      <c r="R249" s="217">
        <f>Q249*H249</f>
        <v>0</v>
      </c>
      <c r="S249" s="217">
        <v>0</v>
      </c>
      <c r="T249" s="218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19" t="s">
        <v>150</v>
      </c>
      <c r="AT249" s="219" t="s">
        <v>146</v>
      </c>
      <c r="AU249" s="219" t="s">
        <v>80</v>
      </c>
      <c r="AY249" s="20" t="s">
        <v>145</v>
      </c>
      <c r="BE249" s="220">
        <f>IF(N249="základní",J249,0)</f>
        <v>0</v>
      </c>
      <c r="BF249" s="220">
        <f>IF(N249="snížená",J249,0)</f>
        <v>0</v>
      </c>
      <c r="BG249" s="220">
        <f>IF(N249="zákl. přenesená",J249,0)</f>
        <v>0</v>
      </c>
      <c r="BH249" s="220">
        <f>IF(N249="sníž. přenesená",J249,0)</f>
        <v>0</v>
      </c>
      <c r="BI249" s="220">
        <f>IF(N249="nulová",J249,0)</f>
        <v>0</v>
      </c>
      <c r="BJ249" s="20" t="s">
        <v>78</v>
      </c>
      <c r="BK249" s="220">
        <f>ROUND(I249*H249,2)</f>
        <v>0</v>
      </c>
      <c r="BL249" s="20" t="s">
        <v>150</v>
      </c>
      <c r="BM249" s="219" t="s">
        <v>1425</v>
      </c>
    </row>
    <row r="250" s="2" customFormat="1">
      <c r="A250" s="41"/>
      <c r="B250" s="42"/>
      <c r="C250" s="43"/>
      <c r="D250" s="266" t="s">
        <v>735</v>
      </c>
      <c r="E250" s="43"/>
      <c r="F250" s="267" t="s">
        <v>807</v>
      </c>
      <c r="G250" s="43"/>
      <c r="H250" s="43"/>
      <c r="I250" s="268"/>
      <c r="J250" s="43"/>
      <c r="K250" s="43"/>
      <c r="L250" s="47"/>
      <c r="M250" s="269"/>
      <c r="N250" s="270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735</v>
      </c>
      <c r="AU250" s="20" t="s">
        <v>80</v>
      </c>
    </row>
    <row r="251" s="13" customFormat="1">
      <c r="A251" s="13"/>
      <c r="B251" s="233"/>
      <c r="C251" s="234"/>
      <c r="D251" s="223" t="s">
        <v>152</v>
      </c>
      <c r="E251" s="235" t="s">
        <v>19</v>
      </c>
      <c r="F251" s="236" t="s">
        <v>794</v>
      </c>
      <c r="G251" s="234"/>
      <c r="H251" s="235" t="s">
        <v>19</v>
      </c>
      <c r="I251" s="237"/>
      <c r="J251" s="234"/>
      <c r="K251" s="234"/>
      <c r="L251" s="238"/>
      <c r="M251" s="239"/>
      <c r="N251" s="240"/>
      <c r="O251" s="240"/>
      <c r="P251" s="240"/>
      <c r="Q251" s="240"/>
      <c r="R251" s="240"/>
      <c r="S251" s="240"/>
      <c r="T251" s="241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2" t="s">
        <v>152</v>
      </c>
      <c r="AU251" s="242" t="s">
        <v>80</v>
      </c>
      <c r="AV251" s="13" t="s">
        <v>78</v>
      </c>
      <c r="AW251" s="13" t="s">
        <v>32</v>
      </c>
      <c r="AX251" s="13" t="s">
        <v>70</v>
      </c>
      <c r="AY251" s="242" t="s">
        <v>145</v>
      </c>
    </row>
    <row r="252" s="12" customFormat="1">
      <c r="A252" s="12"/>
      <c r="B252" s="221"/>
      <c r="C252" s="222"/>
      <c r="D252" s="223" t="s">
        <v>152</v>
      </c>
      <c r="E252" s="224" t="s">
        <v>19</v>
      </c>
      <c r="F252" s="225" t="s">
        <v>1359</v>
      </c>
      <c r="G252" s="222"/>
      <c r="H252" s="226">
        <v>68.495000000000005</v>
      </c>
      <c r="I252" s="227"/>
      <c r="J252" s="222"/>
      <c r="K252" s="222"/>
      <c r="L252" s="228"/>
      <c r="M252" s="229"/>
      <c r="N252" s="230"/>
      <c r="O252" s="230"/>
      <c r="P252" s="230"/>
      <c r="Q252" s="230"/>
      <c r="R252" s="230"/>
      <c r="S252" s="230"/>
      <c r="T252" s="231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T252" s="232" t="s">
        <v>152</v>
      </c>
      <c r="AU252" s="232" t="s">
        <v>80</v>
      </c>
      <c r="AV252" s="12" t="s">
        <v>80</v>
      </c>
      <c r="AW252" s="12" t="s">
        <v>32</v>
      </c>
      <c r="AX252" s="12" t="s">
        <v>70</v>
      </c>
      <c r="AY252" s="232" t="s">
        <v>145</v>
      </c>
    </row>
    <row r="253" s="12" customFormat="1">
      <c r="A253" s="12"/>
      <c r="B253" s="221"/>
      <c r="C253" s="222"/>
      <c r="D253" s="223" t="s">
        <v>152</v>
      </c>
      <c r="E253" s="224" t="s">
        <v>19</v>
      </c>
      <c r="F253" s="225" t="s">
        <v>1357</v>
      </c>
      <c r="G253" s="222"/>
      <c r="H253" s="226">
        <v>102.743</v>
      </c>
      <c r="I253" s="227"/>
      <c r="J253" s="222"/>
      <c r="K253" s="222"/>
      <c r="L253" s="228"/>
      <c r="M253" s="229"/>
      <c r="N253" s="230"/>
      <c r="O253" s="230"/>
      <c r="P253" s="230"/>
      <c r="Q253" s="230"/>
      <c r="R253" s="230"/>
      <c r="S253" s="230"/>
      <c r="T253" s="231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T253" s="232" t="s">
        <v>152</v>
      </c>
      <c r="AU253" s="232" t="s">
        <v>80</v>
      </c>
      <c r="AV253" s="12" t="s">
        <v>80</v>
      </c>
      <c r="AW253" s="12" t="s">
        <v>32</v>
      </c>
      <c r="AX253" s="12" t="s">
        <v>70</v>
      </c>
      <c r="AY253" s="232" t="s">
        <v>145</v>
      </c>
    </row>
    <row r="254" s="14" customFormat="1">
      <c r="A254" s="14"/>
      <c r="B254" s="243"/>
      <c r="C254" s="244"/>
      <c r="D254" s="223" t="s">
        <v>152</v>
      </c>
      <c r="E254" s="245" t="s">
        <v>19</v>
      </c>
      <c r="F254" s="246" t="s">
        <v>154</v>
      </c>
      <c r="G254" s="244"/>
      <c r="H254" s="247">
        <v>171.238</v>
      </c>
      <c r="I254" s="248"/>
      <c r="J254" s="244"/>
      <c r="K254" s="244"/>
      <c r="L254" s="249"/>
      <c r="M254" s="250"/>
      <c r="N254" s="251"/>
      <c r="O254" s="251"/>
      <c r="P254" s="251"/>
      <c r="Q254" s="251"/>
      <c r="R254" s="251"/>
      <c r="S254" s="251"/>
      <c r="T254" s="252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3" t="s">
        <v>152</v>
      </c>
      <c r="AU254" s="253" t="s">
        <v>80</v>
      </c>
      <c r="AV254" s="14" t="s">
        <v>150</v>
      </c>
      <c r="AW254" s="14" t="s">
        <v>32</v>
      </c>
      <c r="AX254" s="14" t="s">
        <v>78</v>
      </c>
      <c r="AY254" s="253" t="s">
        <v>145</v>
      </c>
    </row>
    <row r="255" s="12" customFormat="1">
      <c r="A255" s="12"/>
      <c r="B255" s="221"/>
      <c r="C255" s="222"/>
      <c r="D255" s="223" t="s">
        <v>152</v>
      </c>
      <c r="E255" s="222"/>
      <c r="F255" s="225" t="s">
        <v>1426</v>
      </c>
      <c r="G255" s="222"/>
      <c r="H255" s="226">
        <v>684.952</v>
      </c>
      <c r="I255" s="227"/>
      <c r="J255" s="222"/>
      <c r="K255" s="222"/>
      <c r="L255" s="228"/>
      <c r="M255" s="229"/>
      <c r="N255" s="230"/>
      <c r="O255" s="230"/>
      <c r="P255" s="230"/>
      <c r="Q255" s="230"/>
      <c r="R255" s="230"/>
      <c r="S255" s="230"/>
      <c r="T255" s="231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T255" s="232" t="s">
        <v>152</v>
      </c>
      <c r="AU255" s="232" t="s">
        <v>80</v>
      </c>
      <c r="AV255" s="12" t="s">
        <v>80</v>
      </c>
      <c r="AW255" s="12" t="s">
        <v>4</v>
      </c>
      <c r="AX255" s="12" t="s">
        <v>78</v>
      </c>
      <c r="AY255" s="232" t="s">
        <v>145</v>
      </c>
    </row>
    <row r="256" s="2" customFormat="1" ht="37.8" customHeight="1">
      <c r="A256" s="41"/>
      <c r="B256" s="42"/>
      <c r="C256" s="208" t="s">
        <v>8</v>
      </c>
      <c r="D256" s="208" t="s">
        <v>146</v>
      </c>
      <c r="E256" s="209" t="s">
        <v>809</v>
      </c>
      <c r="F256" s="210" t="s">
        <v>810</v>
      </c>
      <c r="G256" s="211" t="s">
        <v>184</v>
      </c>
      <c r="H256" s="212">
        <v>68.495000000000005</v>
      </c>
      <c r="I256" s="213"/>
      <c r="J256" s="214">
        <f>ROUND(I256*H256,2)</f>
        <v>0</v>
      </c>
      <c r="K256" s="210" t="s">
        <v>733</v>
      </c>
      <c r="L256" s="47"/>
      <c r="M256" s="215" t="s">
        <v>19</v>
      </c>
      <c r="N256" s="216" t="s">
        <v>41</v>
      </c>
      <c r="O256" s="87"/>
      <c r="P256" s="217">
        <f>O256*H256</f>
        <v>0</v>
      </c>
      <c r="Q256" s="217">
        <v>0</v>
      </c>
      <c r="R256" s="217">
        <f>Q256*H256</f>
        <v>0</v>
      </c>
      <c r="S256" s="217">
        <v>0</v>
      </c>
      <c r="T256" s="218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19" t="s">
        <v>150</v>
      </c>
      <c r="AT256" s="219" t="s">
        <v>146</v>
      </c>
      <c r="AU256" s="219" t="s">
        <v>80</v>
      </c>
      <c r="AY256" s="20" t="s">
        <v>145</v>
      </c>
      <c r="BE256" s="220">
        <f>IF(N256="základní",J256,0)</f>
        <v>0</v>
      </c>
      <c r="BF256" s="220">
        <f>IF(N256="snížená",J256,0)</f>
        <v>0</v>
      </c>
      <c r="BG256" s="220">
        <f>IF(N256="zákl. přenesená",J256,0)</f>
        <v>0</v>
      </c>
      <c r="BH256" s="220">
        <f>IF(N256="sníž. přenesená",J256,0)</f>
        <v>0</v>
      </c>
      <c r="BI256" s="220">
        <f>IF(N256="nulová",J256,0)</f>
        <v>0</v>
      </c>
      <c r="BJ256" s="20" t="s">
        <v>78</v>
      </c>
      <c r="BK256" s="220">
        <f>ROUND(I256*H256,2)</f>
        <v>0</v>
      </c>
      <c r="BL256" s="20" t="s">
        <v>150</v>
      </c>
      <c r="BM256" s="219" t="s">
        <v>1427</v>
      </c>
    </row>
    <row r="257" s="2" customFormat="1">
      <c r="A257" s="41"/>
      <c r="B257" s="42"/>
      <c r="C257" s="43"/>
      <c r="D257" s="266" t="s">
        <v>735</v>
      </c>
      <c r="E257" s="43"/>
      <c r="F257" s="267" t="s">
        <v>812</v>
      </c>
      <c r="G257" s="43"/>
      <c r="H257" s="43"/>
      <c r="I257" s="268"/>
      <c r="J257" s="43"/>
      <c r="K257" s="43"/>
      <c r="L257" s="47"/>
      <c r="M257" s="269"/>
      <c r="N257" s="270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20" t="s">
        <v>735</v>
      </c>
      <c r="AU257" s="20" t="s">
        <v>80</v>
      </c>
    </row>
    <row r="258" s="13" customFormat="1">
      <c r="A258" s="13"/>
      <c r="B258" s="233"/>
      <c r="C258" s="234"/>
      <c r="D258" s="223" t="s">
        <v>152</v>
      </c>
      <c r="E258" s="235" t="s">
        <v>19</v>
      </c>
      <c r="F258" s="236" t="s">
        <v>794</v>
      </c>
      <c r="G258" s="234"/>
      <c r="H258" s="235" t="s">
        <v>19</v>
      </c>
      <c r="I258" s="237"/>
      <c r="J258" s="234"/>
      <c r="K258" s="234"/>
      <c r="L258" s="238"/>
      <c r="M258" s="239"/>
      <c r="N258" s="240"/>
      <c r="O258" s="240"/>
      <c r="P258" s="240"/>
      <c r="Q258" s="240"/>
      <c r="R258" s="240"/>
      <c r="S258" s="240"/>
      <c r="T258" s="241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2" t="s">
        <v>152</v>
      </c>
      <c r="AU258" s="242" t="s">
        <v>80</v>
      </c>
      <c r="AV258" s="13" t="s">
        <v>78</v>
      </c>
      <c r="AW258" s="13" t="s">
        <v>32</v>
      </c>
      <c r="AX258" s="13" t="s">
        <v>70</v>
      </c>
      <c r="AY258" s="242" t="s">
        <v>145</v>
      </c>
    </row>
    <row r="259" s="12" customFormat="1">
      <c r="A259" s="12"/>
      <c r="B259" s="221"/>
      <c r="C259" s="222"/>
      <c r="D259" s="223" t="s">
        <v>152</v>
      </c>
      <c r="E259" s="224" t="s">
        <v>19</v>
      </c>
      <c r="F259" s="225" t="s">
        <v>1359</v>
      </c>
      <c r="G259" s="222"/>
      <c r="H259" s="226">
        <v>68.495000000000005</v>
      </c>
      <c r="I259" s="227"/>
      <c r="J259" s="222"/>
      <c r="K259" s="222"/>
      <c r="L259" s="228"/>
      <c r="M259" s="229"/>
      <c r="N259" s="230"/>
      <c r="O259" s="230"/>
      <c r="P259" s="230"/>
      <c r="Q259" s="230"/>
      <c r="R259" s="230"/>
      <c r="S259" s="230"/>
      <c r="T259" s="231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T259" s="232" t="s">
        <v>152</v>
      </c>
      <c r="AU259" s="232" t="s">
        <v>80</v>
      </c>
      <c r="AV259" s="12" t="s">
        <v>80</v>
      </c>
      <c r="AW259" s="12" t="s">
        <v>32</v>
      </c>
      <c r="AX259" s="12" t="s">
        <v>70</v>
      </c>
      <c r="AY259" s="232" t="s">
        <v>145</v>
      </c>
    </row>
    <row r="260" s="14" customFormat="1">
      <c r="A260" s="14"/>
      <c r="B260" s="243"/>
      <c r="C260" s="244"/>
      <c r="D260" s="223" t="s">
        <v>152</v>
      </c>
      <c r="E260" s="245" t="s">
        <v>19</v>
      </c>
      <c r="F260" s="246" t="s">
        <v>154</v>
      </c>
      <c r="G260" s="244"/>
      <c r="H260" s="247">
        <v>68.495000000000005</v>
      </c>
      <c r="I260" s="248"/>
      <c r="J260" s="244"/>
      <c r="K260" s="244"/>
      <c r="L260" s="249"/>
      <c r="M260" s="250"/>
      <c r="N260" s="251"/>
      <c r="O260" s="251"/>
      <c r="P260" s="251"/>
      <c r="Q260" s="251"/>
      <c r="R260" s="251"/>
      <c r="S260" s="251"/>
      <c r="T260" s="252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3" t="s">
        <v>152</v>
      </c>
      <c r="AU260" s="253" t="s">
        <v>80</v>
      </c>
      <c r="AV260" s="14" t="s">
        <v>150</v>
      </c>
      <c r="AW260" s="14" t="s">
        <v>32</v>
      </c>
      <c r="AX260" s="14" t="s">
        <v>78</v>
      </c>
      <c r="AY260" s="253" t="s">
        <v>145</v>
      </c>
    </row>
    <row r="261" s="2" customFormat="1" ht="37.8" customHeight="1">
      <c r="A261" s="41"/>
      <c r="B261" s="42"/>
      <c r="C261" s="208" t="s">
        <v>159</v>
      </c>
      <c r="D261" s="208" t="s">
        <v>146</v>
      </c>
      <c r="E261" s="209" t="s">
        <v>813</v>
      </c>
      <c r="F261" s="210" t="s">
        <v>814</v>
      </c>
      <c r="G261" s="211" t="s">
        <v>184</v>
      </c>
      <c r="H261" s="212">
        <v>273.98000000000002</v>
      </c>
      <c r="I261" s="213"/>
      <c r="J261" s="214">
        <f>ROUND(I261*H261,2)</f>
        <v>0</v>
      </c>
      <c r="K261" s="210" t="s">
        <v>733</v>
      </c>
      <c r="L261" s="47"/>
      <c r="M261" s="215" t="s">
        <v>19</v>
      </c>
      <c r="N261" s="216" t="s">
        <v>41</v>
      </c>
      <c r="O261" s="87"/>
      <c r="P261" s="217">
        <f>O261*H261</f>
        <v>0</v>
      </c>
      <c r="Q261" s="217">
        <v>0</v>
      </c>
      <c r="R261" s="217">
        <f>Q261*H261</f>
        <v>0</v>
      </c>
      <c r="S261" s="217">
        <v>0</v>
      </c>
      <c r="T261" s="218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19" t="s">
        <v>150</v>
      </c>
      <c r="AT261" s="219" t="s">
        <v>146</v>
      </c>
      <c r="AU261" s="219" t="s">
        <v>80</v>
      </c>
      <c r="AY261" s="20" t="s">
        <v>145</v>
      </c>
      <c r="BE261" s="220">
        <f>IF(N261="základní",J261,0)</f>
        <v>0</v>
      </c>
      <c r="BF261" s="220">
        <f>IF(N261="snížená",J261,0)</f>
        <v>0</v>
      </c>
      <c r="BG261" s="220">
        <f>IF(N261="zákl. přenesená",J261,0)</f>
        <v>0</v>
      </c>
      <c r="BH261" s="220">
        <f>IF(N261="sníž. přenesená",J261,0)</f>
        <v>0</v>
      </c>
      <c r="BI261" s="220">
        <f>IF(N261="nulová",J261,0)</f>
        <v>0</v>
      </c>
      <c r="BJ261" s="20" t="s">
        <v>78</v>
      </c>
      <c r="BK261" s="220">
        <f>ROUND(I261*H261,2)</f>
        <v>0</v>
      </c>
      <c r="BL261" s="20" t="s">
        <v>150</v>
      </c>
      <c r="BM261" s="219" t="s">
        <v>1428</v>
      </c>
    </row>
    <row r="262" s="2" customFormat="1">
      <c r="A262" s="41"/>
      <c r="B262" s="42"/>
      <c r="C262" s="43"/>
      <c r="D262" s="266" t="s">
        <v>735</v>
      </c>
      <c r="E262" s="43"/>
      <c r="F262" s="267" t="s">
        <v>816</v>
      </c>
      <c r="G262" s="43"/>
      <c r="H262" s="43"/>
      <c r="I262" s="268"/>
      <c r="J262" s="43"/>
      <c r="K262" s="43"/>
      <c r="L262" s="47"/>
      <c r="M262" s="269"/>
      <c r="N262" s="270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735</v>
      </c>
      <c r="AU262" s="20" t="s">
        <v>80</v>
      </c>
    </row>
    <row r="263" s="13" customFormat="1">
      <c r="A263" s="13"/>
      <c r="B263" s="233"/>
      <c r="C263" s="234"/>
      <c r="D263" s="223" t="s">
        <v>152</v>
      </c>
      <c r="E263" s="235" t="s">
        <v>19</v>
      </c>
      <c r="F263" s="236" t="s">
        <v>794</v>
      </c>
      <c r="G263" s="234"/>
      <c r="H263" s="235" t="s">
        <v>19</v>
      </c>
      <c r="I263" s="237"/>
      <c r="J263" s="234"/>
      <c r="K263" s="234"/>
      <c r="L263" s="238"/>
      <c r="M263" s="239"/>
      <c r="N263" s="240"/>
      <c r="O263" s="240"/>
      <c r="P263" s="240"/>
      <c r="Q263" s="240"/>
      <c r="R263" s="240"/>
      <c r="S263" s="240"/>
      <c r="T263" s="241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2" t="s">
        <v>152</v>
      </c>
      <c r="AU263" s="242" t="s">
        <v>80</v>
      </c>
      <c r="AV263" s="13" t="s">
        <v>78</v>
      </c>
      <c r="AW263" s="13" t="s">
        <v>32</v>
      </c>
      <c r="AX263" s="13" t="s">
        <v>70</v>
      </c>
      <c r="AY263" s="242" t="s">
        <v>145</v>
      </c>
    </row>
    <row r="264" s="12" customFormat="1">
      <c r="A264" s="12"/>
      <c r="B264" s="221"/>
      <c r="C264" s="222"/>
      <c r="D264" s="223" t="s">
        <v>152</v>
      </c>
      <c r="E264" s="224" t="s">
        <v>19</v>
      </c>
      <c r="F264" s="225" t="s">
        <v>1359</v>
      </c>
      <c r="G264" s="222"/>
      <c r="H264" s="226">
        <v>68.495000000000005</v>
      </c>
      <c r="I264" s="227"/>
      <c r="J264" s="222"/>
      <c r="K264" s="222"/>
      <c r="L264" s="228"/>
      <c r="M264" s="229"/>
      <c r="N264" s="230"/>
      <c r="O264" s="230"/>
      <c r="P264" s="230"/>
      <c r="Q264" s="230"/>
      <c r="R264" s="230"/>
      <c r="S264" s="230"/>
      <c r="T264" s="231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T264" s="232" t="s">
        <v>152</v>
      </c>
      <c r="AU264" s="232" t="s">
        <v>80</v>
      </c>
      <c r="AV264" s="12" t="s">
        <v>80</v>
      </c>
      <c r="AW264" s="12" t="s">
        <v>32</v>
      </c>
      <c r="AX264" s="12" t="s">
        <v>70</v>
      </c>
      <c r="AY264" s="232" t="s">
        <v>145</v>
      </c>
    </row>
    <row r="265" s="14" customFormat="1">
      <c r="A265" s="14"/>
      <c r="B265" s="243"/>
      <c r="C265" s="244"/>
      <c r="D265" s="223" t="s">
        <v>152</v>
      </c>
      <c r="E265" s="245" t="s">
        <v>19</v>
      </c>
      <c r="F265" s="246" t="s">
        <v>154</v>
      </c>
      <c r="G265" s="244"/>
      <c r="H265" s="247">
        <v>68.495000000000005</v>
      </c>
      <c r="I265" s="248"/>
      <c r="J265" s="244"/>
      <c r="K265" s="244"/>
      <c r="L265" s="249"/>
      <c r="M265" s="250"/>
      <c r="N265" s="251"/>
      <c r="O265" s="251"/>
      <c r="P265" s="251"/>
      <c r="Q265" s="251"/>
      <c r="R265" s="251"/>
      <c r="S265" s="251"/>
      <c r="T265" s="252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3" t="s">
        <v>152</v>
      </c>
      <c r="AU265" s="253" t="s">
        <v>80</v>
      </c>
      <c r="AV265" s="14" t="s">
        <v>150</v>
      </c>
      <c r="AW265" s="14" t="s">
        <v>32</v>
      </c>
      <c r="AX265" s="14" t="s">
        <v>78</v>
      </c>
      <c r="AY265" s="253" t="s">
        <v>145</v>
      </c>
    </row>
    <row r="266" s="12" customFormat="1">
      <c r="A266" s="12"/>
      <c r="B266" s="221"/>
      <c r="C266" s="222"/>
      <c r="D266" s="223" t="s">
        <v>152</v>
      </c>
      <c r="E266" s="222"/>
      <c r="F266" s="225" t="s">
        <v>1429</v>
      </c>
      <c r="G266" s="222"/>
      <c r="H266" s="226">
        <v>273.98000000000002</v>
      </c>
      <c r="I266" s="227"/>
      <c r="J266" s="222"/>
      <c r="K266" s="222"/>
      <c r="L266" s="228"/>
      <c r="M266" s="229"/>
      <c r="N266" s="230"/>
      <c r="O266" s="230"/>
      <c r="P266" s="230"/>
      <c r="Q266" s="230"/>
      <c r="R266" s="230"/>
      <c r="S266" s="230"/>
      <c r="T266" s="231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T266" s="232" t="s">
        <v>152</v>
      </c>
      <c r="AU266" s="232" t="s">
        <v>80</v>
      </c>
      <c r="AV266" s="12" t="s">
        <v>80</v>
      </c>
      <c r="AW266" s="12" t="s">
        <v>4</v>
      </c>
      <c r="AX266" s="12" t="s">
        <v>78</v>
      </c>
      <c r="AY266" s="232" t="s">
        <v>145</v>
      </c>
    </row>
    <row r="267" s="2" customFormat="1" ht="24.15" customHeight="1">
      <c r="A267" s="41"/>
      <c r="B267" s="42"/>
      <c r="C267" s="208" t="s">
        <v>243</v>
      </c>
      <c r="D267" s="208" t="s">
        <v>146</v>
      </c>
      <c r="E267" s="209" t="s">
        <v>1430</v>
      </c>
      <c r="F267" s="210" t="s">
        <v>1431</v>
      </c>
      <c r="G267" s="211" t="s">
        <v>184</v>
      </c>
      <c r="H267" s="212">
        <v>83.138000000000005</v>
      </c>
      <c r="I267" s="213"/>
      <c r="J267" s="214">
        <f>ROUND(I267*H267,2)</f>
        <v>0</v>
      </c>
      <c r="K267" s="210" t="s">
        <v>733</v>
      </c>
      <c r="L267" s="47"/>
      <c r="M267" s="215" t="s">
        <v>19</v>
      </c>
      <c r="N267" s="216" t="s">
        <v>41</v>
      </c>
      <c r="O267" s="87"/>
      <c r="P267" s="217">
        <f>O267*H267</f>
        <v>0</v>
      </c>
      <c r="Q267" s="217">
        <v>0</v>
      </c>
      <c r="R267" s="217">
        <f>Q267*H267</f>
        <v>0</v>
      </c>
      <c r="S267" s="217">
        <v>0</v>
      </c>
      <c r="T267" s="218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19" t="s">
        <v>150</v>
      </c>
      <c r="AT267" s="219" t="s">
        <v>146</v>
      </c>
      <c r="AU267" s="219" t="s">
        <v>80</v>
      </c>
      <c r="AY267" s="20" t="s">
        <v>145</v>
      </c>
      <c r="BE267" s="220">
        <f>IF(N267="základní",J267,0)</f>
        <v>0</v>
      </c>
      <c r="BF267" s="220">
        <f>IF(N267="snížená",J267,0)</f>
        <v>0</v>
      </c>
      <c r="BG267" s="220">
        <f>IF(N267="zákl. přenesená",J267,0)</f>
        <v>0</v>
      </c>
      <c r="BH267" s="220">
        <f>IF(N267="sníž. přenesená",J267,0)</f>
        <v>0</v>
      </c>
      <c r="BI267" s="220">
        <f>IF(N267="nulová",J267,0)</f>
        <v>0</v>
      </c>
      <c r="BJ267" s="20" t="s">
        <v>78</v>
      </c>
      <c r="BK267" s="220">
        <f>ROUND(I267*H267,2)</f>
        <v>0</v>
      </c>
      <c r="BL267" s="20" t="s">
        <v>150</v>
      </c>
      <c r="BM267" s="219" t="s">
        <v>1432</v>
      </c>
    </row>
    <row r="268" s="2" customFormat="1">
      <c r="A268" s="41"/>
      <c r="B268" s="42"/>
      <c r="C268" s="43"/>
      <c r="D268" s="266" t="s">
        <v>735</v>
      </c>
      <c r="E268" s="43"/>
      <c r="F268" s="267" t="s">
        <v>1433</v>
      </c>
      <c r="G268" s="43"/>
      <c r="H268" s="43"/>
      <c r="I268" s="268"/>
      <c r="J268" s="43"/>
      <c r="K268" s="43"/>
      <c r="L268" s="47"/>
      <c r="M268" s="269"/>
      <c r="N268" s="270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20" t="s">
        <v>735</v>
      </c>
      <c r="AU268" s="20" t="s">
        <v>80</v>
      </c>
    </row>
    <row r="269" s="12" customFormat="1">
      <c r="A269" s="12"/>
      <c r="B269" s="221"/>
      <c r="C269" s="222"/>
      <c r="D269" s="223" t="s">
        <v>152</v>
      </c>
      <c r="E269" s="224" t="s">
        <v>19</v>
      </c>
      <c r="F269" s="225" t="s">
        <v>1434</v>
      </c>
      <c r="G269" s="222"/>
      <c r="H269" s="226">
        <v>83.138000000000005</v>
      </c>
      <c r="I269" s="227"/>
      <c r="J269" s="222"/>
      <c r="K269" s="222"/>
      <c r="L269" s="228"/>
      <c r="M269" s="229"/>
      <c r="N269" s="230"/>
      <c r="O269" s="230"/>
      <c r="P269" s="230"/>
      <c r="Q269" s="230"/>
      <c r="R269" s="230"/>
      <c r="S269" s="230"/>
      <c r="T269" s="231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T269" s="232" t="s">
        <v>152</v>
      </c>
      <c r="AU269" s="232" t="s">
        <v>80</v>
      </c>
      <c r="AV269" s="12" t="s">
        <v>80</v>
      </c>
      <c r="AW269" s="12" t="s">
        <v>32</v>
      </c>
      <c r="AX269" s="12" t="s">
        <v>70</v>
      </c>
      <c r="AY269" s="232" t="s">
        <v>145</v>
      </c>
    </row>
    <row r="270" s="14" customFormat="1">
      <c r="A270" s="14"/>
      <c r="B270" s="243"/>
      <c r="C270" s="244"/>
      <c r="D270" s="223" t="s">
        <v>152</v>
      </c>
      <c r="E270" s="245" t="s">
        <v>19</v>
      </c>
      <c r="F270" s="246" t="s">
        <v>154</v>
      </c>
      <c r="G270" s="244"/>
      <c r="H270" s="247">
        <v>83.138000000000005</v>
      </c>
      <c r="I270" s="248"/>
      <c r="J270" s="244"/>
      <c r="K270" s="244"/>
      <c r="L270" s="249"/>
      <c r="M270" s="250"/>
      <c r="N270" s="251"/>
      <c r="O270" s="251"/>
      <c r="P270" s="251"/>
      <c r="Q270" s="251"/>
      <c r="R270" s="251"/>
      <c r="S270" s="251"/>
      <c r="T270" s="252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3" t="s">
        <v>152</v>
      </c>
      <c r="AU270" s="253" t="s">
        <v>80</v>
      </c>
      <c r="AV270" s="14" t="s">
        <v>150</v>
      </c>
      <c r="AW270" s="14" t="s">
        <v>32</v>
      </c>
      <c r="AX270" s="14" t="s">
        <v>78</v>
      </c>
      <c r="AY270" s="253" t="s">
        <v>145</v>
      </c>
    </row>
    <row r="271" s="2" customFormat="1" ht="24.15" customHeight="1">
      <c r="A271" s="41"/>
      <c r="B271" s="42"/>
      <c r="C271" s="208" t="s">
        <v>257</v>
      </c>
      <c r="D271" s="208" t="s">
        <v>146</v>
      </c>
      <c r="E271" s="209" t="s">
        <v>818</v>
      </c>
      <c r="F271" s="210" t="s">
        <v>819</v>
      </c>
      <c r="G271" s="211" t="s">
        <v>260</v>
      </c>
      <c r="H271" s="212">
        <v>518.67600000000004</v>
      </c>
      <c r="I271" s="213"/>
      <c r="J271" s="214">
        <f>ROUND(I271*H271,2)</f>
        <v>0</v>
      </c>
      <c r="K271" s="210" t="s">
        <v>733</v>
      </c>
      <c r="L271" s="47"/>
      <c r="M271" s="215" t="s">
        <v>19</v>
      </c>
      <c r="N271" s="216" t="s">
        <v>41</v>
      </c>
      <c r="O271" s="87"/>
      <c r="P271" s="217">
        <f>O271*H271</f>
        <v>0</v>
      </c>
      <c r="Q271" s="217">
        <v>0</v>
      </c>
      <c r="R271" s="217">
        <f>Q271*H271</f>
        <v>0</v>
      </c>
      <c r="S271" s="217">
        <v>0</v>
      </c>
      <c r="T271" s="218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19" t="s">
        <v>150</v>
      </c>
      <c r="AT271" s="219" t="s">
        <v>146</v>
      </c>
      <c r="AU271" s="219" t="s">
        <v>80</v>
      </c>
      <c r="AY271" s="20" t="s">
        <v>145</v>
      </c>
      <c r="BE271" s="220">
        <f>IF(N271="základní",J271,0)</f>
        <v>0</v>
      </c>
      <c r="BF271" s="220">
        <f>IF(N271="snížená",J271,0)</f>
        <v>0</v>
      </c>
      <c r="BG271" s="220">
        <f>IF(N271="zákl. přenesená",J271,0)</f>
        <v>0</v>
      </c>
      <c r="BH271" s="220">
        <f>IF(N271="sníž. přenesená",J271,0)</f>
        <v>0</v>
      </c>
      <c r="BI271" s="220">
        <f>IF(N271="nulová",J271,0)</f>
        <v>0</v>
      </c>
      <c r="BJ271" s="20" t="s">
        <v>78</v>
      </c>
      <c r="BK271" s="220">
        <f>ROUND(I271*H271,2)</f>
        <v>0</v>
      </c>
      <c r="BL271" s="20" t="s">
        <v>150</v>
      </c>
      <c r="BM271" s="219" t="s">
        <v>1435</v>
      </c>
    </row>
    <row r="272" s="2" customFormat="1">
      <c r="A272" s="41"/>
      <c r="B272" s="42"/>
      <c r="C272" s="43"/>
      <c r="D272" s="266" t="s">
        <v>735</v>
      </c>
      <c r="E272" s="43"/>
      <c r="F272" s="267" t="s">
        <v>821</v>
      </c>
      <c r="G272" s="43"/>
      <c r="H272" s="43"/>
      <c r="I272" s="268"/>
      <c r="J272" s="43"/>
      <c r="K272" s="43"/>
      <c r="L272" s="47"/>
      <c r="M272" s="269"/>
      <c r="N272" s="270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20" t="s">
        <v>735</v>
      </c>
      <c r="AU272" s="20" t="s">
        <v>80</v>
      </c>
    </row>
    <row r="273" s="13" customFormat="1">
      <c r="A273" s="13"/>
      <c r="B273" s="233"/>
      <c r="C273" s="234"/>
      <c r="D273" s="223" t="s">
        <v>152</v>
      </c>
      <c r="E273" s="235" t="s">
        <v>19</v>
      </c>
      <c r="F273" s="236" t="s">
        <v>794</v>
      </c>
      <c r="G273" s="234"/>
      <c r="H273" s="235" t="s">
        <v>19</v>
      </c>
      <c r="I273" s="237"/>
      <c r="J273" s="234"/>
      <c r="K273" s="234"/>
      <c r="L273" s="238"/>
      <c r="M273" s="239"/>
      <c r="N273" s="240"/>
      <c r="O273" s="240"/>
      <c r="P273" s="240"/>
      <c r="Q273" s="240"/>
      <c r="R273" s="240"/>
      <c r="S273" s="240"/>
      <c r="T273" s="241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2" t="s">
        <v>152</v>
      </c>
      <c r="AU273" s="242" t="s">
        <v>80</v>
      </c>
      <c r="AV273" s="13" t="s">
        <v>78</v>
      </c>
      <c r="AW273" s="13" t="s">
        <v>32</v>
      </c>
      <c r="AX273" s="13" t="s">
        <v>70</v>
      </c>
      <c r="AY273" s="242" t="s">
        <v>145</v>
      </c>
    </row>
    <row r="274" s="12" customFormat="1">
      <c r="A274" s="12"/>
      <c r="B274" s="221"/>
      <c r="C274" s="222"/>
      <c r="D274" s="223" t="s">
        <v>152</v>
      </c>
      <c r="E274" s="224" t="s">
        <v>19</v>
      </c>
      <c r="F274" s="225" t="s">
        <v>1357</v>
      </c>
      <c r="G274" s="222"/>
      <c r="H274" s="226">
        <v>102.743</v>
      </c>
      <c r="I274" s="227"/>
      <c r="J274" s="222"/>
      <c r="K274" s="222"/>
      <c r="L274" s="228"/>
      <c r="M274" s="229"/>
      <c r="N274" s="230"/>
      <c r="O274" s="230"/>
      <c r="P274" s="230"/>
      <c r="Q274" s="230"/>
      <c r="R274" s="230"/>
      <c r="S274" s="230"/>
      <c r="T274" s="231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T274" s="232" t="s">
        <v>152</v>
      </c>
      <c r="AU274" s="232" t="s">
        <v>80</v>
      </c>
      <c r="AV274" s="12" t="s">
        <v>80</v>
      </c>
      <c r="AW274" s="12" t="s">
        <v>32</v>
      </c>
      <c r="AX274" s="12" t="s">
        <v>70</v>
      </c>
      <c r="AY274" s="232" t="s">
        <v>145</v>
      </c>
    </row>
    <row r="275" s="12" customFormat="1">
      <c r="A275" s="12"/>
      <c r="B275" s="221"/>
      <c r="C275" s="222"/>
      <c r="D275" s="223" t="s">
        <v>152</v>
      </c>
      <c r="E275" s="224" t="s">
        <v>19</v>
      </c>
      <c r="F275" s="225" t="s">
        <v>1420</v>
      </c>
      <c r="G275" s="222"/>
      <c r="H275" s="226">
        <v>-83.138000000000005</v>
      </c>
      <c r="I275" s="227"/>
      <c r="J275" s="222"/>
      <c r="K275" s="222"/>
      <c r="L275" s="228"/>
      <c r="M275" s="229"/>
      <c r="N275" s="230"/>
      <c r="O275" s="230"/>
      <c r="P275" s="230"/>
      <c r="Q275" s="230"/>
      <c r="R275" s="230"/>
      <c r="S275" s="230"/>
      <c r="T275" s="231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T275" s="232" t="s">
        <v>152</v>
      </c>
      <c r="AU275" s="232" t="s">
        <v>80</v>
      </c>
      <c r="AV275" s="12" t="s">
        <v>80</v>
      </c>
      <c r="AW275" s="12" t="s">
        <v>32</v>
      </c>
      <c r="AX275" s="12" t="s">
        <v>70</v>
      </c>
      <c r="AY275" s="232" t="s">
        <v>145</v>
      </c>
    </row>
    <row r="276" s="16" customFormat="1">
      <c r="A276" s="16"/>
      <c r="B276" s="271"/>
      <c r="C276" s="272"/>
      <c r="D276" s="223" t="s">
        <v>152</v>
      </c>
      <c r="E276" s="273" t="s">
        <v>19</v>
      </c>
      <c r="F276" s="274" t="s">
        <v>752</v>
      </c>
      <c r="G276" s="272"/>
      <c r="H276" s="275">
        <v>19.60499999999999</v>
      </c>
      <c r="I276" s="276"/>
      <c r="J276" s="272"/>
      <c r="K276" s="272"/>
      <c r="L276" s="277"/>
      <c r="M276" s="278"/>
      <c r="N276" s="279"/>
      <c r="O276" s="279"/>
      <c r="P276" s="279"/>
      <c r="Q276" s="279"/>
      <c r="R276" s="279"/>
      <c r="S276" s="279"/>
      <c r="T276" s="280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T276" s="281" t="s">
        <v>152</v>
      </c>
      <c r="AU276" s="281" t="s">
        <v>80</v>
      </c>
      <c r="AV276" s="16" t="s">
        <v>168</v>
      </c>
      <c r="AW276" s="16" t="s">
        <v>32</v>
      </c>
      <c r="AX276" s="16" t="s">
        <v>70</v>
      </c>
      <c r="AY276" s="281" t="s">
        <v>145</v>
      </c>
    </row>
    <row r="277" s="12" customFormat="1">
      <c r="A277" s="12"/>
      <c r="B277" s="221"/>
      <c r="C277" s="222"/>
      <c r="D277" s="223" t="s">
        <v>152</v>
      </c>
      <c r="E277" s="224" t="s">
        <v>19</v>
      </c>
      <c r="F277" s="225" t="s">
        <v>1359</v>
      </c>
      <c r="G277" s="222"/>
      <c r="H277" s="226">
        <v>68.495000000000005</v>
      </c>
      <c r="I277" s="227"/>
      <c r="J277" s="222"/>
      <c r="K277" s="222"/>
      <c r="L277" s="228"/>
      <c r="M277" s="229"/>
      <c r="N277" s="230"/>
      <c r="O277" s="230"/>
      <c r="P277" s="230"/>
      <c r="Q277" s="230"/>
      <c r="R277" s="230"/>
      <c r="S277" s="230"/>
      <c r="T277" s="231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T277" s="232" t="s">
        <v>152</v>
      </c>
      <c r="AU277" s="232" t="s">
        <v>80</v>
      </c>
      <c r="AV277" s="12" t="s">
        <v>80</v>
      </c>
      <c r="AW277" s="12" t="s">
        <v>32</v>
      </c>
      <c r="AX277" s="12" t="s">
        <v>70</v>
      </c>
      <c r="AY277" s="232" t="s">
        <v>145</v>
      </c>
    </row>
    <row r="278" s="12" customFormat="1">
      <c r="A278" s="12"/>
      <c r="B278" s="221"/>
      <c r="C278" s="222"/>
      <c r="D278" s="223" t="s">
        <v>152</v>
      </c>
      <c r="E278" s="224" t="s">
        <v>19</v>
      </c>
      <c r="F278" s="225" t="s">
        <v>1357</v>
      </c>
      <c r="G278" s="222"/>
      <c r="H278" s="226">
        <v>102.743</v>
      </c>
      <c r="I278" s="227"/>
      <c r="J278" s="222"/>
      <c r="K278" s="222"/>
      <c r="L278" s="228"/>
      <c r="M278" s="229"/>
      <c r="N278" s="230"/>
      <c r="O278" s="230"/>
      <c r="P278" s="230"/>
      <c r="Q278" s="230"/>
      <c r="R278" s="230"/>
      <c r="S278" s="230"/>
      <c r="T278" s="231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T278" s="232" t="s">
        <v>152</v>
      </c>
      <c r="AU278" s="232" t="s">
        <v>80</v>
      </c>
      <c r="AV278" s="12" t="s">
        <v>80</v>
      </c>
      <c r="AW278" s="12" t="s">
        <v>32</v>
      </c>
      <c r="AX278" s="12" t="s">
        <v>70</v>
      </c>
      <c r="AY278" s="232" t="s">
        <v>145</v>
      </c>
    </row>
    <row r="279" s="16" customFormat="1">
      <c r="A279" s="16"/>
      <c r="B279" s="271"/>
      <c r="C279" s="272"/>
      <c r="D279" s="223" t="s">
        <v>152</v>
      </c>
      <c r="E279" s="273" t="s">
        <v>19</v>
      </c>
      <c r="F279" s="274" t="s">
        <v>752</v>
      </c>
      <c r="G279" s="272"/>
      <c r="H279" s="275">
        <v>171.238</v>
      </c>
      <c r="I279" s="276"/>
      <c r="J279" s="272"/>
      <c r="K279" s="272"/>
      <c r="L279" s="277"/>
      <c r="M279" s="278"/>
      <c r="N279" s="279"/>
      <c r="O279" s="279"/>
      <c r="P279" s="279"/>
      <c r="Q279" s="279"/>
      <c r="R279" s="279"/>
      <c r="S279" s="279"/>
      <c r="T279" s="280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T279" s="281" t="s">
        <v>152</v>
      </c>
      <c r="AU279" s="281" t="s">
        <v>80</v>
      </c>
      <c r="AV279" s="16" t="s">
        <v>168</v>
      </c>
      <c r="AW279" s="16" t="s">
        <v>32</v>
      </c>
      <c r="AX279" s="16" t="s">
        <v>70</v>
      </c>
      <c r="AY279" s="281" t="s">
        <v>145</v>
      </c>
    </row>
    <row r="280" s="12" customFormat="1">
      <c r="A280" s="12"/>
      <c r="B280" s="221"/>
      <c r="C280" s="222"/>
      <c r="D280" s="223" t="s">
        <v>152</v>
      </c>
      <c r="E280" s="224" t="s">
        <v>19</v>
      </c>
      <c r="F280" s="225" t="s">
        <v>1359</v>
      </c>
      <c r="G280" s="222"/>
      <c r="H280" s="226">
        <v>68.495000000000005</v>
      </c>
      <c r="I280" s="227"/>
      <c r="J280" s="222"/>
      <c r="K280" s="222"/>
      <c r="L280" s="228"/>
      <c r="M280" s="229"/>
      <c r="N280" s="230"/>
      <c r="O280" s="230"/>
      <c r="P280" s="230"/>
      <c r="Q280" s="230"/>
      <c r="R280" s="230"/>
      <c r="S280" s="230"/>
      <c r="T280" s="231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T280" s="232" t="s">
        <v>152</v>
      </c>
      <c r="AU280" s="232" t="s">
        <v>80</v>
      </c>
      <c r="AV280" s="12" t="s">
        <v>80</v>
      </c>
      <c r="AW280" s="12" t="s">
        <v>32</v>
      </c>
      <c r="AX280" s="12" t="s">
        <v>70</v>
      </c>
      <c r="AY280" s="232" t="s">
        <v>145</v>
      </c>
    </row>
    <row r="281" s="16" customFormat="1">
      <c r="A281" s="16"/>
      <c r="B281" s="271"/>
      <c r="C281" s="272"/>
      <c r="D281" s="223" t="s">
        <v>152</v>
      </c>
      <c r="E281" s="273" t="s">
        <v>19</v>
      </c>
      <c r="F281" s="274" t="s">
        <v>752</v>
      </c>
      <c r="G281" s="272"/>
      <c r="H281" s="275">
        <v>68.495000000000005</v>
      </c>
      <c r="I281" s="276"/>
      <c r="J281" s="272"/>
      <c r="K281" s="272"/>
      <c r="L281" s="277"/>
      <c r="M281" s="278"/>
      <c r="N281" s="279"/>
      <c r="O281" s="279"/>
      <c r="P281" s="279"/>
      <c r="Q281" s="279"/>
      <c r="R281" s="279"/>
      <c r="S281" s="279"/>
      <c r="T281" s="280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T281" s="281" t="s">
        <v>152</v>
      </c>
      <c r="AU281" s="281" t="s">
        <v>80</v>
      </c>
      <c r="AV281" s="16" t="s">
        <v>168</v>
      </c>
      <c r="AW281" s="16" t="s">
        <v>32</v>
      </c>
      <c r="AX281" s="16" t="s">
        <v>70</v>
      </c>
      <c r="AY281" s="281" t="s">
        <v>145</v>
      </c>
    </row>
    <row r="282" s="14" customFormat="1">
      <c r="A282" s="14"/>
      <c r="B282" s="243"/>
      <c r="C282" s="244"/>
      <c r="D282" s="223" t="s">
        <v>152</v>
      </c>
      <c r="E282" s="245" t="s">
        <v>19</v>
      </c>
      <c r="F282" s="246" t="s">
        <v>154</v>
      </c>
      <c r="G282" s="244"/>
      <c r="H282" s="247">
        <v>259.33799999999997</v>
      </c>
      <c r="I282" s="248"/>
      <c r="J282" s="244"/>
      <c r="K282" s="244"/>
      <c r="L282" s="249"/>
      <c r="M282" s="250"/>
      <c r="N282" s="251"/>
      <c r="O282" s="251"/>
      <c r="P282" s="251"/>
      <c r="Q282" s="251"/>
      <c r="R282" s="251"/>
      <c r="S282" s="251"/>
      <c r="T282" s="252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3" t="s">
        <v>152</v>
      </c>
      <c r="AU282" s="253" t="s">
        <v>80</v>
      </c>
      <c r="AV282" s="14" t="s">
        <v>150</v>
      </c>
      <c r="AW282" s="14" t="s">
        <v>32</v>
      </c>
      <c r="AX282" s="14" t="s">
        <v>78</v>
      </c>
      <c r="AY282" s="253" t="s">
        <v>145</v>
      </c>
    </row>
    <row r="283" s="12" customFormat="1">
      <c r="A283" s="12"/>
      <c r="B283" s="221"/>
      <c r="C283" s="222"/>
      <c r="D283" s="223" t="s">
        <v>152</v>
      </c>
      <c r="E283" s="222"/>
      <c r="F283" s="225" t="s">
        <v>1436</v>
      </c>
      <c r="G283" s="222"/>
      <c r="H283" s="226">
        <v>518.67600000000004</v>
      </c>
      <c r="I283" s="227"/>
      <c r="J283" s="222"/>
      <c r="K283" s="222"/>
      <c r="L283" s="228"/>
      <c r="M283" s="229"/>
      <c r="N283" s="230"/>
      <c r="O283" s="230"/>
      <c r="P283" s="230"/>
      <c r="Q283" s="230"/>
      <c r="R283" s="230"/>
      <c r="S283" s="230"/>
      <c r="T283" s="231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T283" s="232" t="s">
        <v>152</v>
      </c>
      <c r="AU283" s="232" t="s">
        <v>80</v>
      </c>
      <c r="AV283" s="12" t="s">
        <v>80</v>
      </c>
      <c r="AW283" s="12" t="s">
        <v>4</v>
      </c>
      <c r="AX283" s="12" t="s">
        <v>78</v>
      </c>
      <c r="AY283" s="232" t="s">
        <v>145</v>
      </c>
    </row>
    <row r="284" s="2" customFormat="1" ht="24.15" customHeight="1">
      <c r="A284" s="41"/>
      <c r="B284" s="42"/>
      <c r="C284" s="208" t="s">
        <v>250</v>
      </c>
      <c r="D284" s="208" t="s">
        <v>146</v>
      </c>
      <c r="E284" s="209" t="s">
        <v>1437</v>
      </c>
      <c r="F284" s="210" t="s">
        <v>1438</v>
      </c>
      <c r="G284" s="211" t="s">
        <v>184</v>
      </c>
      <c r="H284" s="212">
        <v>83.138000000000005</v>
      </c>
      <c r="I284" s="213"/>
      <c r="J284" s="214">
        <f>ROUND(I284*H284,2)</f>
        <v>0</v>
      </c>
      <c r="K284" s="210" t="s">
        <v>733</v>
      </c>
      <c r="L284" s="47"/>
      <c r="M284" s="215" t="s">
        <v>19</v>
      </c>
      <c r="N284" s="216" t="s">
        <v>41</v>
      </c>
      <c r="O284" s="87"/>
      <c r="P284" s="217">
        <f>O284*H284</f>
        <v>0</v>
      </c>
      <c r="Q284" s="217">
        <v>0</v>
      </c>
      <c r="R284" s="217">
        <f>Q284*H284</f>
        <v>0</v>
      </c>
      <c r="S284" s="217">
        <v>0</v>
      </c>
      <c r="T284" s="218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19" t="s">
        <v>150</v>
      </c>
      <c r="AT284" s="219" t="s">
        <v>146</v>
      </c>
      <c r="AU284" s="219" t="s">
        <v>80</v>
      </c>
      <c r="AY284" s="20" t="s">
        <v>145</v>
      </c>
      <c r="BE284" s="220">
        <f>IF(N284="základní",J284,0)</f>
        <v>0</v>
      </c>
      <c r="BF284" s="220">
        <f>IF(N284="snížená",J284,0)</f>
        <v>0</v>
      </c>
      <c r="BG284" s="220">
        <f>IF(N284="zákl. přenesená",J284,0)</f>
        <v>0</v>
      </c>
      <c r="BH284" s="220">
        <f>IF(N284="sníž. přenesená",J284,0)</f>
        <v>0</v>
      </c>
      <c r="BI284" s="220">
        <f>IF(N284="nulová",J284,0)</f>
        <v>0</v>
      </c>
      <c r="BJ284" s="20" t="s">
        <v>78</v>
      </c>
      <c r="BK284" s="220">
        <f>ROUND(I284*H284,2)</f>
        <v>0</v>
      </c>
      <c r="BL284" s="20" t="s">
        <v>150</v>
      </c>
      <c r="BM284" s="219" t="s">
        <v>1439</v>
      </c>
    </row>
    <row r="285" s="2" customFormat="1">
      <c r="A285" s="41"/>
      <c r="B285" s="42"/>
      <c r="C285" s="43"/>
      <c r="D285" s="266" t="s">
        <v>735</v>
      </c>
      <c r="E285" s="43"/>
      <c r="F285" s="267" t="s">
        <v>1440</v>
      </c>
      <c r="G285" s="43"/>
      <c r="H285" s="43"/>
      <c r="I285" s="268"/>
      <c r="J285" s="43"/>
      <c r="K285" s="43"/>
      <c r="L285" s="47"/>
      <c r="M285" s="269"/>
      <c r="N285" s="270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735</v>
      </c>
      <c r="AU285" s="20" t="s">
        <v>80</v>
      </c>
    </row>
    <row r="286" s="12" customFormat="1">
      <c r="A286" s="12"/>
      <c r="B286" s="221"/>
      <c r="C286" s="222"/>
      <c r="D286" s="223" t="s">
        <v>152</v>
      </c>
      <c r="E286" s="224" t="s">
        <v>19</v>
      </c>
      <c r="F286" s="225" t="s">
        <v>1441</v>
      </c>
      <c r="G286" s="222"/>
      <c r="H286" s="226">
        <v>83.138000000000005</v>
      </c>
      <c r="I286" s="227"/>
      <c r="J286" s="222"/>
      <c r="K286" s="222"/>
      <c r="L286" s="228"/>
      <c r="M286" s="229"/>
      <c r="N286" s="230"/>
      <c r="O286" s="230"/>
      <c r="P286" s="230"/>
      <c r="Q286" s="230"/>
      <c r="R286" s="230"/>
      <c r="S286" s="230"/>
      <c r="T286" s="231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T286" s="232" t="s">
        <v>152</v>
      </c>
      <c r="AU286" s="232" t="s">
        <v>80</v>
      </c>
      <c r="AV286" s="12" t="s">
        <v>80</v>
      </c>
      <c r="AW286" s="12" t="s">
        <v>32</v>
      </c>
      <c r="AX286" s="12" t="s">
        <v>70</v>
      </c>
      <c r="AY286" s="232" t="s">
        <v>145</v>
      </c>
    </row>
    <row r="287" s="14" customFormat="1">
      <c r="A287" s="14"/>
      <c r="B287" s="243"/>
      <c r="C287" s="244"/>
      <c r="D287" s="223" t="s">
        <v>152</v>
      </c>
      <c r="E287" s="245" t="s">
        <v>19</v>
      </c>
      <c r="F287" s="246" t="s">
        <v>154</v>
      </c>
      <c r="G287" s="244"/>
      <c r="H287" s="247">
        <v>83.138000000000005</v>
      </c>
      <c r="I287" s="248"/>
      <c r="J287" s="244"/>
      <c r="K287" s="244"/>
      <c r="L287" s="249"/>
      <c r="M287" s="250"/>
      <c r="N287" s="251"/>
      <c r="O287" s="251"/>
      <c r="P287" s="251"/>
      <c r="Q287" s="251"/>
      <c r="R287" s="251"/>
      <c r="S287" s="251"/>
      <c r="T287" s="252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3" t="s">
        <v>152</v>
      </c>
      <c r="AU287" s="253" t="s">
        <v>80</v>
      </c>
      <c r="AV287" s="14" t="s">
        <v>150</v>
      </c>
      <c r="AW287" s="14" t="s">
        <v>32</v>
      </c>
      <c r="AX287" s="14" t="s">
        <v>78</v>
      </c>
      <c r="AY287" s="253" t="s">
        <v>145</v>
      </c>
    </row>
    <row r="288" s="2" customFormat="1" ht="24.15" customHeight="1">
      <c r="A288" s="41"/>
      <c r="B288" s="42"/>
      <c r="C288" s="208" t="s">
        <v>262</v>
      </c>
      <c r="D288" s="208" t="s">
        <v>146</v>
      </c>
      <c r="E288" s="209" t="s">
        <v>823</v>
      </c>
      <c r="F288" s="210" t="s">
        <v>824</v>
      </c>
      <c r="G288" s="211" t="s">
        <v>184</v>
      </c>
      <c r="H288" s="212">
        <v>83.138000000000005</v>
      </c>
      <c r="I288" s="213"/>
      <c r="J288" s="214">
        <f>ROUND(I288*H288,2)</f>
        <v>0</v>
      </c>
      <c r="K288" s="210" t="s">
        <v>733</v>
      </c>
      <c r="L288" s="47"/>
      <c r="M288" s="215" t="s">
        <v>19</v>
      </c>
      <c r="N288" s="216" t="s">
        <v>41</v>
      </c>
      <c r="O288" s="87"/>
      <c r="P288" s="217">
        <f>O288*H288</f>
        <v>0</v>
      </c>
      <c r="Q288" s="217">
        <v>0</v>
      </c>
      <c r="R288" s="217">
        <f>Q288*H288</f>
        <v>0</v>
      </c>
      <c r="S288" s="217">
        <v>0</v>
      </c>
      <c r="T288" s="218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19" t="s">
        <v>150</v>
      </c>
      <c r="AT288" s="219" t="s">
        <v>146</v>
      </c>
      <c r="AU288" s="219" t="s">
        <v>80</v>
      </c>
      <c r="AY288" s="20" t="s">
        <v>145</v>
      </c>
      <c r="BE288" s="220">
        <f>IF(N288="základní",J288,0)</f>
        <v>0</v>
      </c>
      <c r="BF288" s="220">
        <f>IF(N288="snížená",J288,0)</f>
        <v>0</v>
      </c>
      <c r="BG288" s="220">
        <f>IF(N288="zákl. přenesená",J288,0)</f>
        <v>0</v>
      </c>
      <c r="BH288" s="220">
        <f>IF(N288="sníž. přenesená",J288,0)</f>
        <v>0</v>
      </c>
      <c r="BI288" s="220">
        <f>IF(N288="nulová",J288,0)</f>
        <v>0</v>
      </c>
      <c r="BJ288" s="20" t="s">
        <v>78</v>
      </c>
      <c r="BK288" s="220">
        <f>ROUND(I288*H288,2)</f>
        <v>0</v>
      </c>
      <c r="BL288" s="20" t="s">
        <v>150</v>
      </c>
      <c r="BM288" s="219" t="s">
        <v>1442</v>
      </c>
    </row>
    <row r="289" s="2" customFormat="1">
      <c r="A289" s="41"/>
      <c r="B289" s="42"/>
      <c r="C289" s="43"/>
      <c r="D289" s="266" t="s">
        <v>735</v>
      </c>
      <c r="E289" s="43"/>
      <c r="F289" s="267" t="s">
        <v>826</v>
      </c>
      <c r="G289" s="43"/>
      <c r="H289" s="43"/>
      <c r="I289" s="268"/>
      <c r="J289" s="43"/>
      <c r="K289" s="43"/>
      <c r="L289" s="47"/>
      <c r="M289" s="269"/>
      <c r="N289" s="270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20" t="s">
        <v>735</v>
      </c>
      <c r="AU289" s="20" t="s">
        <v>80</v>
      </c>
    </row>
    <row r="290" s="13" customFormat="1">
      <c r="A290" s="13"/>
      <c r="B290" s="233"/>
      <c r="C290" s="234"/>
      <c r="D290" s="223" t="s">
        <v>152</v>
      </c>
      <c r="E290" s="235" t="s">
        <v>19</v>
      </c>
      <c r="F290" s="236" t="s">
        <v>1443</v>
      </c>
      <c r="G290" s="234"/>
      <c r="H290" s="235" t="s">
        <v>19</v>
      </c>
      <c r="I290" s="237"/>
      <c r="J290" s="234"/>
      <c r="K290" s="234"/>
      <c r="L290" s="238"/>
      <c r="M290" s="239"/>
      <c r="N290" s="240"/>
      <c r="O290" s="240"/>
      <c r="P290" s="240"/>
      <c r="Q290" s="240"/>
      <c r="R290" s="240"/>
      <c r="S290" s="240"/>
      <c r="T290" s="241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2" t="s">
        <v>152</v>
      </c>
      <c r="AU290" s="242" t="s">
        <v>80</v>
      </c>
      <c r="AV290" s="13" t="s">
        <v>78</v>
      </c>
      <c r="AW290" s="13" t="s">
        <v>32</v>
      </c>
      <c r="AX290" s="13" t="s">
        <v>70</v>
      </c>
      <c r="AY290" s="242" t="s">
        <v>145</v>
      </c>
    </row>
    <row r="291" s="13" customFormat="1">
      <c r="A291" s="13"/>
      <c r="B291" s="233"/>
      <c r="C291" s="234"/>
      <c r="D291" s="223" t="s">
        <v>152</v>
      </c>
      <c r="E291" s="235" t="s">
        <v>19</v>
      </c>
      <c r="F291" s="236" t="s">
        <v>1308</v>
      </c>
      <c r="G291" s="234"/>
      <c r="H291" s="235" t="s">
        <v>19</v>
      </c>
      <c r="I291" s="237"/>
      <c r="J291" s="234"/>
      <c r="K291" s="234"/>
      <c r="L291" s="238"/>
      <c r="M291" s="239"/>
      <c r="N291" s="240"/>
      <c r="O291" s="240"/>
      <c r="P291" s="240"/>
      <c r="Q291" s="240"/>
      <c r="R291" s="240"/>
      <c r="S291" s="240"/>
      <c r="T291" s="241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2" t="s">
        <v>152</v>
      </c>
      <c r="AU291" s="242" t="s">
        <v>80</v>
      </c>
      <c r="AV291" s="13" t="s">
        <v>78</v>
      </c>
      <c r="AW291" s="13" t="s">
        <v>32</v>
      </c>
      <c r="AX291" s="13" t="s">
        <v>70</v>
      </c>
      <c r="AY291" s="242" t="s">
        <v>145</v>
      </c>
    </row>
    <row r="292" s="12" customFormat="1">
      <c r="A292" s="12"/>
      <c r="B292" s="221"/>
      <c r="C292" s="222"/>
      <c r="D292" s="223" t="s">
        <v>152</v>
      </c>
      <c r="E292" s="224" t="s">
        <v>19</v>
      </c>
      <c r="F292" s="225" t="s">
        <v>1444</v>
      </c>
      <c r="G292" s="222"/>
      <c r="H292" s="226">
        <v>2.0630000000000002</v>
      </c>
      <c r="I292" s="227"/>
      <c r="J292" s="222"/>
      <c r="K292" s="222"/>
      <c r="L292" s="228"/>
      <c r="M292" s="229"/>
      <c r="N292" s="230"/>
      <c r="O292" s="230"/>
      <c r="P292" s="230"/>
      <c r="Q292" s="230"/>
      <c r="R292" s="230"/>
      <c r="S292" s="230"/>
      <c r="T292" s="231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T292" s="232" t="s">
        <v>152</v>
      </c>
      <c r="AU292" s="232" t="s">
        <v>80</v>
      </c>
      <c r="AV292" s="12" t="s">
        <v>80</v>
      </c>
      <c r="AW292" s="12" t="s">
        <v>32</v>
      </c>
      <c r="AX292" s="12" t="s">
        <v>70</v>
      </c>
      <c r="AY292" s="232" t="s">
        <v>145</v>
      </c>
    </row>
    <row r="293" s="12" customFormat="1">
      <c r="A293" s="12"/>
      <c r="B293" s="221"/>
      <c r="C293" s="222"/>
      <c r="D293" s="223" t="s">
        <v>152</v>
      </c>
      <c r="E293" s="224" t="s">
        <v>19</v>
      </c>
      <c r="F293" s="225" t="s">
        <v>1445</v>
      </c>
      <c r="G293" s="222"/>
      <c r="H293" s="226">
        <v>2.0630000000000002</v>
      </c>
      <c r="I293" s="227"/>
      <c r="J293" s="222"/>
      <c r="K293" s="222"/>
      <c r="L293" s="228"/>
      <c r="M293" s="229"/>
      <c r="N293" s="230"/>
      <c r="O293" s="230"/>
      <c r="P293" s="230"/>
      <c r="Q293" s="230"/>
      <c r="R293" s="230"/>
      <c r="S293" s="230"/>
      <c r="T293" s="231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T293" s="232" t="s">
        <v>152</v>
      </c>
      <c r="AU293" s="232" t="s">
        <v>80</v>
      </c>
      <c r="AV293" s="12" t="s">
        <v>80</v>
      </c>
      <c r="AW293" s="12" t="s">
        <v>32</v>
      </c>
      <c r="AX293" s="12" t="s">
        <v>70</v>
      </c>
      <c r="AY293" s="232" t="s">
        <v>145</v>
      </c>
    </row>
    <row r="294" s="12" customFormat="1">
      <c r="A294" s="12"/>
      <c r="B294" s="221"/>
      <c r="C294" s="222"/>
      <c r="D294" s="223" t="s">
        <v>152</v>
      </c>
      <c r="E294" s="224" t="s">
        <v>19</v>
      </c>
      <c r="F294" s="225" t="s">
        <v>1446</v>
      </c>
      <c r="G294" s="222"/>
      <c r="H294" s="226">
        <v>2.552</v>
      </c>
      <c r="I294" s="227"/>
      <c r="J294" s="222"/>
      <c r="K294" s="222"/>
      <c r="L294" s="228"/>
      <c r="M294" s="229"/>
      <c r="N294" s="230"/>
      <c r="O294" s="230"/>
      <c r="P294" s="230"/>
      <c r="Q294" s="230"/>
      <c r="R294" s="230"/>
      <c r="S294" s="230"/>
      <c r="T294" s="231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T294" s="232" t="s">
        <v>152</v>
      </c>
      <c r="AU294" s="232" t="s">
        <v>80</v>
      </c>
      <c r="AV294" s="12" t="s">
        <v>80</v>
      </c>
      <c r="AW294" s="12" t="s">
        <v>32</v>
      </c>
      <c r="AX294" s="12" t="s">
        <v>70</v>
      </c>
      <c r="AY294" s="232" t="s">
        <v>145</v>
      </c>
    </row>
    <row r="295" s="12" customFormat="1">
      <c r="A295" s="12"/>
      <c r="B295" s="221"/>
      <c r="C295" s="222"/>
      <c r="D295" s="223" t="s">
        <v>152</v>
      </c>
      <c r="E295" s="224" t="s">
        <v>19</v>
      </c>
      <c r="F295" s="225" t="s">
        <v>1447</v>
      </c>
      <c r="G295" s="222"/>
      <c r="H295" s="226">
        <v>2.3929999999999998</v>
      </c>
      <c r="I295" s="227"/>
      <c r="J295" s="222"/>
      <c r="K295" s="222"/>
      <c r="L295" s="228"/>
      <c r="M295" s="229"/>
      <c r="N295" s="230"/>
      <c r="O295" s="230"/>
      <c r="P295" s="230"/>
      <c r="Q295" s="230"/>
      <c r="R295" s="230"/>
      <c r="S295" s="230"/>
      <c r="T295" s="231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T295" s="232" t="s">
        <v>152</v>
      </c>
      <c r="AU295" s="232" t="s">
        <v>80</v>
      </c>
      <c r="AV295" s="12" t="s">
        <v>80</v>
      </c>
      <c r="AW295" s="12" t="s">
        <v>32</v>
      </c>
      <c r="AX295" s="12" t="s">
        <v>70</v>
      </c>
      <c r="AY295" s="232" t="s">
        <v>145</v>
      </c>
    </row>
    <row r="296" s="12" customFormat="1">
      <c r="A296" s="12"/>
      <c r="B296" s="221"/>
      <c r="C296" s="222"/>
      <c r="D296" s="223" t="s">
        <v>152</v>
      </c>
      <c r="E296" s="224" t="s">
        <v>19</v>
      </c>
      <c r="F296" s="225" t="s">
        <v>1448</v>
      </c>
      <c r="G296" s="222"/>
      <c r="H296" s="226">
        <v>2.2330000000000001</v>
      </c>
      <c r="I296" s="227"/>
      <c r="J296" s="222"/>
      <c r="K296" s="222"/>
      <c r="L296" s="228"/>
      <c r="M296" s="229"/>
      <c r="N296" s="230"/>
      <c r="O296" s="230"/>
      <c r="P296" s="230"/>
      <c r="Q296" s="230"/>
      <c r="R296" s="230"/>
      <c r="S296" s="230"/>
      <c r="T296" s="231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T296" s="232" t="s">
        <v>152</v>
      </c>
      <c r="AU296" s="232" t="s">
        <v>80</v>
      </c>
      <c r="AV296" s="12" t="s">
        <v>80</v>
      </c>
      <c r="AW296" s="12" t="s">
        <v>32</v>
      </c>
      <c r="AX296" s="12" t="s">
        <v>70</v>
      </c>
      <c r="AY296" s="232" t="s">
        <v>145</v>
      </c>
    </row>
    <row r="297" s="12" customFormat="1">
      <c r="A297" s="12"/>
      <c r="B297" s="221"/>
      <c r="C297" s="222"/>
      <c r="D297" s="223" t="s">
        <v>152</v>
      </c>
      <c r="E297" s="224" t="s">
        <v>19</v>
      </c>
      <c r="F297" s="225" t="s">
        <v>1449</v>
      </c>
      <c r="G297" s="222"/>
      <c r="H297" s="226">
        <v>6.1379999999999999</v>
      </c>
      <c r="I297" s="227"/>
      <c r="J297" s="222"/>
      <c r="K297" s="222"/>
      <c r="L297" s="228"/>
      <c r="M297" s="229"/>
      <c r="N297" s="230"/>
      <c r="O297" s="230"/>
      <c r="P297" s="230"/>
      <c r="Q297" s="230"/>
      <c r="R297" s="230"/>
      <c r="S297" s="230"/>
      <c r="T297" s="231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T297" s="232" t="s">
        <v>152</v>
      </c>
      <c r="AU297" s="232" t="s">
        <v>80</v>
      </c>
      <c r="AV297" s="12" t="s">
        <v>80</v>
      </c>
      <c r="AW297" s="12" t="s">
        <v>32</v>
      </c>
      <c r="AX297" s="12" t="s">
        <v>70</v>
      </c>
      <c r="AY297" s="232" t="s">
        <v>145</v>
      </c>
    </row>
    <row r="298" s="12" customFormat="1">
      <c r="A298" s="12"/>
      <c r="B298" s="221"/>
      <c r="C298" s="222"/>
      <c r="D298" s="223" t="s">
        <v>152</v>
      </c>
      <c r="E298" s="224" t="s">
        <v>19</v>
      </c>
      <c r="F298" s="225" t="s">
        <v>1450</v>
      </c>
      <c r="G298" s="222"/>
      <c r="H298" s="226">
        <v>2.387</v>
      </c>
      <c r="I298" s="227"/>
      <c r="J298" s="222"/>
      <c r="K298" s="222"/>
      <c r="L298" s="228"/>
      <c r="M298" s="229"/>
      <c r="N298" s="230"/>
      <c r="O298" s="230"/>
      <c r="P298" s="230"/>
      <c r="Q298" s="230"/>
      <c r="R298" s="230"/>
      <c r="S298" s="230"/>
      <c r="T298" s="231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T298" s="232" t="s">
        <v>152</v>
      </c>
      <c r="AU298" s="232" t="s">
        <v>80</v>
      </c>
      <c r="AV298" s="12" t="s">
        <v>80</v>
      </c>
      <c r="AW298" s="12" t="s">
        <v>32</v>
      </c>
      <c r="AX298" s="12" t="s">
        <v>70</v>
      </c>
      <c r="AY298" s="232" t="s">
        <v>145</v>
      </c>
    </row>
    <row r="299" s="12" customFormat="1">
      <c r="A299" s="12"/>
      <c r="B299" s="221"/>
      <c r="C299" s="222"/>
      <c r="D299" s="223" t="s">
        <v>152</v>
      </c>
      <c r="E299" s="224" t="s">
        <v>19</v>
      </c>
      <c r="F299" s="225" t="s">
        <v>1451</v>
      </c>
      <c r="G299" s="222"/>
      <c r="H299" s="226">
        <v>0</v>
      </c>
      <c r="I299" s="227"/>
      <c r="J299" s="222"/>
      <c r="K299" s="222"/>
      <c r="L299" s="228"/>
      <c r="M299" s="229"/>
      <c r="N299" s="230"/>
      <c r="O299" s="230"/>
      <c r="P299" s="230"/>
      <c r="Q299" s="230"/>
      <c r="R299" s="230"/>
      <c r="S299" s="230"/>
      <c r="T299" s="231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T299" s="232" t="s">
        <v>152</v>
      </c>
      <c r="AU299" s="232" t="s">
        <v>80</v>
      </c>
      <c r="AV299" s="12" t="s">
        <v>80</v>
      </c>
      <c r="AW299" s="12" t="s">
        <v>32</v>
      </c>
      <c r="AX299" s="12" t="s">
        <v>70</v>
      </c>
      <c r="AY299" s="232" t="s">
        <v>145</v>
      </c>
    </row>
    <row r="300" s="12" customFormat="1">
      <c r="A300" s="12"/>
      <c r="B300" s="221"/>
      <c r="C300" s="222"/>
      <c r="D300" s="223" t="s">
        <v>152</v>
      </c>
      <c r="E300" s="224" t="s">
        <v>19</v>
      </c>
      <c r="F300" s="225" t="s">
        <v>1452</v>
      </c>
      <c r="G300" s="222"/>
      <c r="H300" s="226">
        <v>2.387</v>
      </c>
      <c r="I300" s="227"/>
      <c r="J300" s="222"/>
      <c r="K300" s="222"/>
      <c r="L300" s="228"/>
      <c r="M300" s="229"/>
      <c r="N300" s="230"/>
      <c r="O300" s="230"/>
      <c r="P300" s="230"/>
      <c r="Q300" s="230"/>
      <c r="R300" s="230"/>
      <c r="S300" s="230"/>
      <c r="T300" s="231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T300" s="232" t="s">
        <v>152</v>
      </c>
      <c r="AU300" s="232" t="s">
        <v>80</v>
      </c>
      <c r="AV300" s="12" t="s">
        <v>80</v>
      </c>
      <c r="AW300" s="12" t="s">
        <v>32</v>
      </c>
      <c r="AX300" s="12" t="s">
        <v>70</v>
      </c>
      <c r="AY300" s="232" t="s">
        <v>145</v>
      </c>
    </row>
    <row r="301" s="12" customFormat="1">
      <c r="A301" s="12"/>
      <c r="B301" s="221"/>
      <c r="C301" s="222"/>
      <c r="D301" s="223" t="s">
        <v>152</v>
      </c>
      <c r="E301" s="224" t="s">
        <v>19</v>
      </c>
      <c r="F301" s="225" t="s">
        <v>1453</v>
      </c>
      <c r="G301" s="222"/>
      <c r="H301" s="226">
        <v>2.387</v>
      </c>
      <c r="I301" s="227"/>
      <c r="J301" s="222"/>
      <c r="K301" s="222"/>
      <c r="L301" s="228"/>
      <c r="M301" s="229"/>
      <c r="N301" s="230"/>
      <c r="O301" s="230"/>
      <c r="P301" s="230"/>
      <c r="Q301" s="230"/>
      <c r="R301" s="230"/>
      <c r="S301" s="230"/>
      <c r="T301" s="231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T301" s="232" t="s">
        <v>152</v>
      </c>
      <c r="AU301" s="232" t="s">
        <v>80</v>
      </c>
      <c r="AV301" s="12" t="s">
        <v>80</v>
      </c>
      <c r="AW301" s="12" t="s">
        <v>32</v>
      </c>
      <c r="AX301" s="12" t="s">
        <v>70</v>
      </c>
      <c r="AY301" s="232" t="s">
        <v>145</v>
      </c>
    </row>
    <row r="302" s="12" customFormat="1">
      <c r="A302" s="12"/>
      <c r="B302" s="221"/>
      <c r="C302" s="222"/>
      <c r="D302" s="223" t="s">
        <v>152</v>
      </c>
      <c r="E302" s="224" t="s">
        <v>19</v>
      </c>
      <c r="F302" s="225" t="s">
        <v>1454</v>
      </c>
      <c r="G302" s="222"/>
      <c r="H302" s="226">
        <v>2.9039999999999999</v>
      </c>
      <c r="I302" s="227"/>
      <c r="J302" s="222"/>
      <c r="K302" s="222"/>
      <c r="L302" s="228"/>
      <c r="M302" s="229"/>
      <c r="N302" s="230"/>
      <c r="O302" s="230"/>
      <c r="P302" s="230"/>
      <c r="Q302" s="230"/>
      <c r="R302" s="230"/>
      <c r="S302" s="230"/>
      <c r="T302" s="231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T302" s="232" t="s">
        <v>152</v>
      </c>
      <c r="AU302" s="232" t="s">
        <v>80</v>
      </c>
      <c r="AV302" s="12" t="s">
        <v>80</v>
      </c>
      <c r="AW302" s="12" t="s">
        <v>32</v>
      </c>
      <c r="AX302" s="12" t="s">
        <v>70</v>
      </c>
      <c r="AY302" s="232" t="s">
        <v>145</v>
      </c>
    </row>
    <row r="303" s="12" customFormat="1">
      <c r="A303" s="12"/>
      <c r="B303" s="221"/>
      <c r="C303" s="222"/>
      <c r="D303" s="223" t="s">
        <v>152</v>
      </c>
      <c r="E303" s="224" t="s">
        <v>19</v>
      </c>
      <c r="F303" s="225" t="s">
        <v>1455</v>
      </c>
      <c r="G303" s="222"/>
      <c r="H303" s="226">
        <v>2.464</v>
      </c>
      <c r="I303" s="227"/>
      <c r="J303" s="222"/>
      <c r="K303" s="222"/>
      <c r="L303" s="228"/>
      <c r="M303" s="229"/>
      <c r="N303" s="230"/>
      <c r="O303" s="230"/>
      <c r="P303" s="230"/>
      <c r="Q303" s="230"/>
      <c r="R303" s="230"/>
      <c r="S303" s="230"/>
      <c r="T303" s="231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T303" s="232" t="s">
        <v>152</v>
      </c>
      <c r="AU303" s="232" t="s">
        <v>80</v>
      </c>
      <c r="AV303" s="12" t="s">
        <v>80</v>
      </c>
      <c r="AW303" s="12" t="s">
        <v>32</v>
      </c>
      <c r="AX303" s="12" t="s">
        <v>70</v>
      </c>
      <c r="AY303" s="232" t="s">
        <v>145</v>
      </c>
    </row>
    <row r="304" s="12" customFormat="1">
      <c r="A304" s="12"/>
      <c r="B304" s="221"/>
      <c r="C304" s="222"/>
      <c r="D304" s="223" t="s">
        <v>152</v>
      </c>
      <c r="E304" s="224" t="s">
        <v>19</v>
      </c>
      <c r="F304" s="225" t="s">
        <v>1456</v>
      </c>
      <c r="G304" s="222"/>
      <c r="H304" s="226">
        <v>2.464</v>
      </c>
      <c r="I304" s="227"/>
      <c r="J304" s="222"/>
      <c r="K304" s="222"/>
      <c r="L304" s="228"/>
      <c r="M304" s="229"/>
      <c r="N304" s="230"/>
      <c r="O304" s="230"/>
      <c r="P304" s="230"/>
      <c r="Q304" s="230"/>
      <c r="R304" s="230"/>
      <c r="S304" s="230"/>
      <c r="T304" s="231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T304" s="232" t="s">
        <v>152</v>
      </c>
      <c r="AU304" s="232" t="s">
        <v>80</v>
      </c>
      <c r="AV304" s="12" t="s">
        <v>80</v>
      </c>
      <c r="AW304" s="12" t="s">
        <v>32</v>
      </c>
      <c r="AX304" s="12" t="s">
        <v>70</v>
      </c>
      <c r="AY304" s="232" t="s">
        <v>145</v>
      </c>
    </row>
    <row r="305" s="12" customFormat="1">
      <c r="A305" s="12"/>
      <c r="B305" s="221"/>
      <c r="C305" s="222"/>
      <c r="D305" s="223" t="s">
        <v>152</v>
      </c>
      <c r="E305" s="224" t="s">
        <v>19</v>
      </c>
      <c r="F305" s="225" t="s">
        <v>1457</v>
      </c>
      <c r="G305" s="222"/>
      <c r="H305" s="226">
        <v>3.0800000000000001</v>
      </c>
      <c r="I305" s="227"/>
      <c r="J305" s="222"/>
      <c r="K305" s="222"/>
      <c r="L305" s="228"/>
      <c r="M305" s="229"/>
      <c r="N305" s="230"/>
      <c r="O305" s="230"/>
      <c r="P305" s="230"/>
      <c r="Q305" s="230"/>
      <c r="R305" s="230"/>
      <c r="S305" s="230"/>
      <c r="T305" s="231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T305" s="232" t="s">
        <v>152</v>
      </c>
      <c r="AU305" s="232" t="s">
        <v>80</v>
      </c>
      <c r="AV305" s="12" t="s">
        <v>80</v>
      </c>
      <c r="AW305" s="12" t="s">
        <v>32</v>
      </c>
      <c r="AX305" s="12" t="s">
        <v>70</v>
      </c>
      <c r="AY305" s="232" t="s">
        <v>145</v>
      </c>
    </row>
    <row r="306" s="12" customFormat="1">
      <c r="A306" s="12"/>
      <c r="B306" s="221"/>
      <c r="C306" s="222"/>
      <c r="D306" s="223" t="s">
        <v>152</v>
      </c>
      <c r="E306" s="224" t="s">
        <v>19</v>
      </c>
      <c r="F306" s="225" t="s">
        <v>1458</v>
      </c>
      <c r="G306" s="222"/>
      <c r="H306" s="226">
        <v>2.464</v>
      </c>
      <c r="I306" s="227"/>
      <c r="J306" s="222"/>
      <c r="K306" s="222"/>
      <c r="L306" s="228"/>
      <c r="M306" s="229"/>
      <c r="N306" s="230"/>
      <c r="O306" s="230"/>
      <c r="P306" s="230"/>
      <c r="Q306" s="230"/>
      <c r="R306" s="230"/>
      <c r="S306" s="230"/>
      <c r="T306" s="231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T306" s="232" t="s">
        <v>152</v>
      </c>
      <c r="AU306" s="232" t="s">
        <v>80</v>
      </c>
      <c r="AV306" s="12" t="s">
        <v>80</v>
      </c>
      <c r="AW306" s="12" t="s">
        <v>32</v>
      </c>
      <c r="AX306" s="12" t="s">
        <v>70</v>
      </c>
      <c r="AY306" s="232" t="s">
        <v>145</v>
      </c>
    </row>
    <row r="307" s="12" customFormat="1">
      <c r="A307" s="12"/>
      <c r="B307" s="221"/>
      <c r="C307" s="222"/>
      <c r="D307" s="223" t="s">
        <v>152</v>
      </c>
      <c r="E307" s="224" t="s">
        <v>19</v>
      </c>
      <c r="F307" s="225" t="s">
        <v>1459</v>
      </c>
      <c r="G307" s="222"/>
      <c r="H307" s="226">
        <v>2.5409999999999999</v>
      </c>
      <c r="I307" s="227"/>
      <c r="J307" s="222"/>
      <c r="K307" s="222"/>
      <c r="L307" s="228"/>
      <c r="M307" s="229"/>
      <c r="N307" s="230"/>
      <c r="O307" s="230"/>
      <c r="P307" s="230"/>
      <c r="Q307" s="230"/>
      <c r="R307" s="230"/>
      <c r="S307" s="230"/>
      <c r="T307" s="231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T307" s="232" t="s">
        <v>152</v>
      </c>
      <c r="AU307" s="232" t="s">
        <v>80</v>
      </c>
      <c r="AV307" s="12" t="s">
        <v>80</v>
      </c>
      <c r="AW307" s="12" t="s">
        <v>32</v>
      </c>
      <c r="AX307" s="12" t="s">
        <v>70</v>
      </c>
      <c r="AY307" s="232" t="s">
        <v>145</v>
      </c>
    </row>
    <row r="308" s="12" customFormat="1">
      <c r="A308" s="12"/>
      <c r="B308" s="221"/>
      <c r="C308" s="222"/>
      <c r="D308" s="223" t="s">
        <v>152</v>
      </c>
      <c r="E308" s="224" t="s">
        <v>19</v>
      </c>
      <c r="F308" s="225" t="s">
        <v>1460</v>
      </c>
      <c r="G308" s="222"/>
      <c r="H308" s="226">
        <v>5.423</v>
      </c>
      <c r="I308" s="227"/>
      <c r="J308" s="222"/>
      <c r="K308" s="222"/>
      <c r="L308" s="228"/>
      <c r="M308" s="229"/>
      <c r="N308" s="230"/>
      <c r="O308" s="230"/>
      <c r="P308" s="230"/>
      <c r="Q308" s="230"/>
      <c r="R308" s="230"/>
      <c r="S308" s="230"/>
      <c r="T308" s="231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T308" s="232" t="s">
        <v>152</v>
      </c>
      <c r="AU308" s="232" t="s">
        <v>80</v>
      </c>
      <c r="AV308" s="12" t="s">
        <v>80</v>
      </c>
      <c r="AW308" s="12" t="s">
        <v>32</v>
      </c>
      <c r="AX308" s="12" t="s">
        <v>70</v>
      </c>
      <c r="AY308" s="232" t="s">
        <v>145</v>
      </c>
    </row>
    <row r="309" s="12" customFormat="1">
      <c r="A309" s="12"/>
      <c r="B309" s="221"/>
      <c r="C309" s="222"/>
      <c r="D309" s="223" t="s">
        <v>152</v>
      </c>
      <c r="E309" s="224" t="s">
        <v>19</v>
      </c>
      <c r="F309" s="225" t="s">
        <v>1461</v>
      </c>
      <c r="G309" s="222"/>
      <c r="H309" s="226">
        <v>2.5409999999999999</v>
      </c>
      <c r="I309" s="227"/>
      <c r="J309" s="222"/>
      <c r="K309" s="222"/>
      <c r="L309" s="228"/>
      <c r="M309" s="229"/>
      <c r="N309" s="230"/>
      <c r="O309" s="230"/>
      <c r="P309" s="230"/>
      <c r="Q309" s="230"/>
      <c r="R309" s="230"/>
      <c r="S309" s="230"/>
      <c r="T309" s="231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T309" s="232" t="s">
        <v>152</v>
      </c>
      <c r="AU309" s="232" t="s">
        <v>80</v>
      </c>
      <c r="AV309" s="12" t="s">
        <v>80</v>
      </c>
      <c r="AW309" s="12" t="s">
        <v>32</v>
      </c>
      <c r="AX309" s="12" t="s">
        <v>70</v>
      </c>
      <c r="AY309" s="232" t="s">
        <v>145</v>
      </c>
    </row>
    <row r="310" s="12" customFormat="1">
      <c r="A310" s="12"/>
      <c r="B310" s="221"/>
      <c r="C310" s="222"/>
      <c r="D310" s="223" t="s">
        <v>152</v>
      </c>
      <c r="E310" s="224" t="s">
        <v>19</v>
      </c>
      <c r="F310" s="225" t="s">
        <v>1462</v>
      </c>
      <c r="G310" s="222"/>
      <c r="H310" s="226">
        <v>2.5579999999999998</v>
      </c>
      <c r="I310" s="227"/>
      <c r="J310" s="222"/>
      <c r="K310" s="222"/>
      <c r="L310" s="228"/>
      <c r="M310" s="229"/>
      <c r="N310" s="230"/>
      <c r="O310" s="230"/>
      <c r="P310" s="230"/>
      <c r="Q310" s="230"/>
      <c r="R310" s="230"/>
      <c r="S310" s="230"/>
      <c r="T310" s="231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T310" s="232" t="s">
        <v>152</v>
      </c>
      <c r="AU310" s="232" t="s">
        <v>80</v>
      </c>
      <c r="AV310" s="12" t="s">
        <v>80</v>
      </c>
      <c r="AW310" s="12" t="s">
        <v>32</v>
      </c>
      <c r="AX310" s="12" t="s">
        <v>70</v>
      </c>
      <c r="AY310" s="232" t="s">
        <v>145</v>
      </c>
    </row>
    <row r="311" s="12" customFormat="1">
      <c r="A311" s="12"/>
      <c r="B311" s="221"/>
      <c r="C311" s="222"/>
      <c r="D311" s="223" t="s">
        <v>152</v>
      </c>
      <c r="E311" s="224" t="s">
        <v>19</v>
      </c>
      <c r="F311" s="225" t="s">
        <v>1463</v>
      </c>
      <c r="G311" s="222"/>
      <c r="H311" s="226">
        <v>1.155</v>
      </c>
      <c r="I311" s="227"/>
      <c r="J311" s="222"/>
      <c r="K311" s="222"/>
      <c r="L311" s="228"/>
      <c r="M311" s="229"/>
      <c r="N311" s="230"/>
      <c r="O311" s="230"/>
      <c r="P311" s="230"/>
      <c r="Q311" s="230"/>
      <c r="R311" s="230"/>
      <c r="S311" s="230"/>
      <c r="T311" s="231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T311" s="232" t="s">
        <v>152</v>
      </c>
      <c r="AU311" s="232" t="s">
        <v>80</v>
      </c>
      <c r="AV311" s="12" t="s">
        <v>80</v>
      </c>
      <c r="AW311" s="12" t="s">
        <v>32</v>
      </c>
      <c r="AX311" s="12" t="s">
        <v>70</v>
      </c>
      <c r="AY311" s="232" t="s">
        <v>145</v>
      </c>
    </row>
    <row r="312" s="12" customFormat="1">
      <c r="A312" s="12"/>
      <c r="B312" s="221"/>
      <c r="C312" s="222"/>
      <c r="D312" s="223" t="s">
        <v>152</v>
      </c>
      <c r="E312" s="224" t="s">
        <v>19</v>
      </c>
      <c r="F312" s="225" t="s">
        <v>1464</v>
      </c>
      <c r="G312" s="222"/>
      <c r="H312" s="226">
        <v>0.42399999999999999</v>
      </c>
      <c r="I312" s="227"/>
      <c r="J312" s="222"/>
      <c r="K312" s="222"/>
      <c r="L312" s="228"/>
      <c r="M312" s="229"/>
      <c r="N312" s="230"/>
      <c r="O312" s="230"/>
      <c r="P312" s="230"/>
      <c r="Q312" s="230"/>
      <c r="R312" s="230"/>
      <c r="S312" s="230"/>
      <c r="T312" s="231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T312" s="232" t="s">
        <v>152</v>
      </c>
      <c r="AU312" s="232" t="s">
        <v>80</v>
      </c>
      <c r="AV312" s="12" t="s">
        <v>80</v>
      </c>
      <c r="AW312" s="12" t="s">
        <v>32</v>
      </c>
      <c r="AX312" s="12" t="s">
        <v>70</v>
      </c>
      <c r="AY312" s="232" t="s">
        <v>145</v>
      </c>
    </row>
    <row r="313" s="12" customFormat="1">
      <c r="A313" s="12"/>
      <c r="B313" s="221"/>
      <c r="C313" s="222"/>
      <c r="D313" s="223" t="s">
        <v>152</v>
      </c>
      <c r="E313" s="224" t="s">
        <v>19</v>
      </c>
      <c r="F313" s="225" t="s">
        <v>1465</v>
      </c>
      <c r="G313" s="222"/>
      <c r="H313" s="226">
        <v>1.3480000000000001</v>
      </c>
      <c r="I313" s="227"/>
      <c r="J313" s="222"/>
      <c r="K313" s="222"/>
      <c r="L313" s="228"/>
      <c r="M313" s="229"/>
      <c r="N313" s="230"/>
      <c r="O313" s="230"/>
      <c r="P313" s="230"/>
      <c r="Q313" s="230"/>
      <c r="R313" s="230"/>
      <c r="S313" s="230"/>
      <c r="T313" s="231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T313" s="232" t="s">
        <v>152</v>
      </c>
      <c r="AU313" s="232" t="s">
        <v>80</v>
      </c>
      <c r="AV313" s="12" t="s">
        <v>80</v>
      </c>
      <c r="AW313" s="12" t="s">
        <v>32</v>
      </c>
      <c r="AX313" s="12" t="s">
        <v>70</v>
      </c>
      <c r="AY313" s="232" t="s">
        <v>145</v>
      </c>
    </row>
    <row r="314" s="12" customFormat="1">
      <c r="A314" s="12"/>
      <c r="B314" s="221"/>
      <c r="C314" s="222"/>
      <c r="D314" s="223" t="s">
        <v>152</v>
      </c>
      <c r="E314" s="224" t="s">
        <v>19</v>
      </c>
      <c r="F314" s="225" t="s">
        <v>1466</v>
      </c>
      <c r="G314" s="222"/>
      <c r="H314" s="226">
        <v>0</v>
      </c>
      <c r="I314" s="227"/>
      <c r="J314" s="222"/>
      <c r="K314" s="222"/>
      <c r="L314" s="228"/>
      <c r="M314" s="229"/>
      <c r="N314" s="230"/>
      <c r="O314" s="230"/>
      <c r="P314" s="230"/>
      <c r="Q314" s="230"/>
      <c r="R314" s="230"/>
      <c r="S314" s="230"/>
      <c r="T314" s="231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T314" s="232" t="s">
        <v>152</v>
      </c>
      <c r="AU314" s="232" t="s">
        <v>80</v>
      </c>
      <c r="AV314" s="12" t="s">
        <v>80</v>
      </c>
      <c r="AW314" s="12" t="s">
        <v>32</v>
      </c>
      <c r="AX314" s="12" t="s">
        <v>70</v>
      </c>
      <c r="AY314" s="232" t="s">
        <v>145</v>
      </c>
    </row>
    <row r="315" s="16" customFormat="1">
      <c r="A315" s="16"/>
      <c r="B315" s="271"/>
      <c r="C315" s="272"/>
      <c r="D315" s="223" t="s">
        <v>152</v>
      </c>
      <c r="E315" s="273" t="s">
        <v>19</v>
      </c>
      <c r="F315" s="274" t="s">
        <v>752</v>
      </c>
      <c r="G315" s="272"/>
      <c r="H315" s="275">
        <v>53.968999999999994</v>
      </c>
      <c r="I315" s="276"/>
      <c r="J315" s="272"/>
      <c r="K315" s="272"/>
      <c r="L315" s="277"/>
      <c r="M315" s="278"/>
      <c r="N315" s="279"/>
      <c r="O315" s="279"/>
      <c r="P315" s="279"/>
      <c r="Q315" s="279"/>
      <c r="R315" s="279"/>
      <c r="S315" s="279"/>
      <c r="T315" s="280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T315" s="281" t="s">
        <v>152</v>
      </c>
      <c r="AU315" s="281" t="s">
        <v>80</v>
      </c>
      <c r="AV315" s="16" t="s">
        <v>168</v>
      </c>
      <c r="AW315" s="16" t="s">
        <v>32</v>
      </c>
      <c r="AX315" s="16" t="s">
        <v>70</v>
      </c>
      <c r="AY315" s="281" t="s">
        <v>145</v>
      </c>
    </row>
    <row r="316" s="12" customFormat="1">
      <c r="A316" s="12"/>
      <c r="B316" s="221"/>
      <c r="C316" s="222"/>
      <c r="D316" s="223" t="s">
        <v>152</v>
      </c>
      <c r="E316" s="224" t="s">
        <v>19</v>
      </c>
      <c r="F316" s="225" t="s">
        <v>1467</v>
      </c>
      <c r="G316" s="222"/>
      <c r="H316" s="226">
        <v>1.1499999999999999</v>
      </c>
      <c r="I316" s="227"/>
      <c r="J316" s="222"/>
      <c r="K316" s="222"/>
      <c r="L316" s="228"/>
      <c r="M316" s="229"/>
      <c r="N316" s="230"/>
      <c r="O316" s="230"/>
      <c r="P316" s="230"/>
      <c r="Q316" s="230"/>
      <c r="R316" s="230"/>
      <c r="S316" s="230"/>
      <c r="T316" s="231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T316" s="232" t="s">
        <v>152</v>
      </c>
      <c r="AU316" s="232" t="s">
        <v>80</v>
      </c>
      <c r="AV316" s="12" t="s">
        <v>80</v>
      </c>
      <c r="AW316" s="12" t="s">
        <v>32</v>
      </c>
      <c r="AX316" s="12" t="s">
        <v>70</v>
      </c>
      <c r="AY316" s="232" t="s">
        <v>145</v>
      </c>
    </row>
    <row r="317" s="12" customFormat="1">
      <c r="A317" s="12"/>
      <c r="B317" s="221"/>
      <c r="C317" s="222"/>
      <c r="D317" s="223" t="s">
        <v>152</v>
      </c>
      <c r="E317" s="224" t="s">
        <v>19</v>
      </c>
      <c r="F317" s="225" t="s">
        <v>1468</v>
      </c>
      <c r="G317" s="222"/>
      <c r="H317" s="226">
        <v>1.7330000000000001</v>
      </c>
      <c r="I317" s="227"/>
      <c r="J317" s="222"/>
      <c r="K317" s="222"/>
      <c r="L317" s="228"/>
      <c r="M317" s="229"/>
      <c r="N317" s="230"/>
      <c r="O317" s="230"/>
      <c r="P317" s="230"/>
      <c r="Q317" s="230"/>
      <c r="R317" s="230"/>
      <c r="S317" s="230"/>
      <c r="T317" s="231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T317" s="232" t="s">
        <v>152</v>
      </c>
      <c r="AU317" s="232" t="s">
        <v>80</v>
      </c>
      <c r="AV317" s="12" t="s">
        <v>80</v>
      </c>
      <c r="AW317" s="12" t="s">
        <v>32</v>
      </c>
      <c r="AX317" s="12" t="s">
        <v>70</v>
      </c>
      <c r="AY317" s="232" t="s">
        <v>145</v>
      </c>
    </row>
    <row r="318" s="12" customFormat="1">
      <c r="A318" s="12"/>
      <c r="B318" s="221"/>
      <c r="C318" s="222"/>
      <c r="D318" s="223" t="s">
        <v>152</v>
      </c>
      <c r="E318" s="224" t="s">
        <v>19</v>
      </c>
      <c r="F318" s="225" t="s">
        <v>1469</v>
      </c>
      <c r="G318" s="222"/>
      <c r="H318" s="226">
        <v>0</v>
      </c>
      <c r="I318" s="227"/>
      <c r="J318" s="222"/>
      <c r="K318" s="222"/>
      <c r="L318" s="228"/>
      <c r="M318" s="229"/>
      <c r="N318" s="230"/>
      <c r="O318" s="230"/>
      <c r="P318" s="230"/>
      <c r="Q318" s="230"/>
      <c r="R318" s="230"/>
      <c r="S318" s="230"/>
      <c r="T318" s="231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T318" s="232" t="s">
        <v>152</v>
      </c>
      <c r="AU318" s="232" t="s">
        <v>80</v>
      </c>
      <c r="AV318" s="12" t="s">
        <v>80</v>
      </c>
      <c r="AW318" s="12" t="s">
        <v>32</v>
      </c>
      <c r="AX318" s="12" t="s">
        <v>70</v>
      </c>
      <c r="AY318" s="232" t="s">
        <v>145</v>
      </c>
    </row>
    <row r="319" s="12" customFormat="1">
      <c r="A319" s="12"/>
      <c r="B319" s="221"/>
      <c r="C319" s="222"/>
      <c r="D319" s="223" t="s">
        <v>152</v>
      </c>
      <c r="E319" s="224" t="s">
        <v>19</v>
      </c>
      <c r="F319" s="225" t="s">
        <v>1470</v>
      </c>
      <c r="G319" s="222"/>
      <c r="H319" s="226">
        <v>0</v>
      </c>
      <c r="I319" s="227"/>
      <c r="J319" s="222"/>
      <c r="K319" s="222"/>
      <c r="L319" s="228"/>
      <c r="M319" s="229"/>
      <c r="N319" s="230"/>
      <c r="O319" s="230"/>
      <c r="P319" s="230"/>
      <c r="Q319" s="230"/>
      <c r="R319" s="230"/>
      <c r="S319" s="230"/>
      <c r="T319" s="231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T319" s="232" t="s">
        <v>152</v>
      </c>
      <c r="AU319" s="232" t="s">
        <v>80</v>
      </c>
      <c r="AV319" s="12" t="s">
        <v>80</v>
      </c>
      <c r="AW319" s="12" t="s">
        <v>32</v>
      </c>
      <c r="AX319" s="12" t="s">
        <v>70</v>
      </c>
      <c r="AY319" s="232" t="s">
        <v>145</v>
      </c>
    </row>
    <row r="320" s="12" customFormat="1">
      <c r="A320" s="12"/>
      <c r="B320" s="221"/>
      <c r="C320" s="222"/>
      <c r="D320" s="223" t="s">
        <v>152</v>
      </c>
      <c r="E320" s="224" t="s">
        <v>19</v>
      </c>
      <c r="F320" s="225" t="s">
        <v>1471</v>
      </c>
      <c r="G320" s="222"/>
      <c r="H320" s="226">
        <v>0</v>
      </c>
      <c r="I320" s="227"/>
      <c r="J320" s="222"/>
      <c r="K320" s="222"/>
      <c r="L320" s="228"/>
      <c r="M320" s="229"/>
      <c r="N320" s="230"/>
      <c r="O320" s="230"/>
      <c r="P320" s="230"/>
      <c r="Q320" s="230"/>
      <c r="R320" s="230"/>
      <c r="S320" s="230"/>
      <c r="T320" s="231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T320" s="232" t="s">
        <v>152</v>
      </c>
      <c r="AU320" s="232" t="s">
        <v>80</v>
      </c>
      <c r="AV320" s="12" t="s">
        <v>80</v>
      </c>
      <c r="AW320" s="12" t="s">
        <v>32</v>
      </c>
      <c r="AX320" s="12" t="s">
        <v>70</v>
      </c>
      <c r="AY320" s="232" t="s">
        <v>145</v>
      </c>
    </row>
    <row r="321" s="12" customFormat="1">
      <c r="A321" s="12"/>
      <c r="B321" s="221"/>
      <c r="C321" s="222"/>
      <c r="D321" s="223" t="s">
        <v>152</v>
      </c>
      <c r="E321" s="224" t="s">
        <v>19</v>
      </c>
      <c r="F321" s="225" t="s">
        <v>1472</v>
      </c>
      <c r="G321" s="222"/>
      <c r="H321" s="226">
        <v>1.5840000000000001</v>
      </c>
      <c r="I321" s="227"/>
      <c r="J321" s="222"/>
      <c r="K321" s="222"/>
      <c r="L321" s="228"/>
      <c r="M321" s="229"/>
      <c r="N321" s="230"/>
      <c r="O321" s="230"/>
      <c r="P321" s="230"/>
      <c r="Q321" s="230"/>
      <c r="R321" s="230"/>
      <c r="S321" s="230"/>
      <c r="T321" s="231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T321" s="232" t="s">
        <v>152</v>
      </c>
      <c r="AU321" s="232" t="s">
        <v>80</v>
      </c>
      <c r="AV321" s="12" t="s">
        <v>80</v>
      </c>
      <c r="AW321" s="12" t="s">
        <v>32</v>
      </c>
      <c r="AX321" s="12" t="s">
        <v>70</v>
      </c>
      <c r="AY321" s="232" t="s">
        <v>145</v>
      </c>
    </row>
    <row r="322" s="12" customFormat="1">
      <c r="A322" s="12"/>
      <c r="B322" s="221"/>
      <c r="C322" s="222"/>
      <c r="D322" s="223" t="s">
        <v>152</v>
      </c>
      <c r="E322" s="224" t="s">
        <v>19</v>
      </c>
      <c r="F322" s="225" t="s">
        <v>1473</v>
      </c>
      <c r="G322" s="222"/>
      <c r="H322" s="226">
        <v>0.495</v>
      </c>
      <c r="I322" s="227"/>
      <c r="J322" s="222"/>
      <c r="K322" s="222"/>
      <c r="L322" s="228"/>
      <c r="M322" s="229"/>
      <c r="N322" s="230"/>
      <c r="O322" s="230"/>
      <c r="P322" s="230"/>
      <c r="Q322" s="230"/>
      <c r="R322" s="230"/>
      <c r="S322" s="230"/>
      <c r="T322" s="231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T322" s="232" t="s">
        <v>152</v>
      </c>
      <c r="AU322" s="232" t="s">
        <v>80</v>
      </c>
      <c r="AV322" s="12" t="s">
        <v>80</v>
      </c>
      <c r="AW322" s="12" t="s">
        <v>32</v>
      </c>
      <c r="AX322" s="12" t="s">
        <v>70</v>
      </c>
      <c r="AY322" s="232" t="s">
        <v>145</v>
      </c>
    </row>
    <row r="323" s="12" customFormat="1">
      <c r="A323" s="12"/>
      <c r="B323" s="221"/>
      <c r="C323" s="222"/>
      <c r="D323" s="223" t="s">
        <v>152</v>
      </c>
      <c r="E323" s="224" t="s">
        <v>19</v>
      </c>
      <c r="F323" s="225" t="s">
        <v>1474</v>
      </c>
      <c r="G323" s="222"/>
      <c r="H323" s="226">
        <v>1.254</v>
      </c>
      <c r="I323" s="227"/>
      <c r="J323" s="222"/>
      <c r="K323" s="222"/>
      <c r="L323" s="228"/>
      <c r="M323" s="229"/>
      <c r="N323" s="230"/>
      <c r="O323" s="230"/>
      <c r="P323" s="230"/>
      <c r="Q323" s="230"/>
      <c r="R323" s="230"/>
      <c r="S323" s="230"/>
      <c r="T323" s="231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T323" s="232" t="s">
        <v>152</v>
      </c>
      <c r="AU323" s="232" t="s">
        <v>80</v>
      </c>
      <c r="AV323" s="12" t="s">
        <v>80</v>
      </c>
      <c r="AW323" s="12" t="s">
        <v>32</v>
      </c>
      <c r="AX323" s="12" t="s">
        <v>70</v>
      </c>
      <c r="AY323" s="232" t="s">
        <v>145</v>
      </c>
    </row>
    <row r="324" s="12" customFormat="1">
      <c r="A324" s="12"/>
      <c r="B324" s="221"/>
      <c r="C324" s="222"/>
      <c r="D324" s="223" t="s">
        <v>152</v>
      </c>
      <c r="E324" s="224" t="s">
        <v>19</v>
      </c>
      <c r="F324" s="225" t="s">
        <v>1475</v>
      </c>
      <c r="G324" s="222"/>
      <c r="H324" s="226">
        <v>2.0899999999999999</v>
      </c>
      <c r="I324" s="227"/>
      <c r="J324" s="222"/>
      <c r="K324" s="222"/>
      <c r="L324" s="228"/>
      <c r="M324" s="229"/>
      <c r="N324" s="230"/>
      <c r="O324" s="230"/>
      <c r="P324" s="230"/>
      <c r="Q324" s="230"/>
      <c r="R324" s="230"/>
      <c r="S324" s="230"/>
      <c r="T324" s="231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T324" s="232" t="s">
        <v>152</v>
      </c>
      <c r="AU324" s="232" t="s">
        <v>80</v>
      </c>
      <c r="AV324" s="12" t="s">
        <v>80</v>
      </c>
      <c r="AW324" s="12" t="s">
        <v>32</v>
      </c>
      <c r="AX324" s="12" t="s">
        <v>70</v>
      </c>
      <c r="AY324" s="232" t="s">
        <v>145</v>
      </c>
    </row>
    <row r="325" s="12" customFormat="1">
      <c r="A325" s="12"/>
      <c r="B325" s="221"/>
      <c r="C325" s="222"/>
      <c r="D325" s="223" t="s">
        <v>152</v>
      </c>
      <c r="E325" s="224" t="s">
        <v>19</v>
      </c>
      <c r="F325" s="225" t="s">
        <v>1476</v>
      </c>
      <c r="G325" s="222"/>
      <c r="H325" s="226">
        <v>1.5680000000000001</v>
      </c>
      <c r="I325" s="227"/>
      <c r="J325" s="222"/>
      <c r="K325" s="222"/>
      <c r="L325" s="228"/>
      <c r="M325" s="229"/>
      <c r="N325" s="230"/>
      <c r="O325" s="230"/>
      <c r="P325" s="230"/>
      <c r="Q325" s="230"/>
      <c r="R325" s="230"/>
      <c r="S325" s="230"/>
      <c r="T325" s="231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T325" s="232" t="s">
        <v>152</v>
      </c>
      <c r="AU325" s="232" t="s">
        <v>80</v>
      </c>
      <c r="AV325" s="12" t="s">
        <v>80</v>
      </c>
      <c r="AW325" s="12" t="s">
        <v>32</v>
      </c>
      <c r="AX325" s="12" t="s">
        <v>70</v>
      </c>
      <c r="AY325" s="232" t="s">
        <v>145</v>
      </c>
    </row>
    <row r="326" s="12" customFormat="1">
      <c r="A326" s="12"/>
      <c r="B326" s="221"/>
      <c r="C326" s="222"/>
      <c r="D326" s="223" t="s">
        <v>152</v>
      </c>
      <c r="E326" s="224" t="s">
        <v>19</v>
      </c>
      <c r="F326" s="225" t="s">
        <v>1477</v>
      </c>
      <c r="G326" s="222"/>
      <c r="H326" s="226">
        <v>1.3200000000000001</v>
      </c>
      <c r="I326" s="227"/>
      <c r="J326" s="222"/>
      <c r="K326" s="222"/>
      <c r="L326" s="228"/>
      <c r="M326" s="229"/>
      <c r="N326" s="230"/>
      <c r="O326" s="230"/>
      <c r="P326" s="230"/>
      <c r="Q326" s="230"/>
      <c r="R326" s="230"/>
      <c r="S326" s="230"/>
      <c r="T326" s="231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T326" s="232" t="s">
        <v>152</v>
      </c>
      <c r="AU326" s="232" t="s">
        <v>80</v>
      </c>
      <c r="AV326" s="12" t="s">
        <v>80</v>
      </c>
      <c r="AW326" s="12" t="s">
        <v>32</v>
      </c>
      <c r="AX326" s="12" t="s">
        <v>70</v>
      </c>
      <c r="AY326" s="232" t="s">
        <v>145</v>
      </c>
    </row>
    <row r="327" s="12" customFormat="1">
      <c r="A327" s="12"/>
      <c r="B327" s="221"/>
      <c r="C327" s="222"/>
      <c r="D327" s="223" t="s">
        <v>152</v>
      </c>
      <c r="E327" s="224" t="s">
        <v>19</v>
      </c>
      <c r="F327" s="225" t="s">
        <v>1478</v>
      </c>
      <c r="G327" s="222"/>
      <c r="H327" s="226">
        <v>5.3680000000000003</v>
      </c>
      <c r="I327" s="227"/>
      <c r="J327" s="222"/>
      <c r="K327" s="222"/>
      <c r="L327" s="228"/>
      <c r="M327" s="229"/>
      <c r="N327" s="230"/>
      <c r="O327" s="230"/>
      <c r="P327" s="230"/>
      <c r="Q327" s="230"/>
      <c r="R327" s="230"/>
      <c r="S327" s="230"/>
      <c r="T327" s="231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T327" s="232" t="s">
        <v>152</v>
      </c>
      <c r="AU327" s="232" t="s">
        <v>80</v>
      </c>
      <c r="AV327" s="12" t="s">
        <v>80</v>
      </c>
      <c r="AW327" s="12" t="s">
        <v>32</v>
      </c>
      <c r="AX327" s="12" t="s">
        <v>70</v>
      </c>
      <c r="AY327" s="232" t="s">
        <v>145</v>
      </c>
    </row>
    <row r="328" s="12" customFormat="1">
      <c r="A328" s="12"/>
      <c r="B328" s="221"/>
      <c r="C328" s="222"/>
      <c r="D328" s="223" t="s">
        <v>152</v>
      </c>
      <c r="E328" s="224" t="s">
        <v>19</v>
      </c>
      <c r="F328" s="225" t="s">
        <v>1479</v>
      </c>
      <c r="G328" s="222"/>
      <c r="H328" s="226">
        <v>5.016</v>
      </c>
      <c r="I328" s="227"/>
      <c r="J328" s="222"/>
      <c r="K328" s="222"/>
      <c r="L328" s="228"/>
      <c r="M328" s="229"/>
      <c r="N328" s="230"/>
      <c r="O328" s="230"/>
      <c r="P328" s="230"/>
      <c r="Q328" s="230"/>
      <c r="R328" s="230"/>
      <c r="S328" s="230"/>
      <c r="T328" s="231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T328" s="232" t="s">
        <v>152</v>
      </c>
      <c r="AU328" s="232" t="s">
        <v>80</v>
      </c>
      <c r="AV328" s="12" t="s">
        <v>80</v>
      </c>
      <c r="AW328" s="12" t="s">
        <v>32</v>
      </c>
      <c r="AX328" s="12" t="s">
        <v>70</v>
      </c>
      <c r="AY328" s="232" t="s">
        <v>145</v>
      </c>
    </row>
    <row r="329" s="12" customFormat="1">
      <c r="A329" s="12"/>
      <c r="B329" s="221"/>
      <c r="C329" s="222"/>
      <c r="D329" s="223" t="s">
        <v>152</v>
      </c>
      <c r="E329" s="224" t="s">
        <v>19</v>
      </c>
      <c r="F329" s="225" t="s">
        <v>1480</v>
      </c>
      <c r="G329" s="222"/>
      <c r="H329" s="226">
        <v>2.5579999999999998</v>
      </c>
      <c r="I329" s="227"/>
      <c r="J329" s="222"/>
      <c r="K329" s="222"/>
      <c r="L329" s="228"/>
      <c r="M329" s="229"/>
      <c r="N329" s="230"/>
      <c r="O329" s="230"/>
      <c r="P329" s="230"/>
      <c r="Q329" s="230"/>
      <c r="R329" s="230"/>
      <c r="S329" s="230"/>
      <c r="T329" s="231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T329" s="232" t="s">
        <v>152</v>
      </c>
      <c r="AU329" s="232" t="s">
        <v>80</v>
      </c>
      <c r="AV329" s="12" t="s">
        <v>80</v>
      </c>
      <c r="AW329" s="12" t="s">
        <v>32</v>
      </c>
      <c r="AX329" s="12" t="s">
        <v>70</v>
      </c>
      <c r="AY329" s="232" t="s">
        <v>145</v>
      </c>
    </row>
    <row r="330" s="12" customFormat="1">
      <c r="A330" s="12"/>
      <c r="B330" s="221"/>
      <c r="C330" s="222"/>
      <c r="D330" s="223" t="s">
        <v>152</v>
      </c>
      <c r="E330" s="224" t="s">
        <v>19</v>
      </c>
      <c r="F330" s="225" t="s">
        <v>1481</v>
      </c>
      <c r="G330" s="222"/>
      <c r="H330" s="226">
        <v>1.964</v>
      </c>
      <c r="I330" s="227"/>
      <c r="J330" s="222"/>
      <c r="K330" s="222"/>
      <c r="L330" s="228"/>
      <c r="M330" s="229"/>
      <c r="N330" s="230"/>
      <c r="O330" s="230"/>
      <c r="P330" s="230"/>
      <c r="Q330" s="230"/>
      <c r="R330" s="230"/>
      <c r="S330" s="230"/>
      <c r="T330" s="231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T330" s="232" t="s">
        <v>152</v>
      </c>
      <c r="AU330" s="232" t="s">
        <v>80</v>
      </c>
      <c r="AV330" s="12" t="s">
        <v>80</v>
      </c>
      <c r="AW330" s="12" t="s">
        <v>32</v>
      </c>
      <c r="AX330" s="12" t="s">
        <v>70</v>
      </c>
      <c r="AY330" s="232" t="s">
        <v>145</v>
      </c>
    </row>
    <row r="331" s="12" customFormat="1">
      <c r="A331" s="12"/>
      <c r="B331" s="221"/>
      <c r="C331" s="222"/>
      <c r="D331" s="223" t="s">
        <v>152</v>
      </c>
      <c r="E331" s="224" t="s">
        <v>19</v>
      </c>
      <c r="F331" s="225" t="s">
        <v>1482</v>
      </c>
      <c r="G331" s="222"/>
      <c r="H331" s="226">
        <v>2.2440000000000002</v>
      </c>
      <c r="I331" s="227"/>
      <c r="J331" s="222"/>
      <c r="K331" s="222"/>
      <c r="L331" s="228"/>
      <c r="M331" s="229"/>
      <c r="N331" s="230"/>
      <c r="O331" s="230"/>
      <c r="P331" s="230"/>
      <c r="Q331" s="230"/>
      <c r="R331" s="230"/>
      <c r="S331" s="230"/>
      <c r="T331" s="231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T331" s="232" t="s">
        <v>152</v>
      </c>
      <c r="AU331" s="232" t="s">
        <v>80</v>
      </c>
      <c r="AV331" s="12" t="s">
        <v>80</v>
      </c>
      <c r="AW331" s="12" t="s">
        <v>32</v>
      </c>
      <c r="AX331" s="12" t="s">
        <v>70</v>
      </c>
      <c r="AY331" s="232" t="s">
        <v>145</v>
      </c>
    </row>
    <row r="332" s="12" customFormat="1">
      <c r="A332" s="12"/>
      <c r="B332" s="221"/>
      <c r="C332" s="222"/>
      <c r="D332" s="223" t="s">
        <v>152</v>
      </c>
      <c r="E332" s="224" t="s">
        <v>19</v>
      </c>
      <c r="F332" s="225" t="s">
        <v>1483</v>
      </c>
      <c r="G332" s="222"/>
      <c r="H332" s="226">
        <v>0.82499999999999996</v>
      </c>
      <c r="I332" s="227"/>
      <c r="J332" s="222"/>
      <c r="K332" s="222"/>
      <c r="L332" s="228"/>
      <c r="M332" s="229"/>
      <c r="N332" s="230"/>
      <c r="O332" s="230"/>
      <c r="P332" s="230"/>
      <c r="Q332" s="230"/>
      <c r="R332" s="230"/>
      <c r="S332" s="230"/>
      <c r="T332" s="231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T332" s="232" t="s">
        <v>152</v>
      </c>
      <c r="AU332" s="232" t="s">
        <v>80</v>
      </c>
      <c r="AV332" s="12" t="s">
        <v>80</v>
      </c>
      <c r="AW332" s="12" t="s">
        <v>32</v>
      </c>
      <c r="AX332" s="12" t="s">
        <v>70</v>
      </c>
      <c r="AY332" s="232" t="s">
        <v>145</v>
      </c>
    </row>
    <row r="333" s="16" customFormat="1">
      <c r="A333" s="16"/>
      <c r="B333" s="271"/>
      <c r="C333" s="272"/>
      <c r="D333" s="223" t="s">
        <v>152</v>
      </c>
      <c r="E333" s="273" t="s">
        <v>19</v>
      </c>
      <c r="F333" s="274" t="s">
        <v>752</v>
      </c>
      <c r="G333" s="272"/>
      <c r="H333" s="275">
        <v>29.169</v>
      </c>
      <c r="I333" s="276"/>
      <c r="J333" s="272"/>
      <c r="K333" s="272"/>
      <c r="L333" s="277"/>
      <c r="M333" s="278"/>
      <c r="N333" s="279"/>
      <c r="O333" s="279"/>
      <c r="P333" s="279"/>
      <c r="Q333" s="279"/>
      <c r="R333" s="279"/>
      <c r="S333" s="279"/>
      <c r="T333" s="280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T333" s="281" t="s">
        <v>152</v>
      </c>
      <c r="AU333" s="281" t="s">
        <v>80</v>
      </c>
      <c r="AV333" s="16" t="s">
        <v>168</v>
      </c>
      <c r="AW333" s="16" t="s">
        <v>32</v>
      </c>
      <c r="AX333" s="16" t="s">
        <v>70</v>
      </c>
      <c r="AY333" s="281" t="s">
        <v>145</v>
      </c>
    </row>
    <row r="334" s="14" customFormat="1">
      <c r="A334" s="14"/>
      <c r="B334" s="243"/>
      <c r="C334" s="244"/>
      <c r="D334" s="223" t="s">
        <v>152</v>
      </c>
      <c r="E334" s="245" t="s">
        <v>19</v>
      </c>
      <c r="F334" s="246" t="s">
        <v>154</v>
      </c>
      <c r="G334" s="244"/>
      <c r="H334" s="247">
        <v>83.137999999999991</v>
      </c>
      <c r="I334" s="248"/>
      <c r="J334" s="244"/>
      <c r="K334" s="244"/>
      <c r="L334" s="249"/>
      <c r="M334" s="250"/>
      <c r="N334" s="251"/>
      <c r="O334" s="251"/>
      <c r="P334" s="251"/>
      <c r="Q334" s="251"/>
      <c r="R334" s="251"/>
      <c r="S334" s="251"/>
      <c r="T334" s="252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3" t="s">
        <v>152</v>
      </c>
      <c r="AU334" s="253" t="s">
        <v>80</v>
      </c>
      <c r="AV334" s="14" t="s">
        <v>150</v>
      </c>
      <c r="AW334" s="14" t="s">
        <v>32</v>
      </c>
      <c r="AX334" s="14" t="s">
        <v>78</v>
      </c>
      <c r="AY334" s="253" t="s">
        <v>145</v>
      </c>
    </row>
    <row r="335" s="2" customFormat="1" ht="24.15" customHeight="1">
      <c r="A335" s="41"/>
      <c r="B335" s="42"/>
      <c r="C335" s="208" t="s">
        <v>7</v>
      </c>
      <c r="D335" s="208" t="s">
        <v>146</v>
      </c>
      <c r="E335" s="209" t="s">
        <v>823</v>
      </c>
      <c r="F335" s="210" t="s">
        <v>824</v>
      </c>
      <c r="G335" s="211" t="s">
        <v>184</v>
      </c>
      <c r="H335" s="212">
        <v>165.96100000000001</v>
      </c>
      <c r="I335" s="213"/>
      <c r="J335" s="214">
        <f>ROUND(I335*H335,2)</f>
        <v>0</v>
      </c>
      <c r="K335" s="210" t="s">
        <v>733</v>
      </c>
      <c r="L335" s="47"/>
      <c r="M335" s="215" t="s">
        <v>19</v>
      </c>
      <c r="N335" s="216" t="s">
        <v>41</v>
      </c>
      <c r="O335" s="87"/>
      <c r="P335" s="217">
        <f>O335*H335</f>
        <v>0</v>
      </c>
      <c r="Q335" s="217">
        <v>0</v>
      </c>
      <c r="R335" s="217">
        <f>Q335*H335</f>
        <v>0</v>
      </c>
      <c r="S335" s="217">
        <v>0</v>
      </c>
      <c r="T335" s="218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19" t="s">
        <v>150</v>
      </c>
      <c r="AT335" s="219" t="s">
        <v>146</v>
      </c>
      <c r="AU335" s="219" t="s">
        <v>80</v>
      </c>
      <c r="AY335" s="20" t="s">
        <v>145</v>
      </c>
      <c r="BE335" s="220">
        <f>IF(N335="základní",J335,0)</f>
        <v>0</v>
      </c>
      <c r="BF335" s="220">
        <f>IF(N335="snížená",J335,0)</f>
        <v>0</v>
      </c>
      <c r="BG335" s="220">
        <f>IF(N335="zákl. přenesená",J335,0)</f>
        <v>0</v>
      </c>
      <c r="BH335" s="220">
        <f>IF(N335="sníž. přenesená",J335,0)</f>
        <v>0</v>
      </c>
      <c r="BI335" s="220">
        <f>IF(N335="nulová",J335,0)</f>
        <v>0</v>
      </c>
      <c r="BJ335" s="20" t="s">
        <v>78</v>
      </c>
      <c r="BK335" s="220">
        <f>ROUND(I335*H335,2)</f>
        <v>0</v>
      </c>
      <c r="BL335" s="20" t="s">
        <v>150</v>
      </c>
      <c r="BM335" s="219" t="s">
        <v>1484</v>
      </c>
    </row>
    <row r="336" s="2" customFormat="1">
      <c r="A336" s="41"/>
      <c r="B336" s="42"/>
      <c r="C336" s="43"/>
      <c r="D336" s="266" t="s">
        <v>735</v>
      </c>
      <c r="E336" s="43"/>
      <c r="F336" s="267" t="s">
        <v>826</v>
      </c>
      <c r="G336" s="43"/>
      <c r="H336" s="43"/>
      <c r="I336" s="268"/>
      <c r="J336" s="43"/>
      <c r="K336" s="43"/>
      <c r="L336" s="47"/>
      <c r="M336" s="269"/>
      <c r="N336" s="270"/>
      <c r="O336" s="87"/>
      <c r="P336" s="87"/>
      <c r="Q336" s="87"/>
      <c r="R336" s="87"/>
      <c r="S336" s="87"/>
      <c r="T336" s="88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T336" s="20" t="s">
        <v>735</v>
      </c>
      <c r="AU336" s="20" t="s">
        <v>80</v>
      </c>
    </row>
    <row r="337" s="13" customFormat="1">
      <c r="A337" s="13"/>
      <c r="B337" s="233"/>
      <c r="C337" s="234"/>
      <c r="D337" s="223" t="s">
        <v>152</v>
      </c>
      <c r="E337" s="235" t="s">
        <v>19</v>
      </c>
      <c r="F337" s="236" t="s">
        <v>827</v>
      </c>
      <c r="G337" s="234"/>
      <c r="H337" s="235" t="s">
        <v>19</v>
      </c>
      <c r="I337" s="237"/>
      <c r="J337" s="234"/>
      <c r="K337" s="234"/>
      <c r="L337" s="238"/>
      <c r="M337" s="239"/>
      <c r="N337" s="240"/>
      <c r="O337" s="240"/>
      <c r="P337" s="240"/>
      <c r="Q337" s="240"/>
      <c r="R337" s="240"/>
      <c r="S337" s="240"/>
      <c r="T337" s="241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2" t="s">
        <v>152</v>
      </c>
      <c r="AU337" s="242" t="s">
        <v>80</v>
      </c>
      <c r="AV337" s="13" t="s">
        <v>78</v>
      </c>
      <c r="AW337" s="13" t="s">
        <v>32</v>
      </c>
      <c r="AX337" s="13" t="s">
        <v>70</v>
      </c>
      <c r="AY337" s="242" t="s">
        <v>145</v>
      </c>
    </row>
    <row r="338" s="13" customFormat="1">
      <c r="A338" s="13"/>
      <c r="B338" s="233"/>
      <c r="C338" s="234"/>
      <c r="D338" s="223" t="s">
        <v>152</v>
      </c>
      <c r="E338" s="235" t="s">
        <v>19</v>
      </c>
      <c r="F338" s="236" t="s">
        <v>1308</v>
      </c>
      <c r="G338" s="234"/>
      <c r="H338" s="235" t="s">
        <v>19</v>
      </c>
      <c r="I338" s="237"/>
      <c r="J338" s="234"/>
      <c r="K338" s="234"/>
      <c r="L338" s="238"/>
      <c r="M338" s="239"/>
      <c r="N338" s="240"/>
      <c r="O338" s="240"/>
      <c r="P338" s="240"/>
      <c r="Q338" s="240"/>
      <c r="R338" s="240"/>
      <c r="S338" s="240"/>
      <c r="T338" s="241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2" t="s">
        <v>152</v>
      </c>
      <c r="AU338" s="242" t="s">
        <v>80</v>
      </c>
      <c r="AV338" s="13" t="s">
        <v>78</v>
      </c>
      <c r="AW338" s="13" t="s">
        <v>32</v>
      </c>
      <c r="AX338" s="13" t="s">
        <v>70</v>
      </c>
      <c r="AY338" s="242" t="s">
        <v>145</v>
      </c>
    </row>
    <row r="339" s="12" customFormat="1">
      <c r="A339" s="12"/>
      <c r="B339" s="221"/>
      <c r="C339" s="222"/>
      <c r="D339" s="223" t="s">
        <v>152</v>
      </c>
      <c r="E339" s="224" t="s">
        <v>19</v>
      </c>
      <c r="F339" s="225" t="s">
        <v>1309</v>
      </c>
      <c r="G339" s="222"/>
      <c r="H339" s="226">
        <v>13.068</v>
      </c>
      <c r="I339" s="227"/>
      <c r="J339" s="222"/>
      <c r="K339" s="222"/>
      <c r="L339" s="228"/>
      <c r="M339" s="229"/>
      <c r="N339" s="230"/>
      <c r="O339" s="230"/>
      <c r="P339" s="230"/>
      <c r="Q339" s="230"/>
      <c r="R339" s="230"/>
      <c r="S339" s="230"/>
      <c r="T339" s="231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T339" s="232" t="s">
        <v>152</v>
      </c>
      <c r="AU339" s="232" t="s">
        <v>80</v>
      </c>
      <c r="AV339" s="12" t="s">
        <v>80</v>
      </c>
      <c r="AW339" s="12" t="s">
        <v>32</v>
      </c>
      <c r="AX339" s="12" t="s">
        <v>70</v>
      </c>
      <c r="AY339" s="232" t="s">
        <v>145</v>
      </c>
    </row>
    <row r="340" s="12" customFormat="1">
      <c r="A340" s="12"/>
      <c r="B340" s="221"/>
      <c r="C340" s="222"/>
      <c r="D340" s="223" t="s">
        <v>152</v>
      </c>
      <c r="E340" s="224" t="s">
        <v>19</v>
      </c>
      <c r="F340" s="225" t="s">
        <v>1310</v>
      </c>
      <c r="G340" s="222"/>
      <c r="H340" s="226">
        <v>10.890000000000001</v>
      </c>
      <c r="I340" s="227"/>
      <c r="J340" s="222"/>
      <c r="K340" s="222"/>
      <c r="L340" s="228"/>
      <c r="M340" s="229"/>
      <c r="N340" s="230"/>
      <c r="O340" s="230"/>
      <c r="P340" s="230"/>
      <c r="Q340" s="230"/>
      <c r="R340" s="230"/>
      <c r="S340" s="230"/>
      <c r="T340" s="231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T340" s="232" t="s">
        <v>152</v>
      </c>
      <c r="AU340" s="232" t="s">
        <v>80</v>
      </c>
      <c r="AV340" s="12" t="s">
        <v>80</v>
      </c>
      <c r="AW340" s="12" t="s">
        <v>32</v>
      </c>
      <c r="AX340" s="12" t="s">
        <v>70</v>
      </c>
      <c r="AY340" s="232" t="s">
        <v>145</v>
      </c>
    </row>
    <row r="341" s="12" customFormat="1">
      <c r="A341" s="12"/>
      <c r="B341" s="221"/>
      <c r="C341" s="222"/>
      <c r="D341" s="223" t="s">
        <v>152</v>
      </c>
      <c r="E341" s="224" t="s">
        <v>19</v>
      </c>
      <c r="F341" s="225" t="s">
        <v>1311</v>
      </c>
      <c r="G341" s="222"/>
      <c r="H341" s="226">
        <v>12.32</v>
      </c>
      <c r="I341" s="227"/>
      <c r="J341" s="222"/>
      <c r="K341" s="222"/>
      <c r="L341" s="228"/>
      <c r="M341" s="229"/>
      <c r="N341" s="230"/>
      <c r="O341" s="230"/>
      <c r="P341" s="230"/>
      <c r="Q341" s="230"/>
      <c r="R341" s="230"/>
      <c r="S341" s="230"/>
      <c r="T341" s="231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T341" s="232" t="s">
        <v>152</v>
      </c>
      <c r="AU341" s="232" t="s">
        <v>80</v>
      </c>
      <c r="AV341" s="12" t="s">
        <v>80</v>
      </c>
      <c r="AW341" s="12" t="s">
        <v>32</v>
      </c>
      <c r="AX341" s="12" t="s">
        <v>70</v>
      </c>
      <c r="AY341" s="232" t="s">
        <v>145</v>
      </c>
    </row>
    <row r="342" s="12" customFormat="1">
      <c r="A342" s="12"/>
      <c r="B342" s="221"/>
      <c r="C342" s="222"/>
      <c r="D342" s="223" t="s">
        <v>152</v>
      </c>
      <c r="E342" s="224" t="s">
        <v>19</v>
      </c>
      <c r="F342" s="225" t="s">
        <v>1312</v>
      </c>
      <c r="G342" s="222"/>
      <c r="H342" s="226">
        <v>14.300000000000001</v>
      </c>
      <c r="I342" s="227"/>
      <c r="J342" s="222"/>
      <c r="K342" s="222"/>
      <c r="L342" s="228"/>
      <c r="M342" s="229"/>
      <c r="N342" s="230"/>
      <c r="O342" s="230"/>
      <c r="P342" s="230"/>
      <c r="Q342" s="230"/>
      <c r="R342" s="230"/>
      <c r="S342" s="230"/>
      <c r="T342" s="231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T342" s="232" t="s">
        <v>152</v>
      </c>
      <c r="AU342" s="232" t="s">
        <v>80</v>
      </c>
      <c r="AV342" s="12" t="s">
        <v>80</v>
      </c>
      <c r="AW342" s="12" t="s">
        <v>32</v>
      </c>
      <c r="AX342" s="12" t="s">
        <v>70</v>
      </c>
      <c r="AY342" s="232" t="s">
        <v>145</v>
      </c>
    </row>
    <row r="343" s="12" customFormat="1">
      <c r="A343" s="12"/>
      <c r="B343" s="221"/>
      <c r="C343" s="222"/>
      <c r="D343" s="223" t="s">
        <v>152</v>
      </c>
      <c r="E343" s="224" t="s">
        <v>19</v>
      </c>
      <c r="F343" s="225" t="s">
        <v>1313</v>
      </c>
      <c r="G343" s="222"/>
      <c r="H343" s="226">
        <v>14.300000000000001</v>
      </c>
      <c r="I343" s="227"/>
      <c r="J343" s="222"/>
      <c r="K343" s="222"/>
      <c r="L343" s="228"/>
      <c r="M343" s="229"/>
      <c r="N343" s="230"/>
      <c r="O343" s="230"/>
      <c r="P343" s="230"/>
      <c r="Q343" s="230"/>
      <c r="R343" s="230"/>
      <c r="S343" s="230"/>
      <c r="T343" s="231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T343" s="232" t="s">
        <v>152</v>
      </c>
      <c r="AU343" s="232" t="s">
        <v>80</v>
      </c>
      <c r="AV343" s="12" t="s">
        <v>80</v>
      </c>
      <c r="AW343" s="12" t="s">
        <v>32</v>
      </c>
      <c r="AX343" s="12" t="s">
        <v>70</v>
      </c>
      <c r="AY343" s="232" t="s">
        <v>145</v>
      </c>
    </row>
    <row r="344" s="12" customFormat="1">
      <c r="A344" s="12"/>
      <c r="B344" s="221"/>
      <c r="C344" s="222"/>
      <c r="D344" s="223" t="s">
        <v>152</v>
      </c>
      <c r="E344" s="224" t="s">
        <v>19</v>
      </c>
      <c r="F344" s="225" t="s">
        <v>1314</v>
      </c>
      <c r="G344" s="222"/>
      <c r="H344" s="226">
        <v>12.936</v>
      </c>
      <c r="I344" s="227"/>
      <c r="J344" s="222"/>
      <c r="K344" s="222"/>
      <c r="L344" s="228"/>
      <c r="M344" s="229"/>
      <c r="N344" s="230"/>
      <c r="O344" s="230"/>
      <c r="P344" s="230"/>
      <c r="Q344" s="230"/>
      <c r="R344" s="230"/>
      <c r="S344" s="230"/>
      <c r="T344" s="231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T344" s="232" t="s">
        <v>152</v>
      </c>
      <c r="AU344" s="232" t="s">
        <v>80</v>
      </c>
      <c r="AV344" s="12" t="s">
        <v>80</v>
      </c>
      <c r="AW344" s="12" t="s">
        <v>32</v>
      </c>
      <c r="AX344" s="12" t="s">
        <v>70</v>
      </c>
      <c r="AY344" s="232" t="s">
        <v>145</v>
      </c>
    </row>
    <row r="345" s="12" customFormat="1">
      <c r="A345" s="12"/>
      <c r="B345" s="221"/>
      <c r="C345" s="222"/>
      <c r="D345" s="223" t="s">
        <v>152</v>
      </c>
      <c r="E345" s="224" t="s">
        <v>19</v>
      </c>
      <c r="F345" s="225" t="s">
        <v>1315</v>
      </c>
      <c r="G345" s="222"/>
      <c r="H345" s="226">
        <v>14.553000000000001</v>
      </c>
      <c r="I345" s="227"/>
      <c r="J345" s="222"/>
      <c r="K345" s="222"/>
      <c r="L345" s="228"/>
      <c r="M345" s="229"/>
      <c r="N345" s="230"/>
      <c r="O345" s="230"/>
      <c r="P345" s="230"/>
      <c r="Q345" s="230"/>
      <c r="R345" s="230"/>
      <c r="S345" s="230"/>
      <c r="T345" s="231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T345" s="232" t="s">
        <v>152</v>
      </c>
      <c r="AU345" s="232" t="s">
        <v>80</v>
      </c>
      <c r="AV345" s="12" t="s">
        <v>80</v>
      </c>
      <c r="AW345" s="12" t="s">
        <v>32</v>
      </c>
      <c r="AX345" s="12" t="s">
        <v>70</v>
      </c>
      <c r="AY345" s="232" t="s">
        <v>145</v>
      </c>
    </row>
    <row r="346" s="12" customFormat="1">
      <c r="A346" s="12"/>
      <c r="B346" s="221"/>
      <c r="C346" s="222"/>
      <c r="D346" s="223" t="s">
        <v>152</v>
      </c>
      <c r="E346" s="224" t="s">
        <v>19</v>
      </c>
      <c r="F346" s="225" t="s">
        <v>1316</v>
      </c>
      <c r="G346" s="222"/>
      <c r="H346" s="226">
        <v>14.574999999999999</v>
      </c>
      <c r="I346" s="227"/>
      <c r="J346" s="222"/>
      <c r="K346" s="222"/>
      <c r="L346" s="228"/>
      <c r="M346" s="229"/>
      <c r="N346" s="230"/>
      <c r="O346" s="230"/>
      <c r="P346" s="230"/>
      <c r="Q346" s="230"/>
      <c r="R346" s="230"/>
      <c r="S346" s="230"/>
      <c r="T346" s="231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T346" s="232" t="s">
        <v>152</v>
      </c>
      <c r="AU346" s="232" t="s">
        <v>80</v>
      </c>
      <c r="AV346" s="12" t="s">
        <v>80</v>
      </c>
      <c r="AW346" s="12" t="s">
        <v>32</v>
      </c>
      <c r="AX346" s="12" t="s">
        <v>70</v>
      </c>
      <c r="AY346" s="232" t="s">
        <v>145</v>
      </c>
    </row>
    <row r="347" s="12" customFormat="1">
      <c r="A347" s="12"/>
      <c r="B347" s="221"/>
      <c r="C347" s="222"/>
      <c r="D347" s="223" t="s">
        <v>152</v>
      </c>
      <c r="E347" s="224" t="s">
        <v>19</v>
      </c>
      <c r="F347" s="225" t="s">
        <v>1317</v>
      </c>
      <c r="G347" s="222"/>
      <c r="H347" s="226">
        <v>14.784000000000001</v>
      </c>
      <c r="I347" s="227"/>
      <c r="J347" s="222"/>
      <c r="K347" s="222"/>
      <c r="L347" s="228"/>
      <c r="M347" s="229"/>
      <c r="N347" s="230"/>
      <c r="O347" s="230"/>
      <c r="P347" s="230"/>
      <c r="Q347" s="230"/>
      <c r="R347" s="230"/>
      <c r="S347" s="230"/>
      <c r="T347" s="231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T347" s="232" t="s">
        <v>152</v>
      </c>
      <c r="AU347" s="232" t="s">
        <v>80</v>
      </c>
      <c r="AV347" s="12" t="s">
        <v>80</v>
      </c>
      <c r="AW347" s="12" t="s">
        <v>32</v>
      </c>
      <c r="AX347" s="12" t="s">
        <v>70</v>
      </c>
      <c r="AY347" s="232" t="s">
        <v>145</v>
      </c>
    </row>
    <row r="348" s="12" customFormat="1">
      <c r="A348" s="12"/>
      <c r="B348" s="221"/>
      <c r="C348" s="222"/>
      <c r="D348" s="223" t="s">
        <v>152</v>
      </c>
      <c r="E348" s="224" t="s">
        <v>19</v>
      </c>
      <c r="F348" s="225" t="s">
        <v>1318</v>
      </c>
      <c r="G348" s="222"/>
      <c r="H348" s="226">
        <v>14.321999999999999</v>
      </c>
      <c r="I348" s="227"/>
      <c r="J348" s="222"/>
      <c r="K348" s="222"/>
      <c r="L348" s="228"/>
      <c r="M348" s="229"/>
      <c r="N348" s="230"/>
      <c r="O348" s="230"/>
      <c r="P348" s="230"/>
      <c r="Q348" s="230"/>
      <c r="R348" s="230"/>
      <c r="S348" s="230"/>
      <c r="T348" s="231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T348" s="232" t="s">
        <v>152</v>
      </c>
      <c r="AU348" s="232" t="s">
        <v>80</v>
      </c>
      <c r="AV348" s="12" t="s">
        <v>80</v>
      </c>
      <c r="AW348" s="12" t="s">
        <v>32</v>
      </c>
      <c r="AX348" s="12" t="s">
        <v>70</v>
      </c>
      <c r="AY348" s="232" t="s">
        <v>145</v>
      </c>
    </row>
    <row r="349" s="12" customFormat="1">
      <c r="A349" s="12"/>
      <c r="B349" s="221"/>
      <c r="C349" s="222"/>
      <c r="D349" s="223" t="s">
        <v>152</v>
      </c>
      <c r="E349" s="224" t="s">
        <v>19</v>
      </c>
      <c r="F349" s="225" t="s">
        <v>1319</v>
      </c>
      <c r="G349" s="222"/>
      <c r="H349" s="226">
        <v>14.036</v>
      </c>
      <c r="I349" s="227"/>
      <c r="J349" s="222"/>
      <c r="K349" s="222"/>
      <c r="L349" s="228"/>
      <c r="M349" s="229"/>
      <c r="N349" s="230"/>
      <c r="O349" s="230"/>
      <c r="P349" s="230"/>
      <c r="Q349" s="230"/>
      <c r="R349" s="230"/>
      <c r="S349" s="230"/>
      <c r="T349" s="231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T349" s="232" t="s">
        <v>152</v>
      </c>
      <c r="AU349" s="232" t="s">
        <v>80</v>
      </c>
      <c r="AV349" s="12" t="s">
        <v>80</v>
      </c>
      <c r="AW349" s="12" t="s">
        <v>32</v>
      </c>
      <c r="AX349" s="12" t="s">
        <v>70</v>
      </c>
      <c r="AY349" s="232" t="s">
        <v>145</v>
      </c>
    </row>
    <row r="350" s="12" customFormat="1">
      <c r="A350" s="12"/>
      <c r="B350" s="221"/>
      <c r="C350" s="222"/>
      <c r="D350" s="223" t="s">
        <v>152</v>
      </c>
      <c r="E350" s="224" t="s">
        <v>19</v>
      </c>
      <c r="F350" s="225" t="s">
        <v>1320</v>
      </c>
      <c r="G350" s="222"/>
      <c r="H350" s="226">
        <v>14.663</v>
      </c>
      <c r="I350" s="227"/>
      <c r="J350" s="222"/>
      <c r="K350" s="222"/>
      <c r="L350" s="228"/>
      <c r="M350" s="229"/>
      <c r="N350" s="230"/>
      <c r="O350" s="230"/>
      <c r="P350" s="230"/>
      <c r="Q350" s="230"/>
      <c r="R350" s="230"/>
      <c r="S350" s="230"/>
      <c r="T350" s="231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T350" s="232" t="s">
        <v>152</v>
      </c>
      <c r="AU350" s="232" t="s">
        <v>80</v>
      </c>
      <c r="AV350" s="12" t="s">
        <v>80</v>
      </c>
      <c r="AW350" s="12" t="s">
        <v>32</v>
      </c>
      <c r="AX350" s="12" t="s">
        <v>70</v>
      </c>
      <c r="AY350" s="232" t="s">
        <v>145</v>
      </c>
    </row>
    <row r="351" s="12" customFormat="1">
      <c r="A351" s="12"/>
      <c r="B351" s="221"/>
      <c r="C351" s="222"/>
      <c r="D351" s="223" t="s">
        <v>152</v>
      </c>
      <c r="E351" s="224" t="s">
        <v>19</v>
      </c>
      <c r="F351" s="225" t="s">
        <v>1321</v>
      </c>
      <c r="G351" s="222"/>
      <c r="H351" s="226">
        <v>14.663</v>
      </c>
      <c r="I351" s="227"/>
      <c r="J351" s="222"/>
      <c r="K351" s="222"/>
      <c r="L351" s="228"/>
      <c r="M351" s="229"/>
      <c r="N351" s="230"/>
      <c r="O351" s="230"/>
      <c r="P351" s="230"/>
      <c r="Q351" s="230"/>
      <c r="R351" s="230"/>
      <c r="S351" s="230"/>
      <c r="T351" s="231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T351" s="232" t="s">
        <v>152</v>
      </c>
      <c r="AU351" s="232" t="s">
        <v>80</v>
      </c>
      <c r="AV351" s="12" t="s">
        <v>80</v>
      </c>
      <c r="AW351" s="12" t="s">
        <v>32</v>
      </c>
      <c r="AX351" s="12" t="s">
        <v>70</v>
      </c>
      <c r="AY351" s="232" t="s">
        <v>145</v>
      </c>
    </row>
    <row r="352" s="12" customFormat="1">
      <c r="A352" s="12"/>
      <c r="B352" s="221"/>
      <c r="C352" s="222"/>
      <c r="D352" s="223" t="s">
        <v>152</v>
      </c>
      <c r="E352" s="224" t="s">
        <v>19</v>
      </c>
      <c r="F352" s="225" t="s">
        <v>1322</v>
      </c>
      <c r="G352" s="222"/>
      <c r="H352" s="226">
        <v>14.927</v>
      </c>
      <c r="I352" s="227"/>
      <c r="J352" s="222"/>
      <c r="K352" s="222"/>
      <c r="L352" s="228"/>
      <c r="M352" s="229"/>
      <c r="N352" s="230"/>
      <c r="O352" s="230"/>
      <c r="P352" s="230"/>
      <c r="Q352" s="230"/>
      <c r="R352" s="230"/>
      <c r="S352" s="230"/>
      <c r="T352" s="231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T352" s="232" t="s">
        <v>152</v>
      </c>
      <c r="AU352" s="232" t="s">
        <v>80</v>
      </c>
      <c r="AV352" s="12" t="s">
        <v>80</v>
      </c>
      <c r="AW352" s="12" t="s">
        <v>32</v>
      </c>
      <c r="AX352" s="12" t="s">
        <v>70</v>
      </c>
      <c r="AY352" s="232" t="s">
        <v>145</v>
      </c>
    </row>
    <row r="353" s="12" customFormat="1">
      <c r="A353" s="12"/>
      <c r="B353" s="221"/>
      <c r="C353" s="222"/>
      <c r="D353" s="223" t="s">
        <v>152</v>
      </c>
      <c r="E353" s="224" t="s">
        <v>19</v>
      </c>
      <c r="F353" s="225" t="s">
        <v>1323</v>
      </c>
      <c r="G353" s="222"/>
      <c r="H353" s="226">
        <v>14.663</v>
      </c>
      <c r="I353" s="227"/>
      <c r="J353" s="222"/>
      <c r="K353" s="222"/>
      <c r="L353" s="228"/>
      <c r="M353" s="229"/>
      <c r="N353" s="230"/>
      <c r="O353" s="230"/>
      <c r="P353" s="230"/>
      <c r="Q353" s="230"/>
      <c r="R353" s="230"/>
      <c r="S353" s="230"/>
      <c r="T353" s="231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T353" s="232" t="s">
        <v>152</v>
      </c>
      <c r="AU353" s="232" t="s">
        <v>80</v>
      </c>
      <c r="AV353" s="12" t="s">
        <v>80</v>
      </c>
      <c r="AW353" s="12" t="s">
        <v>32</v>
      </c>
      <c r="AX353" s="12" t="s">
        <v>70</v>
      </c>
      <c r="AY353" s="232" t="s">
        <v>145</v>
      </c>
    </row>
    <row r="354" s="12" customFormat="1">
      <c r="A354" s="12"/>
      <c r="B354" s="221"/>
      <c r="C354" s="222"/>
      <c r="D354" s="223" t="s">
        <v>152</v>
      </c>
      <c r="E354" s="224" t="s">
        <v>19</v>
      </c>
      <c r="F354" s="225" t="s">
        <v>1324</v>
      </c>
      <c r="G354" s="222"/>
      <c r="H354" s="226">
        <v>15.004</v>
      </c>
      <c r="I354" s="227"/>
      <c r="J354" s="222"/>
      <c r="K354" s="222"/>
      <c r="L354" s="228"/>
      <c r="M354" s="229"/>
      <c r="N354" s="230"/>
      <c r="O354" s="230"/>
      <c r="P354" s="230"/>
      <c r="Q354" s="230"/>
      <c r="R354" s="230"/>
      <c r="S354" s="230"/>
      <c r="T354" s="231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T354" s="232" t="s">
        <v>152</v>
      </c>
      <c r="AU354" s="232" t="s">
        <v>80</v>
      </c>
      <c r="AV354" s="12" t="s">
        <v>80</v>
      </c>
      <c r="AW354" s="12" t="s">
        <v>32</v>
      </c>
      <c r="AX354" s="12" t="s">
        <v>70</v>
      </c>
      <c r="AY354" s="232" t="s">
        <v>145</v>
      </c>
    </row>
    <row r="355" s="12" customFormat="1">
      <c r="A355" s="12"/>
      <c r="B355" s="221"/>
      <c r="C355" s="222"/>
      <c r="D355" s="223" t="s">
        <v>152</v>
      </c>
      <c r="E355" s="224" t="s">
        <v>19</v>
      </c>
      <c r="F355" s="225" t="s">
        <v>1325</v>
      </c>
      <c r="G355" s="222"/>
      <c r="H355" s="226">
        <v>13.859999999999999</v>
      </c>
      <c r="I355" s="227"/>
      <c r="J355" s="222"/>
      <c r="K355" s="222"/>
      <c r="L355" s="228"/>
      <c r="M355" s="229"/>
      <c r="N355" s="230"/>
      <c r="O355" s="230"/>
      <c r="P355" s="230"/>
      <c r="Q355" s="230"/>
      <c r="R355" s="230"/>
      <c r="S355" s="230"/>
      <c r="T355" s="231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T355" s="232" t="s">
        <v>152</v>
      </c>
      <c r="AU355" s="232" t="s">
        <v>80</v>
      </c>
      <c r="AV355" s="12" t="s">
        <v>80</v>
      </c>
      <c r="AW355" s="12" t="s">
        <v>32</v>
      </c>
      <c r="AX355" s="12" t="s">
        <v>70</v>
      </c>
      <c r="AY355" s="232" t="s">
        <v>145</v>
      </c>
    </row>
    <row r="356" s="12" customFormat="1">
      <c r="A356" s="12"/>
      <c r="B356" s="221"/>
      <c r="C356" s="222"/>
      <c r="D356" s="223" t="s">
        <v>152</v>
      </c>
      <c r="E356" s="224" t="s">
        <v>19</v>
      </c>
      <c r="F356" s="225" t="s">
        <v>1326</v>
      </c>
      <c r="G356" s="222"/>
      <c r="H356" s="226">
        <v>15.004</v>
      </c>
      <c r="I356" s="227"/>
      <c r="J356" s="222"/>
      <c r="K356" s="222"/>
      <c r="L356" s="228"/>
      <c r="M356" s="229"/>
      <c r="N356" s="230"/>
      <c r="O356" s="230"/>
      <c r="P356" s="230"/>
      <c r="Q356" s="230"/>
      <c r="R356" s="230"/>
      <c r="S356" s="230"/>
      <c r="T356" s="231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T356" s="232" t="s">
        <v>152</v>
      </c>
      <c r="AU356" s="232" t="s">
        <v>80</v>
      </c>
      <c r="AV356" s="12" t="s">
        <v>80</v>
      </c>
      <c r="AW356" s="12" t="s">
        <v>32</v>
      </c>
      <c r="AX356" s="12" t="s">
        <v>70</v>
      </c>
      <c r="AY356" s="232" t="s">
        <v>145</v>
      </c>
    </row>
    <row r="357" s="12" customFormat="1">
      <c r="A357" s="12"/>
      <c r="B357" s="221"/>
      <c r="C357" s="222"/>
      <c r="D357" s="223" t="s">
        <v>152</v>
      </c>
      <c r="E357" s="224" t="s">
        <v>19</v>
      </c>
      <c r="F357" s="225" t="s">
        <v>1327</v>
      </c>
      <c r="G357" s="222"/>
      <c r="H357" s="226">
        <v>14.553000000000001</v>
      </c>
      <c r="I357" s="227"/>
      <c r="J357" s="222"/>
      <c r="K357" s="222"/>
      <c r="L357" s="228"/>
      <c r="M357" s="229"/>
      <c r="N357" s="230"/>
      <c r="O357" s="230"/>
      <c r="P357" s="230"/>
      <c r="Q357" s="230"/>
      <c r="R357" s="230"/>
      <c r="S357" s="230"/>
      <c r="T357" s="231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T357" s="232" t="s">
        <v>152</v>
      </c>
      <c r="AU357" s="232" t="s">
        <v>80</v>
      </c>
      <c r="AV357" s="12" t="s">
        <v>80</v>
      </c>
      <c r="AW357" s="12" t="s">
        <v>32</v>
      </c>
      <c r="AX357" s="12" t="s">
        <v>70</v>
      </c>
      <c r="AY357" s="232" t="s">
        <v>145</v>
      </c>
    </row>
    <row r="358" s="12" customFormat="1">
      <c r="A358" s="12"/>
      <c r="B358" s="221"/>
      <c r="C358" s="222"/>
      <c r="D358" s="223" t="s">
        <v>152</v>
      </c>
      <c r="E358" s="224" t="s">
        <v>19</v>
      </c>
      <c r="F358" s="225" t="s">
        <v>1328</v>
      </c>
      <c r="G358" s="222"/>
      <c r="H358" s="226">
        <v>5.5439999999999996</v>
      </c>
      <c r="I358" s="227"/>
      <c r="J358" s="222"/>
      <c r="K358" s="222"/>
      <c r="L358" s="228"/>
      <c r="M358" s="229"/>
      <c r="N358" s="230"/>
      <c r="O358" s="230"/>
      <c r="P358" s="230"/>
      <c r="Q358" s="230"/>
      <c r="R358" s="230"/>
      <c r="S358" s="230"/>
      <c r="T358" s="231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T358" s="232" t="s">
        <v>152</v>
      </c>
      <c r="AU358" s="232" t="s">
        <v>80</v>
      </c>
      <c r="AV358" s="12" t="s">
        <v>80</v>
      </c>
      <c r="AW358" s="12" t="s">
        <v>32</v>
      </c>
      <c r="AX358" s="12" t="s">
        <v>70</v>
      </c>
      <c r="AY358" s="232" t="s">
        <v>145</v>
      </c>
    </row>
    <row r="359" s="12" customFormat="1">
      <c r="A359" s="12"/>
      <c r="B359" s="221"/>
      <c r="C359" s="222"/>
      <c r="D359" s="223" t="s">
        <v>152</v>
      </c>
      <c r="E359" s="224" t="s">
        <v>19</v>
      </c>
      <c r="F359" s="225" t="s">
        <v>1329</v>
      </c>
      <c r="G359" s="222"/>
      <c r="H359" s="226">
        <v>6.4349999999999996</v>
      </c>
      <c r="I359" s="227"/>
      <c r="J359" s="222"/>
      <c r="K359" s="222"/>
      <c r="L359" s="228"/>
      <c r="M359" s="229"/>
      <c r="N359" s="230"/>
      <c r="O359" s="230"/>
      <c r="P359" s="230"/>
      <c r="Q359" s="230"/>
      <c r="R359" s="230"/>
      <c r="S359" s="230"/>
      <c r="T359" s="231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T359" s="232" t="s">
        <v>152</v>
      </c>
      <c r="AU359" s="232" t="s">
        <v>80</v>
      </c>
      <c r="AV359" s="12" t="s">
        <v>80</v>
      </c>
      <c r="AW359" s="12" t="s">
        <v>32</v>
      </c>
      <c r="AX359" s="12" t="s">
        <v>70</v>
      </c>
      <c r="AY359" s="232" t="s">
        <v>145</v>
      </c>
    </row>
    <row r="360" s="12" customFormat="1">
      <c r="A360" s="12"/>
      <c r="B360" s="221"/>
      <c r="C360" s="222"/>
      <c r="D360" s="223" t="s">
        <v>152</v>
      </c>
      <c r="E360" s="224" t="s">
        <v>19</v>
      </c>
      <c r="F360" s="225" t="s">
        <v>1330</v>
      </c>
      <c r="G360" s="222"/>
      <c r="H360" s="226">
        <v>4.7519999999999998</v>
      </c>
      <c r="I360" s="227"/>
      <c r="J360" s="222"/>
      <c r="K360" s="222"/>
      <c r="L360" s="228"/>
      <c r="M360" s="229"/>
      <c r="N360" s="230"/>
      <c r="O360" s="230"/>
      <c r="P360" s="230"/>
      <c r="Q360" s="230"/>
      <c r="R360" s="230"/>
      <c r="S360" s="230"/>
      <c r="T360" s="231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T360" s="232" t="s">
        <v>152</v>
      </c>
      <c r="AU360" s="232" t="s">
        <v>80</v>
      </c>
      <c r="AV360" s="12" t="s">
        <v>80</v>
      </c>
      <c r="AW360" s="12" t="s">
        <v>32</v>
      </c>
      <c r="AX360" s="12" t="s">
        <v>70</v>
      </c>
      <c r="AY360" s="232" t="s">
        <v>145</v>
      </c>
    </row>
    <row r="361" s="12" customFormat="1">
      <c r="A361" s="12"/>
      <c r="B361" s="221"/>
      <c r="C361" s="222"/>
      <c r="D361" s="223" t="s">
        <v>152</v>
      </c>
      <c r="E361" s="224" t="s">
        <v>19</v>
      </c>
      <c r="F361" s="225" t="s">
        <v>1331</v>
      </c>
      <c r="G361" s="222"/>
      <c r="H361" s="226">
        <v>3.6629999999999998</v>
      </c>
      <c r="I361" s="227"/>
      <c r="J361" s="222"/>
      <c r="K361" s="222"/>
      <c r="L361" s="228"/>
      <c r="M361" s="229"/>
      <c r="N361" s="230"/>
      <c r="O361" s="230"/>
      <c r="P361" s="230"/>
      <c r="Q361" s="230"/>
      <c r="R361" s="230"/>
      <c r="S361" s="230"/>
      <c r="T361" s="231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T361" s="232" t="s">
        <v>152</v>
      </c>
      <c r="AU361" s="232" t="s">
        <v>80</v>
      </c>
      <c r="AV361" s="12" t="s">
        <v>80</v>
      </c>
      <c r="AW361" s="12" t="s">
        <v>32</v>
      </c>
      <c r="AX361" s="12" t="s">
        <v>70</v>
      </c>
      <c r="AY361" s="232" t="s">
        <v>145</v>
      </c>
    </row>
    <row r="362" s="16" customFormat="1">
      <c r="A362" s="16"/>
      <c r="B362" s="271"/>
      <c r="C362" s="272"/>
      <c r="D362" s="223" t="s">
        <v>152</v>
      </c>
      <c r="E362" s="273" t="s">
        <v>19</v>
      </c>
      <c r="F362" s="274" t="s">
        <v>752</v>
      </c>
      <c r="G362" s="272"/>
      <c r="H362" s="275">
        <v>287.81500000000005</v>
      </c>
      <c r="I362" s="276"/>
      <c r="J362" s="272"/>
      <c r="K362" s="272"/>
      <c r="L362" s="277"/>
      <c r="M362" s="278"/>
      <c r="N362" s="279"/>
      <c r="O362" s="279"/>
      <c r="P362" s="279"/>
      <c r="Q362" s="279"/>
      <c r="R362" s="279"/>
      <c r="S362" s="279"/>
      <c r="T362" s="280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T362" s="281" t="s">
        <v>152</v>
      </c>
      <c r="AU362" s="281" t="s">
        <v>80</v>
      </c>
      <c r="AV362" s="16" t="s">
        <v>168</v>
      </c>
      <c r="AW362" s="16" t="s">
        <v>32</v>
      </c>
      <c r="AX362" s="16" t="s">
        <v>70</v>
      </c>
      <c r="AY362" s="281" t="s">
        <v>145</v>
      </c>
    </row>
    <row r="363" s="13" customFormat="1">
      <c r="A363" s="13"/>
      <c r="B363" s="233"/>
      <c r="C363" s="234"/>
      <c r="D363" s="223" t="s">
        <v>152</v>
      </c>
      <c r="E363" s="235" t="s">
        <v>19</v>
      </c>
      <c r="F363" s="236" t="s">
        <v>753</v>
      </c>
      <c r="G363" s="234"/>
      <c r="H363" s="235" t="s">
        <v>19</v>
      </c>
      <c r="I363" s="237"/>
      <c r="J363" s="234"/>
      <c r="K363" s="234"/>
      <c r="L363" s="238"/>
      <c r="M363" s="239"/>
      <c r="N363" s="240"/>
      <c r="O363" s="240"/>
      <c r="P363" s="240"/>
      <c r="Q363" s="240"/>
      <c r="R363" s="240"/>
      <c r="S363" s="240"/>
      <c r="T363" s="241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2" t="s">
        <v>152</v>
      </c>
      <c r="AU363" s="242" t="s">
        <v>80</v>
      </c>
      <c r="AV363" s="13" t="s">
        <v>78</v>
      </c>
      <c r="AW363" s="13" t="s">
        <v>32</v>
      </c>
      <c r="AX363" s="13" t="s">
        <v>70</v>
      </c>
      <c r="AY363" s="242" t="s">
        <v>145</v>
      </c>
    </row>
    <row r="364" s="12" customFormat="1">
      <c r="A364" s="12"/>
      <c r="B364" s="221"/>
      <c r="C364" s="222"/>
      <c r="D364" s="223" t="s">
        <v>152</v>
      </c>
      <c r="E364" s="224" t="s">
        <v>19</v>
      </c>
      <c r="F364" s="225" t="s">
        <v>1332</v>
      </c>
      <c r="G364" s="222"/>
      <c r="H364" s="226">
        <v>-24.614000000000001</v>
      </c>
      <c r="I364" s="227"/>
      <c r="J364" s="222"/>
      <c r="K364" s="222"/>
      <c r="L364" s="228"/>
      <c r="M364" s="229"/>
      <c r="N364" s="230"/>
      <c r="O364" s="230"/>
      <c r="P364" s="230"/>
      <c r="Q364" s="230"/>
      <c r="R364" s="230"/>
      <c r="S364" s="230"/>
      <c r="T364" s="231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T364" s="232" t="s">
        <v>152</v>
      </c>
      <c r="AU364" s="232" t="s">
        <v>80</v>
      </c>
      <c r="AV364" s="12" t="s">
        <v>80</v>
      </c>
      <c r="AW364" s="12" t="s">
        <v>32</v>
      </c>
      <c r="AX364" s="12" t="s">
        <v>70</v>
      </c>
      <c r="AY364" s="232" t="s">
        <v>145</v>
      </c>
    </row>
    <row r="365" s="12" customFormat="1">
      <c r="A365" s="12"/>
      <c r="B365" s="221"/>
      <c r="C365" s="222"/>
      <c r="D365" s="223" t="s">
        <v>152</v>
      </c>
      <c r="E365" s="224" t="s">
        <v>19</v>
      </c>
      <c r="F365" s="225" t="s">
        <v>1333</v>
      </c>
      <c r="G365" s="222"/>
      <c r="H365" s="226">
        <v>-11.132</v>
      </c>
      <c r="I365" s="227"/>
      <c r="J365" s="222"/>
      <c r="K365" s="222"/>
      <c r="L365" s="228"/>
      <c r="M365" s="229"/>
      <c r="N365" s="230"/>
      <c r="O365" s="230"/>
      <c r="P365" s="230"/>
      <c r="Q365" s="230"/>
      <c r="R365" s="230"/>
      <c r="S365" s="230"/>
      <c r="T365" s="231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T365" s="232" t="s">
        <v>152</v>
      </c>
      <c r="AU365" s="232" t="s">
        <v>80</v>
      </c>
      <c r="AV365" s="12" t="s">
        <v>80</v>
      </c>
      <c r="AW365" s="12" t="s">
        <v>32</v>
      </c>
      <c r="AX365" s="12" t="s">
        <v>70</v>
      </c>
      <c r="AY365" s="232" t="s">
        <v>145</v>
      </c>
    </row>
    <row r="366" s="12" customFormat="1">
      <c r="A366" s="12"/>
      <c r="B366" s="221"/>
      <c r="C366" s="222"/>
      <c r="D366" s="223" t="s">
        <v>152</v>
      </c>
      <c r="E366" s="224" t="s">
        <v>19</v>
      </c>
      <c r="F366" s="225" t="s">
        <v>1334</v>
      </c>
      <c r="G366" s="222"/>
      <c r="H366" s="226">
        <v>-8.8000000000000007</v>
      </c>
      <c r="I366" s="227"/>
      <c r="J366" s="222"/>
      <c r="K366" s="222"/>
      <c r="L366" s="228"/>
      <c r="M366" s="229"/>
      <c r="N366" s="230"/>
      <c r="O366" s="230"/>
      <c r="P366" s="230"/>
      <c r="Q366" s="230"/>
      <c r="R366" s="230"/>
      <c r="S366" s="230"/>
      <c r="T366" s="231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T366" s="232" t="s">
        <v>152</v>
      </c>
      <c r="AU366" s="232" t="s">
        <v>80</v>
      </c>
      <c r="AV366" s="12" t="s">
        <v>80</v>
      </c>
      <c r="AW366" s="12" t="s">
        <v>32</v>
      </c>
      <c r="AX366" s="12" t="s">
        <v>70</v>
      </c>
      <c r="AY366" s="232" t="s">
        <v>145</v>
      </c>
    </row>
    <row r="367" s="12" customFormat="1">
      <c r="A367" s="12"/>
      <c r="B367" s="221"/>
      <c r="C367" s="222"/>
      <c r="D367" s="223" t="s">
        <v>152</v>
      </c>
      <c r="E367" s="224" t="s">
        <v>19</v>
      </c>
      <c r="F367" s="225" t="s">
        <v>1335</v>
      </c>
      <c r="G367" s="222"/>
      <c r="H367" s="226">
        <v>-8.25</v>
      </c>
      <c r="I367" s="227"/>
      <c r="J367" s="222"/>
      <c r="K367" s="222"/>
      <c r="L367" s="228"/>
      <c r="M367" s="229"/>
      <c r="N367" s="230"/>
      <c r="O367" s="230"/>
      <c r="P367" s="230"/>
      <c r="Q367" s="230"/>
      <c r="R367" s="230"/>
      <c r="S367" s="230"/>
      <c r="T367" s="231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T367" s="232" t="s">
        <v>152</v>
      </c>
      <c r="AU367" s="232" t="s">
        <v>80</v>
      </c>
      <c r="AV367" s="12" t="s">
        <v>80</v>
      </c>
      <c r="AW367" s="12" t="s">
        <v>32</v>
      </c>
      <c r="AX367" s="12" t="s">
        <v>70</v>
      </c>
      <c r="AY367" s="232" t="s">
        <v>145</v>
      </c>
    </row>
    <row r="368" s="16" customFormat="1">
      <c r="A368" s="16"/>
      <c r="B368" s="271"/>
      <c r="C368" s="272"/>
      <c r="D368" s="223" t="s">
        <v>152</v>
      </c>
      <c r="E368" s="273" t="s">
        <v>19</v>
      </c>
      <c r="F368" s="274" t="s">
        <v>752</v>
      </c>
      <c r="G368" s="272"/>
      <c r="H368" s="275">
        <v>-52.796000000000006</v>
      </c>
      <c r="I368" s="276"/>
      <c r="J368" s="272"/>
      <c r="K368" s="272"/>
      <c r="L368" s="277"/>
      <c r="M368" s="278"/>
      <c r="N368" s="279"/>
      <c r="O368" s="279"/>
      <c r="P368" s="279"/>
      <c r="Q368" s="279"/>
      <c r="R368" s="279"/>
      <c r="S368" s="279"/>
      <c r="T368" s="280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T368" s="281" t="s">
        <v>152</v>
      </c>
      <c r="AU368" s="281" t="s">
        <v>80</v>
      </c>
      <c r="AV368" s="16" t="s">
        <v>168</v>
      </c>
      <c r="AW368" s="16" t="s">
        <v>32</v>
      </c>
      <c r="AX368" s="16" t="s">
        <v>70</v>
      </c>
      <c r="AY368" s="281" t="s">
        <v>145</v>
      </c>
    </row>
    <row r="369" s="12" customFormat="1">
      <c r="A369" s="12"/>
      <c r="B369" s="221"/>
      <c r="C369" s="222"/>
      <c r="D369" s="223" t="s">
        <v>152</v>
      </c>
      <c r="E369" s="224" t="s">
        <v>19</v>
      </c>
      <c r="F369" s="225" t="s">
        <v>1336</v>
      </c>
      <c r="G369" s="222"/>
      <c r="H369" s="226">
        <v>3.8719999999999999</v>
      </c>
      <c r="I369" s="227"/>
      <c r="J369" s="222"/>
      <c r="K369" s="222"/>
      <c r="L369" s="228"/>
      <c r="M369" s="229"/>
      <c r="N369" s="230"/>
      <c r="O369" s="230"/>
      <c r="P369" s="230"/>
      <c r="Q369" s="230"/>
      <c r="R369" s="230"/>
      <c r="S369" s="230"/>
      <c r="T369" s="231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T369" s="232" t="s">
        <v>152</v>
      </c>
      <c r="AU369" s="232" t="s">
        <v>80</v>
      </c>
      <c r="AV369" s="12" t="s">
        <v>80</v>
      </c>
      <c r="AW369" s="12" t="s">
        <v>32</v>
      </c>
      <c r="AX369" s="12" t="s">
        <v>70</v>
      </c>
      <c r="AY369" s="232" t="s">
        <v>145</v>
      </c>
    </row>
    <row r="370" s="12" customFormat="1">
      <c r="A370" s="12"/>
      <c r="B370" s="221"/>
      <c r="C370" s="222"/>
      <c r="D370" s="223" t="s">
        <v>152</v>
      </c>
      <c r="E370" s="224" t="s">
        <v>19</v>
      </c>
      <c r="F370" s="225" t="s">
        <v>1337</v>
      </c>
      <c r="G370" s="222"/>
      <c r="H370" s="226">
        <v>4.5759999999999996</v>
      </c>
      <c r="I370" s="227"/>
      <c r="J370" s="222"/>
      <c r="K370" s="222"/>
      <c r="L370" s="228"/>
      <c r="M370" s="229"/>
      <c r="N370" s="230"/>
      <c r="O370" s="230"/>
      <c r="P370" s="230"/>
      <c r="Q370" s="230"/>
      <c r="R370" s="230"/>
      <c r="S370" s="230"/>
      <c r="T370" s="231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T370" s="232" t="s">
        <v>152</v>
      </c>
      <c r="AU370" s="232" t="s">
        <v>80</v>
      </c>
      <c r="AV370" s="12" t="s">
        <v>80</v>
      </c>
      <c r="AW370" s="12" t="s">
        <v>32</v>
      </c>
      <c r="AX370" s="12" t="s">
        <v>70</v>
      </c>
      <c r="AY370" s="232" t="s">
        <v>145</v>
      </c>
    </row>
    <row r="371" s="12" customFormat="1">
      <c r="A371" s="12"/>
      <c r="B371" s="221"/>
      <c r="C371" s="222"/>
      <c r="D371" s="223" t="s">
        <v>152</v>
      </c>
      <c r="E371" s="224" t="s">
        <v>19</v>
      </c>
      <c r="F371" s="225" t="s">
        <v>1338</v>
      </c>
      <c r="G371" s="222"/>
      <c r="H371" s="226">
        <v>4.4550000000000001</v>
      </c>
      <c r="I371" s="227"/>
      <c r="J371" s="222"/>
      <c r="K371" s="222"/>
      <c r="L371" s="228"/>
      <c r="M371" s="229"/>
      <c r="N371" s="230"/>
      <c r="O371" s="230"/>
      <c r="P371" s="230"/>
      <c r="Q371" s="230"/>
      <c r="R371" s="230"/>
      <c r="S371" s="230"/>
      <c r="T371" s="231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T371" s="232" t="s">
        <v>152</v>
      </c>
      <c r="AU371" s="232" t="s">
        <v>80</v>
      </c>
      <c r="AV371" s="12" t="s">
        <v>80</v>
      </c>
      <c r="AW371" s="12" t="s">
        <v>32</v>
      </c>
      <c r="AX371" s="12" t="s">
        <v>70</v>
      </c>
      <c r="AY371" s="232" t="s">
        <v>145</v>
      </c>
    </row>
    <row r="372" s="12" customFormat="1">
      <c r="A372" s="12"/>
      <c r="B372" s="221"/>
      <c r="C372" s="222"/>
      <c r="D372" s="223" t="s">
        <v>152</v>
      </c>
      <c r="E372" s="224" t="s">
        <v>19</v>
      </c>
      <c r="F372" s="225" t="s">
        <v>1339</v>
      </c>
      <c r="G372" s="222"/>
      <c r="H372" s="226">
        <v>4.3070000000000004</v>
      </c>
      <c r="I372" s="227"/>
      <c r="J372" s="222"/>
      <c r="K372" s="222"/>
      <c r="L372" s="228"/>
      <c r="M372" s="229"/>
      <c r="N372" s="230"/>
      <c r="O372" s="230"/>
      <c r="P372" s="230"/>
      <c r="Q372" s="230"/>
      <c r="R372" s="230"/>
      <c r="S372" s="230"/>
      <c r="T372" s="231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T372" s="232" t="s">
        <v>152</v>
      </c>
      <c r="AU372" s="232" t="s">
        <v>80</v>
      </c>
      <c r="AV372" s="12" t="s">
        <v>80</v>
      </c>
      <c r="AW372" s="12" t="s">
        <v>32</v>
      </c>
      <c r="AX372" s="12" t="s">
        <v>70</v>
      </c>
      <c r="AY372" s="232" t="s">
        <v>145</v>
      </c>
    </row>
    <row r="373" s="12" customFormat="1">
      <c r="A373" s="12"/>
      <c r="B373" s="221"/>
      <c r="C373" s="222"/>
      <c r="D373" s="223" t="s">
        <v>152</v>
      </c>
      <c r="E373" s="224" t="s">
        <v>19</v>
      </c>
      <c r="F373" s="225" t="s">
        <v>1340</v>
      </c>
      <c r="G373" s="222"/>
      <c r="H373" s="226">
        <v>4.6200000000000001</v>
      </c>
      <c r="I373" s="227"/>
      <c r="J373" s="222"/>
      <c r="K373" s="222"/>
      <c r="L373" s="228"/>
      <c r="M373" s="229"/>
      <c r="N373" s="230"/>
      <c r="O373" s="230"/>
      <c r="P373" s="230"/>
      <c r="Q373" s="230"/>
      <c r="R373" s="230"/>
      <c r="S373" s="230"/>
      <c r="T373" s="231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T373" s="232" t="s">
        <v>152</v>
      </c>
      <c r="AU373" s="232" t="s">
        <v>80</v>
      </c>
      <c r="AV373" s="12" t="s">
        <v>80</v>
      </c>
      <c r="AW373" s="12" t="s">
        <v>32</v>
      </c>
      <c r="AX373" s="12" t="s">
        <v>70</v>
      </c>
      <c r="AY373" s="232" t="s">
        <v>145</v>
      </c>
    </row>
    <row r="374" s="12" customFormat="1">
      <c r="A374" s="12"/>
      <c r="B374" s="221"/>
      <c r="C374" s="222"/>
      <c r="D374" s="223" t="s">
        <v>152</v>
      </c>
      <c r="E374" s="224" t="s">
        <v>19</v>
      </c>
      <c r="F374" s="225" t="s">
        <v>1341</v>
      </c>
      <c r="G374" s="222"/>
      <c r="H374" s="226">
        <v>4.0099999999999998</v>
      </c>
      <c r="I374" s="227"/>
      <c r="J374" s="222"/>
      <c r="K374" s="222"/>
      <c r="L374" s="228"/>
      <c r="M374" s="229"/>
      <c r="N374" s="230"/>
      <c r="O374" s="230"/>
      <c r="P374" s="230"/>
      <c r="Q374" s="230"/>
      <c r="R374" s="230"/>
      <c r="S374" s="230"/>
      <c r="T374" s="231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T374" s="232" t="s">
        <v>152</v>
      </c>
      <c r="AU374" s="232" t="s">
        <v>80</v>
      </c>
      <c r="AV374" s="12" t="s">
        <v>80</v>
      </c>
      <c r="AW374" s="12" t="s">
        <v>32</v>
      </c>
      <c r="AX374" s="12" t="s">
        <v>70</v>
      </c>
      <c r="AY374" s="232" t="s">
        <v>145</v>
      </c>
    </row>
    <row r="375" s="12" customFormat="1">
      <c r="A375" s="12"/>
      <c r="B375" s="221"/>
      <c r="C375" s="222"/>
      <c r="D375" s="223" t="s">
        <v>152</v>
      </c>
      <c r="E375" s="224" t="s">
        <v>19</v>
      </c>
      <c r="F375" s="225" t="s">
        <v>1342</v>
      </c>
      <c r="G375" s="222"/>
      <c r="H375" s="226">
        <v>5.6100000000000003</v>
      </c>
      <c r="I375" s="227"/>
      <c r="J375" s="222"/>
      <c r="K375" s="222"/>
      <c r="L375" s="228"/>
      <c r="M375" s="229"/>
      <c r="N375" s="230"/>
      <c r="O375" s="230"/>
      <c r="P375" s="230"/>
      <c r="Q375" s="230"/>
      <c r="R375" s="230"/>
      <c r="S375" s="230"/>
      <c r="T375" s="231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T375" s="232" t="s">
        <v>152</v>
      </c>
      <c r="AU375" s="232" t="s">
        <v>80</v>
      </c>
      <c r="AV375" s="12" t="s">
        <v>80</v>
      </c>
      <c r="AW375" s="12" t="s">
        <v>32</v>
      </c>
      <c r="AX375" s="12" t="s">
        <v>70</v>
      </c>
      <c r="AY375" s="232" t="s">
        <v>145</v>
      </c>
    </row>
    <row r="376" s="12" customFormat="1">
      <c r="A376" s="12"/>
      <c r="B376" s="221"/>
      <c r="C376" s="222"/>
      <c r="D376" s="223" t="s">
        <v>152</v>
      </c>
      <c r="E376" s="224" t="s">
        <v>19</v>
      </c>
      <c r="F376" s="225" t="s">
        <v>1343</v>
      </c>
      <c r="G376" s="222"/>
      <c r="H376" s="226">
        <v>10.560000000000001</v>
      </c>
      <c r="I376" s="227"/>
      <c r="J376" s="222"/>
      <c r="K376" s="222"/>
      <c r="L376" s="228"/>
      <c r="M376" s="229"/>
      <c r="N376" s="230"/>
      <c r="O376" s="230"/>
      <c r="P376" s="230"/>
      <c r="Q376" s="230"/>
      <c r="R376" s="230"/>
      <c r="S376" s="230"/>
      <c r="T376" s="231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T376" s="232" t="s">
        <v>152</v>
      </c>
      <c r="AU376" s="232" t="s">
        <v>80</v>
      </c>
      <c r="AV376" s="12" t="s">
        <v>80</v>
      </c>
      <c r="AW376" s="12" t="s">
        <v>32</v>
      </c>
      <c r="AX376" s="12" t="s">
        <v>70</v>
      </c>
      <c r="AY376" s="232" t="s">
        <v>145</v>
      </c>
    </row>
    <row r="377" s="12" customFormat="1">
      <c r="A377" s="12"/>
      <c r="B377" s="221"/>
      <c r="C377" s="222"/>
      <c r="D377" s="223" t="s">
        <v>152</v>
      </c>
      <c r="E377" s="224" t="s">
        <v>19</v>
      </c>
      <c r="F377" s="225" t="s">
        <v>1344</v>
      </c>
      <c r="G377" s="222"/>
      <c r="H377" s="226">
        <v>10.912000000000001</v>
      </c>
      <c r="I377" s="227"/>
      <c r="J377" s="222"/>
      <c r="K377" s="222"/>
      <c r="L377" s="228"/>
      <c r="M377" s="229"/>
      <c r="N377" s="230"/>
      <c r="O377" s="230"/>
      <c r="P377" s="230"/>
      <c r="Q377" s="230"/>
      <c r="R377" s="230"/>
      <c r="S377" s="230"/>
      <c r="T377" s="231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T377" s="232" t="s">
        <v>152</v>
      </c>
      <c r="AU377" s="232" t="s">
        <v>80</v>
      </c>
      <c r="AV377" s="12" t="s">
        <v>80</v>
      </c>
      <c r="AW377" s="12" t="s">
        <v>32</v>
      </c>
      <c r="AX377" s="12" t="s">
        <v>70</v>
      </c>
      <c r="AY377" s="232" t="s">
        <v>145</v>
      </c>
    </row>
    <row r="378" s="12" customFormat="1">
      <c r="A378" s="12"/>
      <c r="B378" s="221"/>
      <c r="C378" s="222"/>
      <c r="D378" s="223" t="s">
        <v>152</v>
      </c>
      <c r="E378" s="224" t="s">
        <v>19</v>
      </c>
      <c r="F378" s="225" t="s">
        <v>1345</v>
      </c>
      <c r="G378" s="222"/>
      <c r="H378" s="226">
        <v>9.1519999999999992</v>
      </c>
      <c r="I378" s="227"/>
      <c r="J378" s="222"/>
      <c r="K378" s="222"/>
      <c r="L378" s="228"/>
      <c r="M378" s="229"/>
      <c r="N378" s="230"/>
      <c r="O378" s="230"/>
      <c r="P378" s="230"/>
      <c r="Q378" s="230"/>
      <c r="R378" s="230"/>
      <c r="S378" s="230"/>
      <c r="T378" s="231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T378" s="232" t="s">
        <v>152</v>
      </c>
      <c r="AU378" s="232" t="s">
        <v>80</v>
      </c>
      <c r="AV378" s="12" t="s">
        <v>80</v>
      </c>
      <c r="AW378" s="12" t="s">
        <v>32</v>
      </c>
      <c r="AX378" s="12" t="s">
        <v>70</v>
      </c>
      <c r="AY378" s="232" t="s">
        <v>145</v>
      </c>
    </row>
    <row r="379" s="12" customFormat="1">
      <c r="A379" s="12"/>
      <c r="B379" s="221"/>
      <c r="C379" s="222"/>
      <c r="D379" s="223" t="s">
        <v>152</v>
      </c>
      <c r="E379" s="224" t="s">
        <v>19</v>
      </c>
      <c r="F379" s="225" t="s">
        <v>1346</v>
      </c>
      <c r="G379" s="222"/>
      <c r="H379" s="226">
        <v>9.0589999999999993</v>
      </c>
      <c r="I379" s="227"/>
      <c r="J379" s="222"/>
      <c r="K379" s="222"/>
      <c r="L379" s="228"/>
      <c r="M379" s="229"/>
      <c r="N379" s="230"/>
      <c r="O379" s="230"/>
      <c r="P379" s="230"/>
      <c r="Q379" s="230"/>
      <c r="R379" s="230"/>
      <c r="S379" s="230"/>
      <c r="T379" s="231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T379" s="232" t="s">
        <v>152</v>
      </c>
      <c r="AU379" s="232" t="s">
        <v>80</v>
      </c>
      <c r="AV379" s="12" t="s">
        <v>80</v>
      </c>
      <c r="AW379" s="12" t="s">
        <v>32</v>
      </c>
      <c r="AX379" s="12" t="s">
        <v>70</v>
      </c>
      <c r="AY379" s="232" t="s">
        <v>145</v>
      </c>
    </row>
    <row r="380" s="12" customFormat="1">
      <c r="A380" s="12"/>
      <c r="B380" s="221"/>
      <c r="C380" s="222"/>
      <c r="D380" s="223" t="s">
        <v>152</v>
      </c>
      <c r="E380" s="224" t="s">
        <v>19</v>
      </c>
      <c r="F380" s="225" t="s">
        <v>1348</v>
      </c>
      <c r="G380" s="222"/>
      <c r="H380" s="226">
        <v>12.705</v>
      </c>
      <c r="I380" s="227"/>
      <c r="J380" s="222"/>
      <c r="K380" s="222"/>
      <c r="L380" s="228"/>
      <c r="M380" s="229"/>
      <c r="N380" s="230"/>
      <c r="O380" s="230"/>
      <c r="P380" s="230"/>
      <c r="Q380" s="230"/>
      <c r="R380" s="230"/>
      <c r="S380" s="230"/>
      <c r="T380" s="231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T380" s="232" t="s">
        <v>152</v>
      </c>
      <c r="AU380" s="232" t="s">
        <v>80</v>
      </c>
      <c r="AV380" s="12" t="s">
        <v>80</v>
      </c>
      <c r="AW380" s="12" t="s">
        <v>32</v>
      </c>
      <c r="AX380" s="12" t="s">
        <v>70</v>
      </c>
      <c r="AY380" s="232" t="s">
        <v>145</v>
      </c>
    </row>
    <row r="381" s="12" customFormat="1">
      <c r="A381" s="12"/>
      <c r="B381" s="221"/>
      <c r="C381" s="222"/>
      <c r="D381" s="223" t="s">
        <v>152</v>
      </c>
      <c r="E381" s="224" t="s">
        <v>19</v>
      </c>
      <c r="F381" s="225" t="s">
        <v>1349</v>
      </c>
      <c r="G381" s="222"/>
      <c r="H381" s="226">
        <v>14.553000000000001</v>
      </c>
      <c r="I381" s="227"/>
      <c r="J381" s="222"/>
      <c r="K381" s="222"/>
      <c r="L381" s="228"/>
      <c r="M381" s="229"/>
      <c r="N381" s="230"/>
      <c r="O381" s="230"/>
      <c r="P381" s="230"/>
      <c r="Q381" s="230"/>
      <c r="R381" s="230"/>
      <c r="S381" s="230"/>
      <c r="T381" s="231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T381" s="232" t="s">
        <v>152</v>
      </c>
      <c r="AU381" s="232" t="s">
        <v>80</v>
      </c>
      <c r="AV381" s="12" t="s">
        <v>80</v>
      </c>
      <c r="AW381" s="12" t="s">
        <v>32</v>
      </c>
      <c r="AX381" s="12" t="s">
        <v>70</v>
      </c>
      <c r="AY381" s="232" t="s">
        <v>145</v>
      </c>
    </row>
    <row r="382" s="12" customFormat="1">
      <c r="A382" s="12"/>
      <c r="B382" s="221"/>
      <c r="C382" s="222"/>
      <c r="D382" s="223" t="s">
        <v>152</v>
      </c>
      <c r="E382" s="224" t="s">
        <v>19</v>
      </c>
      <c r="F382" s="225" t="s">
        <v>1350</v>
      </c>
      <c r="G382" s="222"/>
      <c r="H382" s="226">
        <v>9.3279999999999994</v>
      </c>
      <c r="I382" s="227"/>
      <c r="J382" s="222"/>
      <c r="K382" s="222"/>
      <c r="L382" s="228"/>
      <c r="M382" s="229"/>
      <c r="N382" s="230"/>
      <c r="O382" s="230"/>
      <c r="P382" s="230"/>
      <c r="Q382" s="230"/>
      <c r="R382" s="230"/>
      <c r="S382" s="230"/>
      <c r="T382" s="231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T382" s="232" t="s">
        <v>152</v>
      </c>
      <c r="AU382" s="232" t="s">
        <v>80</v>
      </c>
      <c r="AV382" s="12" t="s">
        <v>80</v>
      </c>
      <c r="AW382" s="12" t="s">
        <v>32</v>
      </c>
      <c r="AX382" s="12" t="s">
        <v>70</v>
      </c>
      <c r="AY382" s="232" t="s">
        <v>145</v>
      </c>
    </row>
    <row r="383" s="12" customFormat="1">
      <c r="A383" s="12"/>
      <c r="B383" s="221"/>
      <c r="C383" s="222"/>
      <c r="D383" s="223" t="s">
        <v>152</v>
      </c>
      <c r="E383" s="224" t="s">
        <v>19</v>
      </c>
      <c r="F383" s="225" t="s">
        <v>1351</v>
      </c>
      <c r="G383" s="222"/>
      <c r="H383" s="226">
        <v>10.202999999999999</v>
      </c>
      <c r="I383" s="227"/>
      <c r="J383" s="222"/>
      <c r="K383" s="222"/>
      <c r="L383" s="228"/>
      <c r="M383" s="229"/>
      <c r="N383" s="230"/>
      <c r="O383" s="230"/>
      <c r="P383" s="230"/>
      <c r="Q383" s="230"/>
      <c r="R383" s="230"/>
      <c r="S383" s="230"/>
      <c r="T383" s="231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T383" s="232" t="s">
        <v>152</v>
      </c>
      <c r="AU383" s="232" t="s">
        <v>80</v>
      </c>
      <c r="AV383" s="12" t="s">
        <v>80</v>
      </c>
      <c r="AW383" s="12" t="s">
        <v>32</v>
      </c>
      <c r="AX383" s="12" t="s">
        <v>70</v>
      </c>
      <c r="AY383" s="232" t="s">
        <v>145</v>
      </c>
    </row>
    <row r="384" s="12" customFormat="1">
      <c r="A384" s="12"/>
      <c r="B384" s="221"/>
      <c r="C384" s="222"/>
      <c r="D384" s="223" t="s">
        <v>152</v>
      </c>
      <c r="E384" s="224" t="s">
        <v>19</v>
      </c>
      <c r="F384" s="225" t="s">
        <v>1352</v>
      </c>
      <c r="G384" s="222"/>
      <c r="H384" s="226">
        <v>10.153000000000001</v>
      </c>
      <c r="I384" s="227"/>
      <c r="J384" s="222"/>
      <c r="K384" s="222"/>
      <c r="L384" s="228"/>
      <c r="M384" s="229"/>
      <c r="N384" s="230"/>
      <c r="O384" s="230"/>
      <c r="P384" s="230"/>
      <c r="Q384" s="230"/>
      <c r="R384" s="230"/>
      <c r="S384" s="230"/>
      <c r="T384" s="231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T384" s="232" t="s">
        <v>152</v>
      </c>
      <c r="AU384" s="232" t="s">
        <v>80</v>
      </c>
      <c r="AV384" s="12" t="s">
        <v>80</v>
      </c>
      <c r="AW384" s="12" t="s">
        <v>32</v>
      </c>
      <c r="AX384" s="12" t="s">
        <v>70</v>
      </c>
      <c r="AY384" s="232" t="s">
        <v>145</v>
      </c>
    </row>
    <row r="385" s="16" customFormat="1">
      <c r="A385" s="16"/>
      <c r="B385" s="271"/>
      <c r="C385" s="272"/>
      <c r="D385" s="223" t="s">
        <v>152</v>
      </c>
      <c r="E385" s="273" t="s">
        <v>19</v>
      </c>
      <c r="F385" s="274" t="s">
        <v>752</v>
      </c>
      <c r="G385" s="272"/>
      <c r="H385" s="275">
        <v>128.07500000000002</v>
      </c>
      <c r="I385" s="276"/>
      <c r="J385" s="272"/>
      <c r="K385" s="272"/>
      <c r="L385" s="277"/>
      <c r="M385" s="278"/>
      <c r="N385" s="279"/>
      <c r="O385" s="279"/>
      <c r="P385" s="279"/>
      <c r="Q385" s="279"/>
      <c r="R385" s="279"/>
      <c r="S385" s="279"/>
      <c r="T385" s="280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T385" s="281" t="s">
        <v>152</v>
      </c>
      <c r="AU385" s="281" t="s">
        <v>80</v>
      </c>
      <c r="AV385" s="16" t="s">
        <v>168</v>
      </c>
      <c r="AW385" s="16" t="s">
        <v>32</v>
      </c>
      <c r="AX385" s="16" t="s">
        <v>70</v>
      </c>
      <c r="AY385" s="281" t="s">
        <v>145</v>
      </c>
    </row>
    <row r="386" s="13" customFormat="1">
      <c r="A386" s="13"/>
      <c r="B386" s="233"/>
      <c r="C386" s="234"/>
      <c r="D386" s="223" t="s">
        <v>152</v>
      </c>
      <c r="E386" s="235" t="s">
        <v>19</v>
      </c>
      <c r="F386" s="236" t="s">
        <v>753</v>
      </c>
      <c r="G386" s="234"/>
      <c r="H386" s="235" t="s">
        <v>19</v>
      </c>
      <c r="I386" s="237"/>
      <c r="J386" s="234"/>
      <c r="K386" s="234"/>
      <c r="L386" s="238"/>
      <c r="M386" s="239"/>
      <c r="N386" s="240"/>
      <c r="O386" s="240"/>
      <c r="P386" s="240"/>
      <c r="Q386" s="240"/>
      <c r="R386" s="240"/>
      <c r="S386" s="240"/>
      <c r="T386" s="241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2" t="s">
        <v>152</v>
      </c>
      <c r="AU386" s="242" t="s">
        <v>80</v>
      </c>
      <c r="AV386" s="13" t="s">
        <v>78</v>
      </c>
      <c r="AW386" s="13" t="s">
        <v>32</v>
      </c>
      <c r="AX386" s="13" t="s">
        <v>70</v>
      </c>
      <c r="AY386" s="242" t="s">
        <v>145</v>
      </c>
    </row>
    <row r="387" s="12" customFormat="1">
      <c r="A387" s="12"/>
      <c r="B387" s="221"/>
      <c r="C387" s="222"/>
      <c r="D387" s="223" t="s">
        <v>152</v>
      </c>
      <c r="E387" s="224" t="s">
        <v>19</v>
      </c>
      <c r="F387" s="225" t="s">
        <v>1353</v>
      </c>
      <c r="G387" s="222"/>
      <c r="H387" s="226">
        <v>-4.4880000000000004</v>
      </c>
      <c r="I387" s="227"/>
      <c r="J387" s="222"/>
      <c r="K387" s="222"/>
      <c r="L387" s="228"/>
      <c r="M387" s="229"/>
      <c r="N387" s="230"/>
      <c r="O387" s="230"/>
      <c r="P387" s="230"/>
      <c r="Q387" s="230"/>
      <c r="R387" s="230"/>
      <c r="S387" s="230"/>
      <c r="T387" s="231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T387" s="232" t="s">
        <v>152</v>
      </c>
      <c r="AU387" s="232" t="s">
        <v>80</v>
      </c>
      <c r="AV387" s="12" t="s">
        <v>80</v>
      </c>
      <c r="AW387" s="12" t="s">
        <v>32</v>
      </c>
      <c r="AX387" s="12" t="s">
        <v>70</v>
      </c>
      <c r="AY387" s="232" t="s">
        <v>145</v>
      </c>
    </row>
    <row r="388" s="12" customFormat="1">
      <c r="A388" s="12"/>
      <c r="B388" s="221"/>
      <c r="C388" s="222"/>
      <c r="D388" s="223" t="s">
        <v>152</v>
      </c>
      <c r="E388" s="224" t="s">
        <v>19</v>
      </c>
      <c r="F388" s="225" t="s">
        <v>1354</v>
      </c>
      <c r="G388" s="222"/>
      <c r="H388" s="226">
        <v>-17.864000000000001</v>
      </c>
      <c r="I388" s="227"/>
      <c r="J388" s="222"/>
      <c r="K388" s="222"/>
      <c r="L388" s="228"/>
      <c r="M388" s="229"/>
      <c r="N388" s="230"/>
      <c r="O388" s="230"/>
      <c r="P388" s="230"/>
      <c r="Q388" s="230"/>
      <c r="R388" s="230"/>
      <c r="S388" s="230"/>
      <c r="T388" s="231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T388" s="232" t="s">
        <v>152</v>
      </c>
      <c r="AU388" s="232" t="s">
        <v>80</v>
      </c>
      <c r="AV388" s="12" t="s">
        <v>80</v>
      </c>
      <c r="AW388" s="12" t="s">
        <v>32</v>
      </c>
      <c r="AX388" s="12" t="s">
        <v>70</v>
      </c>
      <c r="AY388" s="232" t="s">
        <v>145</v>
      </c>
    </row>
    <row r="389" s="12" customFormat="1">
      <c r="A389" s="12"/>
      <c r="B389" s="221"/>
      <c r="C389" s="222"/>
      <c r="D389" s="223" t="s">
        <v>152</v>
      </c>
      <c r="E389" s="224" t="s">
        <v>19</v>
      </c>
      <c r="F389" s="225" t="s">
        <v>1355</v>
      </c>
      <c r="G389" s="222"/>
      <c r="H389" s="226">
        <v>-2.1560000000000001</v>
      </c>
      <c r="I389" s="227"/>
      <c r="J389" s="222"/>
      <c r="K389" s="222"/>
      <c r="L389" s="228"/>
      <c r="M389" s="229"/>
      <c r="N389" s="230"/>
      <c r="O389" s="230"/>
      <c r="P389" s="230"/>
      <c r="Q389" s="230"/>
      <c r="R389" s="230"/>
      <c r="S389" s="230"/>
      <c r="T389" s="231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T389" s="232" t="s">
        <v>152</v>
      </c>
      <c r="AU389" s="232" t="s">
        <v>80</v>
      </c>
      <c r="AV389" s="12" t="s">
        <v>80</v>
      </c>
      <c r="AW389" s="12" t="s">
        <v>32</v>
      </c>
      <c r="AX389" s="12" t="s">
        <v>70</v>
      </c>
      <c r="AY389" s="232" t="s">
        <v>145</v>
      </c>
    </row>
    <row r="390" s="12" customFormat="1">
      <c r="A390" s="12"/>
      <c r="B390" s="221"/>
      <c r="C390" s="222"/>
      <c r="D390" s="223" t="s">
        <v>152</v>
      </c>
      <c r="E390" s="224" t="s">
        <v>19</v>
      </c>
      <c r="F390" s="225" t="s">
        <v>1356</v>
      </c>
      <c r="G390" s="222"/>
      <c r="H390" s="226">
        <v>-5.1699999999999999</v>
      </c>
      <c r="I390" s="227"/>
      <c r="J390" s="222"/>
      <c r="K390" s="222"/>
      <c r="L390" s="228"/>
      <c r="M390" s="229"/>
      <c r="N390" s="230"/>
      <c r="O390" s="230"/>
      <c r="P390" s="230"/>
      <c r="Q390" s="230"/>
      <c r="R390" s="230"/>
      <c r="S390" s="230"/>
      <c r="T390" s="231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T390" s="232" t="s">
        <v>152</v>
      </c>
      <c r="AU390" s="232" t="s">
        <v>80</v>
      </c>
      <c r="AV390" s="12" t="s">
        <v>80</v>
      </c>
      <c r="AW390" s="12" t="s">
        <v>32</v>
      </c>
      <c r="AX390" s="12" t="s">
        <v>70</v>
      </c>
      <c r="AY390" s="232" t="s">
        <v>145</v>
      </c>
    </row>
    <row r="391" s="16" customFormat="1">
      <c r="A391" s="16"/>
      <c r="B391" s="271"/>
      <c r="C391" s="272"/>
      <c r="D391" s="223" t="s">
        <v>152</v>
      </c>
      <c r="E391" s="273" t="s">
        <v>19</v>
      </c>
      <c r="F391" s="274" t="s">
        <v>752</v>
      </c>
      <c r="G391" s="272"/>
      <c r="H391" s="275">
        <v>-29.677999999999997</v>
      </c>
      <c r="I391" s="276"/>
      <c r="J391" s="272"/>
      <c r="K391" s="272"/>
      <c r="L391" s="277"/>
      <c r="M391" s="278"/>
      <c r="N391" s="279"/>
      <c r="O391" s="279"/>
      <c r="P391" s="279"/>
      <c r="Q391" s="279"/>
      <c r="R391" s="279"/>
      <c r="S391" s="279"/>
      <c r="T391" s="280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T391" s="281" t="s">
        <v>152</v>
      </c>
      <c r="AU391" s="281" t="s">
        <v>80</v>
      </c>
      <c r="AV391" s="16" t="s">
        <v>168</v>
      </c>
      <c r="AW391" s="16" t="s">
        <v>32</v>
      </c>
      <c r="AX391" s="16" t="s">
        <v>70</v>
      </c>
      <c r="AY391" s="281" t="s">
        <v>145</v>
      </c>
    </row>
    <row r="392" s="13" customFormat="1">
      <c r="A392" s="13"/>
      <c r="B392" s="233"/>
      <c r="C392" s="234"/>
      <c r="D392" s="223" t="s">
        <v>152</v>
      </c>
      <c r="E392" s="235" t="s">
        <v>19</v>
      </c>
      <c r="F392" s="236" t="s">
        <v>828</v>
      </c>
      <c r="G392" s="234"/>
      <c r="H392" s="235" t="s">
        <v>19</v>
      </c>
      <c r="I392" s="237"/>
      <c r="J392" s="234"/>
      <c r="K392" s="234"/>
      <c r="L392" s="238"/>
      <c r="M392" s="239"/>
      <c r="N392" s="240"/>
      <c r="O392" s="240"/>
      <c r="P392" s="240"/>
      <c r="Q392" s="240"/>
      <c r="R392" s="240"/>
      <c r="S392" s="240"/>
      <c r="T392" s="241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2" t="s">
        <v>152</v>
      </c>
      <c r="AU392" s="242" t="s">
        <v>80</v>
      </c>
      <c r="AV392" s="13" t="s">
        <v>78</v>
      </c>
      <c r="AW392" s="13" t="s">
        <v>32</v>
      </c>
      <c r="AX392" s="13" t="s">
        <v>70</v>
      </c>
      <c r="AY392" s="242" t="s">
        <v>145</v>
      </c>
    </row>
    <row r="393" s="12" customFormat="1">
      <c r="A393" s="12"/>
      <c r="B393" s="221"/>
      <c r="C393" s="222"/>
      <c r="D393" s="223" t="s">
        <v>152</v>
      </c>
      <c r="E393" s="224" t="s">
        <v>19</v>
      </c>
      <c r="F393" s="225" t="s">
        <v>1485</v>
      </c>
      <c r="G393" s="222"/>
      <c r="H393" s="226">
        <v>-23.693999999999999</v>
      </c>
      <c r="I393" s="227"/>
      <c r="J393" s="222"/>
      <c r="K393" s="222"/>
      <c r="L393" s="228"/>
      <c r="M393" s="229"/>
      <c r="N393" s="230"/>
      <c r="O393" s="230"/>
      <c r="P393" s="230"/>
      <c r="Q393" s="230"/>
      <c r="R393" s="230"/>
      <c r="S393" s="230"/>
      <c r="T393" s="231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T393" s="232" t="s">
        <v>152</v>
      </c>
      <c r="AU393" s="232" t="s">
        <v>80</v>
      </c>
      <c r="AV393" s="12" t="s">
        <v>80</v>
      </c>
      <c r="AW393" s="12" t="s">
        <v>32</v>
      </c>
      <c r="AX393" s="12" t="s">
        <v>70</v>
      </c>
      <c r="AY393" s="232" t="s">
        <v>145</v>
      </c>
    </row>
    <row r="394" s="12" customFormat="1">
      <c r="A394" s="12"/>
      <c r="B394" s="221"/>
      <c r="C394" s="222"/>
      <c r="D394" s="223" t="s">
        <v>152</v>
      </c>
      <c r="E394" s="224" t="s">
        <v>19</v>
      </c>
      <c r="F394" s="225" t="s">
        <v>1486</v>
      </c>
      <c r="G394" s="222"/>
      <c r="H394" s="226">
        <v>-59.243000000000002</v>
      </c>
      <c r="I394" s="227"/>
      <c r="J394" s="222"/>
      <c r="K394" s="222"/>
      <c r="L394" s="228"/>
      <c r="M394" s="229"/>
      <c r="N394" s="230"/>
      <c r="O394" s="230"/>
      <c r="P394" s="230"/>
      <c r="Q394" s="230"/>
      <c r="R394" s="230"/>
      <c r="S394" s="230"/>
      <c r="T394" s="231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T394" s="232" t="s">
        <v>152</v>
      </c>
      <c r="AU394" s="232" t="s">
        <v>80</v>
      </c>
      <c r="AV394" s="12" t="s">
        <v>80</v>
      </c>
      <c r="AW394" s="12" t="s">
        <v>32</v>
      </c>
      <c r="AX394" s="12" t="s">
        <v>70</v>
      </c>
      <c r="AY394" s="232" t="s">
        <v>145</v>
      </c>
    </row>
    <row r="395" s="12" customFormat="1">
      <c r="A395" s="12"/>
      <c r="B395" s="221"/>
      <c r="C395" s="222"/>
      <c r="D395" s="223" t="s">
        <v>152</v>
      </c>
      <c r="E395" s="224" t="s">
        <v>19</v>
      </c>
      <c r="F395" s="225" t="s">
        <v>1487</v>
      </c>
      <c r="G395" s="222"/>
      <c r="H395" s="226">
        <v>-77.769999999999996</v>
      </c>
      <c r="I395" s="227"/>
      <c r="J395" s="222"/>
      <c r="K395" s="222"/>
      <c r="L395" s="228"/>
      <c r="M395" s="229"/>
      <c r="N395" s="230"/>
      <c r="O395" s="230"/>
      <c r="P395" s="230"/>
      <c r="Q395" s="230"/>
      <c r="R395" s="230"/>
      <c r="S395" s="230"/>
      <c r="T395" s="231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T395" s="232" t="s">
        <v>152</v>
      </c>
      <c r="AU395" s="232" t="s">
        <v>80</v>
      </c>
      <c r="AV395" s="12" t="s">
        <v>80</v>
      </c>
      <c r="AW395" s="12" t="s">
        <v>32</v>
      </c>
      <c r="AX395" s="12" t="s">
        <v>70</v>
      </c>
      <c r="AY395" s="232" t="s">
        <v>145</v>
      </c>
    </row>
    <row r="396" s="12" customFormat="1">
      <c r="A396" s="12"/>
      <c r="B396" s="221"/>
      <c r="C396" s="222"/>
      <c r="D396" s="223" t="s">
        <v>152</v>
      </c>
      <c r="E396" s="224" t="s">
        <v>19</v>
      </c>
      <c r="F396" s="225" t="s">
        <v>1488</v>
      </c>
      <c r="G396" s="222"/>
      <c r="H396" s="226">
        <v>-6.7480000000000002</v>
      </c>
      <c r="I396" s="227"/>
      <c r="J396" s="222"/>
      <c r="K396" s="222"/>
      <c r="L396" s="228"/>
      <c r="M396" s="229"/>
      <c r="N396" s="230"/>
      <c r="O396" s="230"/>
      <c r="P396" s="230"/>
      <c r="Q396" s="230"/>
      <c r="R396" s="230"/>
      <c r="S396" s="230"/>
      <c r="T396" s="231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T396" s="232" t="s">
        <v>152</v>
      </c>
      <c r="AU396" s="232" t="s">
        <v>80</v>
      </c>
      <c r="AV396" s="12" t="s">
        <v>80</v>
      </c>
      <c r="AW396" s="12" t="s">
        <v>32</v>
      </c>
      <c r="AX396" s="12" t="s">
        <v>70</v>
      </c>
      <c r="AY396" s="232" t="s">
        <v>145</v>
      </c>
    </row>
    <row r="397" s="16" customFormat="1">
      <c r="A397" s="16"/>
      <c r="B397" s="271"/>
      <c r="C397" s="272"/>
      <c r="D397" s="223" t="s">
        <v>152</v>
      </c>
      <c r="E397" s="273" t="s">
        <v>19</v>
      </c>
      <c r="F397" s="274" t="s">
        <v>752</v>
      </c>
      <c r="G397" s="272"/>
      <c r="H397" s="275">
        <v>-167.45499999999998</v>
      </c>
      <c r="I397" s="276"/>
      <c r="J397" s="272"/>
      <c r="K397" s="272"/>
      <c r="L397" s="277"/>
      <c r="M397" s="278"/>
      <c r="N397" s="279"/>
      <c r="O397" s="279"/>
      <c r="P397" s="279"/>
      <c r="Q397" s="279"/>
      <c r="R397" s="279"/>
      <c r="S397" s="279"/>
      <c r="T397" s="280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T397" s="281" t="s">
        <v>152</v>
      </c>
      <c r="AU397" s="281" t="s">
        <v>80</v>
      </c>
      <c r="AV397" s="16" t="s">
        <v>168</v>
      </c>
      <c r="AW397" s="16" t="s">
        <v>32</v>
      </c>
      <c r="AX397" s="16" t="s">
        <v>70</v>
      </c>
      <c r="AY397" s="281" t="s">
        <v>145</v>
      </c>
    </row>
    <row r="398" s="14" customFormat="1">
      <c r="A398" s="14"/>
      <c r="B398" s="243"/>
      <c r="C398" s="244"/>
      <c r="D398" s="223" t="s">
        <v>152</v>
      </c>
      <c r="E398" s="245" t="s">
        <v>19</v>
      </c>
      <c r="F398" s="246" t="s">
        <v>154</v>
      </c>
      <c r="G398" s="244"/>
      <c r="H398" s="247">
        <v>165.96100000000001</v>
      </c>
      <c r="I398" s="248"/>
      <c r="J398" s="244"/>
      <c r="K398" s="244"/>
      <c r="L398" s="249"/>
      <c r="M398" s="250"/>
      <c r="N398" s="251"/>
      <c r="O398" s="251"/>
      <c r="P398" s="251"/>
      <c r="Q398" s="251"/>
      <c r="R398" s="251"/>
      <c r="S398" s="251"/>
      <c r="T398" s="252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3" t="s">
        <v>152</v>
      </c>
      <c r="AU398" s="253" t="s">
        <v>80</v>
      </c>
      <c r="AV398" s="14" t="s">
        <v>150</v>
      </c>
      <c r="AW398" s="14" t="s">
        <v>32</v>
      </c>
      <c r="AX398" s="14" t="s">
        <v>78</v>
      </c>
      <c r="AY398" s="253" t="s">
        <v>145</v>
      </c>
    </row>
    <row r="399" s="2" customFormat="1" ht="16.5" customHeight="1">
      <c r="A399" s="41"/>
      <c r="B399" s="42"/>
      <c r="C399" s="282" t="s">
        <v>274</v>
      </c>
      <c r="D399" s="282" t="s">
        <v>845</v>
      </c>
      <c r="E399" s="283" t="s">
        <v>1489</v>
      </c>
      <c r="F399" s="284" t="s">
        <v>1490</v>
      </c>
      <c r="G399" s="285" t="s">
        <v>260</v>
      </c>
      <c r="H399" s="286">
        <v>358.476</v>
      </c>
      <c r="I399" s="287"/>
      <c r="J399" s="288">
        <f>ROUND(I399*H399,2)</f>
        <v>0</v>
      </c>
      <c r="K399" s="284" t="s">
        <v>733</v>
      </c>
      <c r="L399" s="289"/>
      <c r="M399" s="290" t="s">
        <v>19</v>
      </c>
      <c r="N399" s="291" t="s">
        <v>41</v>
      </c>
      <c r="O399" s="87"/>
      <c r="P399" s="217">
        <f>O399*H399</f>
        <v>0</v>
      </c>
      <c r="Q399" s="217">
        <v>0</v>
      </c>
      <c r="R399" s="217">
        <f>Q399*H399</f>
        <v>0</v>
      </c>
      <c r="S399" s="217">
        <v>0</v>
      </c>
      <c r="T399" s="218">
        <f>S399*H399</f>
        <v>0</v>
      </c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R399" s="219" t="s">
        <v>195</v>
      </c>
      <c r="AT399" s="219" t="s">
        <v>845</v>
      </c>
      <c r="AU399" s="219" t="s">
        <v>80</v>
      </c>
      <c r="AY399" s="20" t="s">
        <v>145</v>
      </c>
      <c r="BE399" s="220">
        <f>IF(N399="základní",J399,0)</f>
        <v>0</v>
      </c>
      <c r="BF399" s="220">
        <f>IF(N399="snížená",J399,0)</f>
        <v>0</v>
      </c>
      <c r="BG399" s="220">
        <f>IF(N399="zákl. přenesená",J399,0)</f>
        <v>0</v>
      </c>
      <c r="BH399" s="220">
        <f>IF(N399="sníž. přenesená",J399,0)</f>
        <v>0</v>
      </c>
      <c r="BI399" s="220">
        <f>IF(N399="nulová",J399,0)</f>
        <v>0</v>
      </c>
      <c r="BJ399" s="20" t="s">
        <v>78</v>
      </c>
      <c r="BK399" s="220">
        <f>ROUND(I399*H399,2)</f>
        <v>0</v>
      </c>
      <c r="BL399" s="20" t="s">
        <v>150</v>
      </c>
      <c r="BM399" s="219" t="s">
        <v>1491</v>
      </c>
    </row>
    <row r="400" s="12" customFormat="1">
      <c r="A400" s="12"/>
      <c r="B400" s="221"/>
      <c r="C400" s="222"/>
      <c r="D400" s="223" t="s">
        <v>152</v>
      </c>
      <c r="E400" s="224" t="s">
        <v>19</v>
      </c>
      <c r="F400" s="225" t="s">
        <v>1492</v>
      </c>
      <c r="G400" s="222"/>
      <c r="H400" s="226">
        <v>358.476</v>
      </c>
      <c r="I400" s="227"/>
      <c r="J400" s="222"/>
      <c r="K400" s="222"/>
      <c r="L400" s="228"/>
      <c r="M400" s="229"/>
      <c r="N400" s="230"/>
      <c r="O400" s="230"/>
      <c r="P400" s="230"/>
      <c r="Q400" s="230"/>
      <c r="R400" s="230"/>
      <c r="S400" s="230"/>
      <c r="T400" s="231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T400" s="232" t="s">
        <v>152</v>
      </c>
      <c r="AU400" s="232" t="s">
        <v>80</v>
      </c>
      <c r="AV400" s="12" t="s">
        <v>80</v>
      </c>
      <c r="AW400" s="12" t="s">
        <v>32</v>
      </c>
      <c r="AX400" s="12" t="s">
        <v>70</v>
      </c>
      <c r="AY400" s="232" t="s">
        <v>145</v>
      </c>
    </row>
    <row r="401" s="14" customFormat="1">
      <c r="A401" s="14"/>
      <c r="B401" s="243"/>
      <c r="C401" s="244"/>
      <c r="D401" s="223" t="s">
        <v>152</v>
      </c>
      <c r="E401" s="245" t="s">
        <v>19</v>
      </c>
      <c r="F401" s="246" t="s">
        <v>154</v>
      </c>
      <c r="G401" s="244"/>
      <c r="H401" s="247">
        <v>358.476</v>
      </c>
      <c r="I401" s="248"/>
      <c r="J401" s="244"/>
      <c r="K401" s="244"/>
      <c r="L401" s="249"/>
      <c r="M401" s="250"/>
      <c r="N401" s="251"/>
      <c r="O401" s="251"/>
      <c r="P401" s="251"/>
      <c r="Q401" s="251"/>
      <c r="R401" s="251"/>
      <c r="S401" s="251"/>
      <c r="T401" s="252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3" t="s">
        <v>152</v>
      </c>
      <c r="AU401" s="253" t="s">
        <v>80</v>
      </c>
      <c r="AV401" s="14" t="s">
        <v>150</v>
      </c>
      <c r="AW401" s="14" t="s">
        <v>32</v>
      </c>
      <c r="AX401" s="14" t="s">
        <v>78</v>
      </c>
      <c r="AY401" s="253" t="s">
        <v>145</v>
      </c>
    </row>
    <row r="402" s="11" customFormat="1" ht="22.8" customHeight="1">
      <c r="A402" s="11"/>
      <c r="B402" s="194"/>
      <c r="C402" s="195"/>
      <c r="D402" s="196" t="s">
        <v>69</v>
      </c>
      <c r="E402" s="264" t="s">
        <v>150</v>
      </c>
      <c r="F402" s="264" t="s">
        <v>870</v>
      </c>
      <c r="G402" s="195"/>
      <c r="H402" s="195"/>
      <c r="I402" s="198"/>
      <c r="J402" s="265">
        <f>BK402</f>
        <v>0</v>
      </c>
      <c r="K402" s="195"/>
      <c r="L402" s="200"/>
      <c r="M402" s="201"/>
      <c r="N402" s="202"/>
      <c r="O402" s="202"/>
      <c r="P402" s="203">
        <f>SUM(P403:P460)</f>
        <v>0</v>
      </c>
      <c r="Q402" s="202"/>
      <c r="R402" s="203">
        <f>SUM(R403:R460)</f>
        <v>5.9112840000000002</v>
      </c>
      <c r="S402" s="202"/>
      <c r="T402" s="204">
        <f>SUM(T403:T460)</f>
        <v>0</v>
      </c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R402" s="205" t="s">
        <v>78</v>
      </c>
      <c r="AT402" s="206" t="s">
        <v>69</v>
      </c>
      <c r="AU402" s="206" t="s">
        <v>78</v>
      </c>
      <c r="AY402" s="205" t="s">
        <v>145</v>
      </c>
      <c r="BK402" s="207">
        <f>SUM(BK403:BK460)</f>
        <v>0</v>
      </c>
    </row>
    <row r="403" s="2" customFormat="1" ht="16.5" customHeight="1">
      <c r="A403" s="41"/>
      <c r="B403" s="42"/>
      <c r="C403" s="208" t="s">
        <v>248</v>
      </c>
      <c r="D403" s="208" t="s">
        <v>146</v>
      </c>
      <c r="E403" s="209" t="s">
        <v>1493</v>
      </c>
      <c r="F403" s="210" t="s">
        <v>1494</v>
      </c>
      <c r="G403" s="211" t="s">
        <v>184</v>
      </c>
      <c r="H403" s="212">
        <v>24.364999999999998</v>
      </c>
      <c r="I403" s="213"/>
      <c r="J403" s="214">
        <f>ROUND(I403*H403,2)</f>
        <v>0</v>
      </c>
      <c r="K403" s="210" t="s">
        <v>733</v>
      </c>
      <c r="L403" s="47"/>
      <c r="M403" s="215" t="s">
        <v>19</v>
      </c>
      <c r="N403" s="216" t="s">
        <v>41</v>
      </c>
      <c r="O403" s="87"/>
      <c r="P403" s="217">
        <f>O403*H403</f>
        <v>0</v>
      </c>
      <c r="Q403" s="217">
        <v>0</v>
      </c>
      <c r="R403" s="217">
        <f>Q403*H403</f>
        <v>0</v>
      </c>
      <c r="S403" s="217">
        <v>0</v>
      </c>
      <c r="T403" s="218">
        <f>S403*H403</f>
        <v>0</v>
      </c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R403" s="219" t="s">
        <v>150</v>
      </c>
      <c r="AT403" s="219" t="s">
        <v>146</v>
      </c>
      <c r="AU403" s="219" t="s">
        <v>80</v>
      </c>
      <c r="AY403" s="20" t="s">
        <v>145</v>
      </c>
      <c r="BE403" s="220">
        <f>IF(N403="základní",J403,0)</f>
        <v>0</v>
      </c>
      <c r="BF403" s="220">
        <f>IF(N403="snížená",J403,0)</f>
        <v>0</v>
      </c>
      <c r="BG403" s="220">
        <f>IF(N403="zákl. přenesená",J403,0)</f>
        <v>0</v>
      </c>
      <c r="BH403" s="220">
        <f>IF(N403="sníž. přenesená",J403,0)</f>
        <v>0</v>
      </c>
      <c r="BI403" s="220">
        <f>IF(N403="nulová",J403,0)</f>
        <v>0</v>
      </c>
      <c r="BJ403" s="20" t="s">
        <v>78</v>
      </c>
      <c r="BK403" s="220">
        <f>ROUND(I403*H403,2)</f>
        <v>0</v>
      </c>
      <c r="BL403" s="20" t="s">
        <v>150</v>
      </c>
      <c r="BM403" s="219" t="s">
        <v>1495</v>
      </c>
    </row>
    <row r="404" s="2" customFormat="1">
      <c r="A404" s="41"/>
      <c r="B404" s="42"/>
      <c r="C404" s="43"/>
      <c r="D404" s="266" t="s">
        <v>735</v>
      </c>
      <c r="E404" s="43"/>
      <c r="F404" s="267" t="s">
        <v>1496</v>
      </c>
      <c r="G404" s="43"/>
      <c r="H404" s="43"/>
      <c r="I404" s="268"/>
      <c r="J404" s="43"/>
      <c r="K404" s="43"/>
      <c r="L404" s="47"/>
      <c r="M404" s="269"/>
      <c r="N404" s="270"/>
      <c r="O404" s="87"/>
      <c r="P404" s="87"/>
      <c r="Q404" s="87"/>
      <c r="R404" s="87"/>
      <c r="S404" s="87"/>
      <c r="T404" s="88"/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T404" s="20" t="s">
        <v>735</v>
      </c>
      <c r="AU404" s="20" t="s">
        <v>80</v>
      </c>
    </row>
    <row r="405" s="13" customFormat="1">
      <c r="A405" s="13"/>
      <c r="B405" s="233"/>
      <c r="C405" s="234"/>
      <c r="D405" s="223" t="s">
        <v>152</v>
      </c>
      <c r="E405" s="235" t="s">
        <v>19</v>
      </c>
      <c r="F405" s="236" t="s">
        <v>1497</v>
      </c>
      <c r="G405" s="234"/>
      <c r="H405" s="235" t="s">
        <v>19</v>
      </c>
      <c r="I405" s="237"/>
      <c r="J405" s="234"/>
      <c r="K405" s="234"/>
      <c r="L405" s="238"/>
      <c r="M405" s="239"/>
      <c r="N405" s="240"/>
      <c r="O405" s="240"/>
      <c r="P405" s="240"/>
      <c r="Q405" s="240"/>
      <c r="R405" s="240"/>
      <c r="S405" s="240"/>
      <c r="T405" s="241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2" t="s">
        <v>152</v>
      </c>
      <c r="AU405" s="242" t="s">
        <v>80</v>
      </c>
      <c r="AV405" s="13" t="s">
        <v>78</v>
      </c>
      <c r="AW405" s="13" t="s">
        <v>32</v>
      </c>
      <c r="AX405" s="13" t="s">
        <v>70</v>
      </c>
      <c r="AY405" s="242" t="s">
        <v>145</v>
      </c>
    </row>
    <row r="406" s="12" customFormat="1">
      <c r="A406" s="12"/>
      <c r="B406" s="221"/>
      <c r="C406" s="222"/>
      <c r="D406" s="223" t="s">
        <v>152</v>
      </c>
      <c r="E406" s="224" t="s">
        <v>19</v>
      </c>
      <c r="F406" s="225" t="s">
        <v>1498</v>
      </c>
      <c r="G406" s="222"/>
      <c r="H406" s="226">
        <v>0.72599999999999998</v>
      </c>
      <c r="I406" s="227"/>
      <c r="J406" s="222"/>
      <c r="K406" s="222"/>
      <c r="L406" s="228"/>
      <c r="M406" s="229"/>
      <c r="N406" s="230"/>
      <c r="O406" s="230"/>
      <c r="P406" s="230"/>
      <c r="Q406" s="230"/>
      <c r="R406" s="230"/>
      <c r="S406" s="230"/>
      <c r="T406" s="231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T406" s="232" t="s">
        <v>152</v>
      </c>
      <c r="AU406" s="232" t="s">
        <v>80</v>
      </c>
      <c r="AV406" s="12" t="s">
        <v>80</v>
      </c>
      <c r="AW406" s="12" t="s">
        <v>32</v>
      </c>
      <c r="AX406" s="12" t="s">
        <v>70</v>
      </c>
      <c r="AY406" s="232" t="s">
        <v>145</v>
      </c>
    </row>
    <row r="407" s="12" customFormat="1">
      <c r="A407" s="12"/>
      <c r="B407" s="221"/>
      <c r="C407" s="222"/>
      <c r="D407" s="223" t="s">
        <v>152</v>
      </c>
      <c r="E407" s="224" t="s">
        <v>19</v>
      </c>
      <c r="F407" s="225" t="s">
        <v>1499</v>
      </c>
      <c r="G407" s="222"/>
      <c r="H407" s="226">
        <v>0.60499999999999998</v>
      </c>
      <c r="I407" s="227"/>
      <c r="J407" s="222"/>
      <c r="K407" s="222"/>
      <c r="L407" s="228"/>
      <c r="M407" s="229"/>
      <c r="N407" s="230"/>
      <c r="O407" s="230"/>
      <c r="P407" s="230"/>
      <c r="Q407" s="230"/>
      <c r="R407" s="230"/>
      <c r="S407" s="230"/>
      <c r="T407" s="231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T407" s="232" t="s">
        <v>152</v>
      </c>
      <c r="AU407" s="232" t="s">
        <v>80</v>
      </c>
      <c r="AV407" s="12" t="s">
        <v>80</v>
      </c>
      <c r="AW407" s="12" t="s">
        <v>32</v>
      </c>
      <c r="AX407" s="12" t="s">
        <v>70</v>
      </c>
      <c r="AY407" s="232" t="s">
        <v>145</v>
      </c>
    </row>
    <row r="408" s="12" customFormat="1">
      <c r="A408" s="12"/>
      <c r="B408" s="221"/>
      <c r="C408" s="222"/>
      <c r="D408" s="223" t="s">
        <v>152</v>
      </c>
      <c r="E408" s="224" t="s">
        <v>19</v>
      </c>
      <c r="F408" s="225" t="s">
        <v>1500</v>
      </c>
      <c r="G408" s="222"/>
      <c r="H408" s="226">
        <v>0.61599999999999999</v>
      </c>
      <c r="I408" s="227"/>
      <c r="J408" s="222"/>
      <c r="K408" s="222"/>
      <c r="L408" s="228"/>
      <c r="M408" s="229"/>
      <c r="N408" s="230"/>
      <c r="O408" s="230"/>
      <c r="P408" s="230"/>
      <c r="Q408" s="230"/>
      <c r="R408" s="230"/>
      <c r="S408" s="230"/>
      <c r="T408" s="231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T408" s="232" t="s">
        <v>152</v>
      </c>
      <c r="AU408" s="232" t="s">
        <v>80</v>
      </c>
      <c r="AV408" s="12" t="s">
        <v>80</v>
      </c>
      <c r="AW408" s="12" t="s">
        <v>32</v>
      </c>
      <c r="AX408" s="12" t="s">
        <v>70</v>
      </c>
      <c r="AY408" s="232" t="s">
        <v>145</v>
      </c>
    </row>
    <row r="409" s="12" customFormat="1">
      <c r="A409" s="12"/>
      <c r="B409" s="221"/>
      <c r="C409" s="222"/>
      <c r="D409" s="223" t="s">
        <v>152</v>
      </c>
      <c r="E409" s="224" t="s">
        <v>19</v>
      </c>
      <c r="F409" s="225" t="s">
        <v>1501</v>
      </c>
      <c r="G409" s="222"/>
      <c r="H409" s="226">
        <v>0.71499999999999997</v>
      </c>
      <c r="I409" s="227"/>
      <c r="J409" s="222"/>
      <c r="K409" s="222"/>
      <c r="L409" s="228"/>
      <c r="M409" s="229"/>
      <c r="N409" s="230"/>
      <c r="O409" s="230"/>
      <c r="P409" s="230"/>
      <c r="Q409" s="230"/>
      <c r="R409" s="230"/>
      <c r="S409" s="230"/>
      <c r="T409" s="231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T409" s="232" t="s">
        <v>152</v>
      </c>
      <c r="AU409" s="232" t="s">
        <v>80</v>
      </c>
      <c r="AV409" s="12" t="s">
        <v>80</v>
      </c>
      <c r="AW409" s="12" t="s">
        <v>32</v>
      </c>
      <c r="AX409" s="12" t="s">
        <v>70</v>
      </c>
      <c r="AY409" s="232" t="s">
        <v>145</v>
      </c>
    </row>
    <row r="410" s="12" customFormat="1">
      <c r="A410" s="12"/>
      <c r="B410" s="221"/>
      <c r="C410" s="222"/>
      <c r="D410" s="223" t="s">
        <v>152</v>
      </c>
      <c r="E410" s="224" t="s">
        <v>19</v>
      </c>
      <c r="F410" s="225" t="s">
        <v>1502</v>
      </c>
      <c r="G410" s="222"/>
      <c r="H410" s="226">
        <v>0.71499999999999997</v>
      </c>
      <c r="I410" s="227"/>
      <c r="J410" s="222"/>
      <c r="K410" s="222"/>
      <c r="L410" s="228"/>
      <c r="M410" s="229"/>
      <c r="N410" s="230"/>
      <c r="O410" s="230"/>
      <c r="P410" s="230"/>
      <c r="Q410" s="230"/>
      <c r="R410" s="230"/>
      <c r="S410" s="230"/>
      <c r="T410" s="231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T410" s="232" t="s">
        <v>152</v>
      </c>
      <c r="AU410" s="232" t="s">
        <v>80</v>
      </c>
      <c r="AV410" s="12" t="s">
        <v>80</v>
      </c>
      <c r="AW410" s="12" t="s">
        <v>32</v>
      </c>
      <c r="AX410" s="12" t="s">
        <v>70</v>
      </c>
      <c r="AY410" s="232" t="s">
        <v>145</v>
      </c>
    </row>
    <row r="411" s="12" customFormat="1">
      <c r="A411" s="12"/>
      <c r="B411" s="221"/>
      <c r="C411" s="222"/>
      <c r="D411" s="223" t="s">
        <v>152</v>
      </c>
      <c r="E411" s="224" t="s">
        <v>19</v>
      </c>
      <c r="F411" s="225" t="s">
        <v>1503</v>
      </c>
      <c r="G411" s="222"/>
      <c r="H411" s="226">
        <v>0.61599999999999999</v>
      </c>
      <c r="I411" s="227"/>
      <c r="J411" s="222"/>
      <c r="K411" s="222"/>
      <c r="L411" s="228"/>
      <c r="M411" s="229"/>
      <c r="N411" s="230"/>
      <c r="O411" s="230"/>
      <c r="P411" s="230"/>
      <c r="Q411" s="230"/>
      <c r="R411" s="230"/>
      <c r="S411" s="230"/>
      <c r="T411" s="231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T411" s="232" t="s">
        <v>152</v>
      </c>
      <c r="AU411" s="232" t="s">
        <v>80</v>
      </c>
      <c r="AV411" s="12" t="s">
        <v>80</v>
      </c>
      <c r="AW411" s="12" t="s">
        <v>32</v>
      </c>
      <c r="AX411" s="12" t="s">
        <v>70</v>
      </c>
      <c r="AY411" s="232" t="s">
        <v>145</v>
      </c>
    </row>
    <row r="412" s="12" customFormat="1">
      <c r="A412" s="12"/>
      <c r="B412" s="221"/>
      <c r="C412" s="222"/>
      <c r="D412" s="223" t="s">
        <v>152</v>
      </c>
      <c r="E412" s="224" t="s">
        <v>19</v>
      </c>
      <c r="F412" s="225" t="s">
        <v>1504</v>
      </c>
      <c r="G412" s="222"/>
      <c r="H412" s="226">
        <v>0.69299999999999995</v>
      </c>
      <c r="I412" s="227"/>
      <c r="J412" s="222"/>
      <c r="K412" s="222"/>
      <c r="L412" s="228"/>
      <c r="M412" s="229"/>
      <c r="N412" s="230"/>
      <c r="O412" s="230"/>
      <c r="P412" s="230"/>
      <c r="Q412" s="230"/>
      <c r="R412" s="230"/>
      <c r="S412" s="230"/>
      <c r="T412" s="231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T412" s="232" t="s">
        <v>152</v>
      </c>
      <c r="AU412" s="232" t="s">
        <v>80</v>
      </c>
      <c r="AV412" s="12" t="s">
        <v>80</v>
      </c>
      <c r="AW412" s="12" t="s">
        <v>32</v>
      </c>
      <c r="AX412" s="12" t="s">
        <v>70</v>
      </c>
      <c r="AY412" s="232" t="s">
        <v>145</v>
      </c>
    </row>
    <row r="413" s="12" customFormat="1">
      <c r="A413" s="12"/>
      <c r="B413" s="221"/>
      <c r="C413" s="222"/>
      <c r="D413" s="223" t="s">
        <v>152</v>
      </c>
      <c r="E413" s="224" t="s">
        <v>19</v>
      </c>
      <c r="F413" s="225" t="s">
        <v>1505</v>
      </c>
      <c r="G413" s="222"/>
      <c r="H413" s="226">
        <v>0.58299999999999996</v>
      </c>
      <c r="I413" s="227"/>
      <c r="J413" s="222"/>
      <c r="K413" s="222"/>
      <c r="L413" s="228"/>
      <c r="M413" s="229"/>
      <c r="N413" s="230"/>
      <c r="O413" s="230"/>
      <c r="P413" s="230"/>
      <c r="Q413" s="230"/>
      <c r="R413" s="230"/>
      <c r="S413" s="230"/>
      <c r="T413" s="231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T413" s="232" t="s">
        <v>152</v>
      </c>
      <c r="AU413" s="232" t="s">
        <v>80</v>
      </c>
      <c r="AV413" s="12" t="s">
        <v>80</v>
      </c>
      <c r="AW413" s="12" t="s">
        <v>32</v>
      </c>
      <c r="AX413" s="12" t="s">
        <v>70</v>
      </c>
      <c r="AY413" s="232" t="s">
        <v>145</v>
      </c>
    </row>
    <row r="414" s="12" customFormat="1">
      <c r="A414" s="12"/>
      <c r="B414" s="221"/>
      <c r="C414" s="222"/>
      <c r="D414" s="223" t="s">
        <v>152</v>
      </c>
      <c r="E414" s="224" t="s">
        <v>19</v>
      </c>
      <c r="F414" s="225" t="s">
        <v>1506</v>
      </c>
      <c r="G414" s="222"/>
      <c r="H414" s="226">
        <v>0.70399999999999996</v>
      </c>
      <c r="I414" s="227"/>
      <c r="J414" s="222"/>
      <c r="K414" s="222"/>
      <c r="L414" s="228"/>
      <c r="M414" s="229"/>
      <c r="N414" s="230"/>
      <c r="O414" s="230"/>
      <c r="P414" s="230"/>
      <c r="Q414" s="230"/>
      <c r="R414" s="230"/>
      <c r="S414" s="230"/>
      <c r="T414" s="231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T414" s="232" t="s">
        <v>152</v>
      </c>
      <c r="AU414" s="232" t="s">
        <v>80</v>
      </c>
      <c r="AV414" s="12" t="s">
        <v>80</v>
      </c>
      <c r="AW414" s="12" t="s">
        <v>32</v>
      </c>
      <c r="AX414" s="12" t="s">
        <v>70</v>
      </c>
      <c r="AY414" s="232" t="s">
        <v>145</v>
      </c>
    </row>
    <row r="415" s="12" customFormat="1">
      <c r="A415" s="12"/>
      <c r="B415" s="221"/>
      <c r="C415" s="222"/>
      <c r="D415" s="223" t="s">
        <v>152</v>
      </c>
      <c r="E415" s="224" t="s">
        <v>19</v>
      </c>
      <c r="F415" s="225" t="s">
        <v>1507</v>
      </c>
      <c r="G415" s="222"/>
      <c r="H415" s="226">
        <v>0.68200000000000005</v>
      </c>
      <c r="I415" s="227"/>
      <c r="J415" s="222"/>
      <c r="K415" s="222"/>
      <c r="L415" s="228"/>
      <c r="M415" s="229"/>
      <c r="N415" s="230"/>
      <c r="O415" s="230"/>
      <c r="P415" s="230"/>
      <c r="Q415" s="230"/>
      <c r="R415" s="230"/>
      <c r="S415" s="230"/>
      <c r="T415" s="231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T415" s="232" t="s">
        <v>152</v>
      </c>
      <c r="AU415" s="232" t="s">
        <v>80</v>
      </c>
      <c r="AV415" s="12" t="s">
        <v>80</v>
      </c>
      <c r="AW415" s="12" t="s">
        <v>32</v>
      </c>
      <c r="AX415" s="12" t="s">
        <v>70</v>
      </c>
      <c r="AY415" s="232" t="s">
        <v>145</v>
      </c>
    </row>
    <row r="416" s="12" customFormat="1">
      <c r="A416" s="12"/>
      <c r="B416" s="221"/>
      <c r="C416" s="222"/>
      <c r="D416" s="223" t="s">
        <v>152</v>
      </c>
      <c r="E416" s="224" t="s">
        <v>19</v>
      </c>
      <c r="F416" s="225" t="s">
        <v>1508</v>
      </c>
      <c r="G416" s="222"/>
      <c r="H416" s="226">
        <v>0.63800000000000001</v>
      </c>
      <c r="I416" s="227"/>
      <c r="J416" s="222"/>
      <c r="K416" s="222"/>
      <c r="L416" s="228"/>
      <c r="M416" s="229"/>
      <c r="N416" s="230"/>
      <c r="O416" s="230"/>
      <c r="P416" s="230"/>
      <c r="Q416" s="230"/>
      <c r="R416" s="230"/>
      <c r="S416" s="230"/>
      <c r="T416" s="231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T416" s="232" t="s">
        <v>152</v>
      </c>
      <c r="AU416" s="232" t="s">
        <v>80</v>
      </c>
      <c r="AV416" s="12" t="s">
        <v>80</v>
      </c>
      <c r="AW416" s="12" t="s">
        <v>32</v>
      </c>
      <c r="AX416" s="12" t="s">
        <v>70</v>
      </c>
      <c r="AY416" s="232" t="s">
        <v>145</v>
      </c>
    </row>
    <row r="417" s="12" customFormat="1">
      <c r="A417" s="12"/>
      <c r="B417" s="221"/>
      <c r="C417" s="222"/>
      <c r="D417" s="223" t="s">
        <v>152</v>
      </c>
      <c r="E417" s="224" t="s">
        <v>19</v>
      </c>
      <c r="F417" s="225" t="s">
        <v>1509</v>
      </c>
      <c r="G417" s="222"/>
      <c r="H417" s="226">
        <v>0.68200000000000005</v>
      </c>
      <c r="I417" s="227"/>
      <c r="J417" s="222"/>
      <c r="K417" s="222"/>
      <c r="L417" s="228"/>
      <c r="M417" s="229"/>
      <c r="N417" s="230"/>
      <c r="O417" s="230"/>
      <c r="P417" s="230"/>
      <c r="Q417" s="230"/>
      <c r="R417" s="230"/>
      <c r="S417" s="230"/>
      <c r="T417" s="231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T417" s="232" t="s">
        <v>152</v>
      </c>
      <c r="AU417" s="232" t="s">
        <v>80</v>
      </c>
      <c r="AV417" s="12" t="s">
        <v>80</v>
      </c>
      <c r="AW417" s="12" t="s">
        <v>32</v>
      </c>
      <c r="AX417" s="12" t="s">
        <v>70</v>
      </c>
      <c r="AY417" s="232" t="s">
        <v>145</v>
      </c>
    </row>
    <row r="418" s="12" customFormat="1">
      <c r="A418" s="12"/>
      <c r="B418" s="221"/>
      <c r="C418" s="222"/>
      <c r="D418" s="223" t="s">
        <v>152</v>
      </c>
      <c r="E418" s="224" t="s">
        <v>19</v>
      </c>
      <c r="F418" s="225" t="s">
        <v>1510</v>
      </c>
      <c r="G418" s="222"/>
      <c r="H418" s="226">
        <v>0.68200000000000005</v>
      </c>
      <c r="I418" s="227"/>
      <c r="J418" s="222"/>
      <c r="K418" s="222"/>
      <c r="L418" s="228"/>
      <c r="M418" s="229"/>
      <c r="N418" s="230"/>
      <c r="O418" s="230"/>
      <c r="P418" s="230"/>
      <c r="Q418" s="230"/>
      <c r="R418" s="230"/>
      <c r="S418" s="230"/>
      <c r="T418" s="231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T418" s="232" t="s">
        <v>152</v>
      </c>
      <c r="AU418" s="232" t="s">
        <v>80</v>
      </c>
      <c r="AV418" s="12" t="s">
        <v>80</v>
      </c>
      <c r="AW418" s="12" t="s">
        <v>32</v>
      </c>
      <c r="AX418" s="12" t="s">
        <v>70</v>
      </c>
      <c r="AY418" s="232" t="s">
        <v>145</v>
      </c>
    </row>
    <row r="419" s="12" customFormat="1">
      <c r="A419" s="12"/>
      <c r="B419" s="221"/>
      <c r="C419" s="222"/>
      <c r="D419" s="223" t="s">
        <v>152</v>
      </c>
      <c r="E419" s="224" t="s">
        <v>19</v>
      </c>
      <c r="F419" s="225" t="s">
        <v>1511</v>
      </c>
      <c r="G419" s="222"/>
      <c r="H419" s="226">
        <v>0.64900000000000002</v>
      </c>
      <c r="I419" s="227"/>
      <c r="J419" s="222"/>
      <c r="K419" s="222"/>
      <c r="L419" s="228"/>
      <c r="M419" s="229"/>
      <c r="N419" s="230"/>
      <c r="O419" s="230"/>
      <c r="P419" s="230"/>
      <c r="Q419" s="230"/>
      <c r="R419" s="230"/>
      <c r="S419" s="230"/>
      <c r="T419" s="231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T419" s="232" t="s">
        <v>152</v>
      </c>
      <c r="AU419" s="232" t="s">
        <v>80</v>
      </c>
      <c r="AV419" s="12" t="s">
        <v>80</v>
      </c>
      <c r="AW419" s="12" t="s">
        <v>32</v>
      </c>
      <c r="AX419" s="12" t="s">
        <v>70</v>
      </c>
      <c r="AY419" s="232" t="s">
        <v>145</v>
      </c>
    </row>
    <row r="420" s="12" customFormat="1">
      <c r="A420" s="12"/>
      <c r="B420" s="221"/>
      <c r="C420" s="222"/>
      <c r="D420" s="223" t="s">
        <v>152</v>
      </c>
      <c r="E420" s="224" t="s">
        <v>19</v>
      </c>
      <c r="F420" s="225" t="s">
        <v>1512</v>
      </c>
      <c r="G420" s="222"/>
      <c r="H420" s="226">
        <v>0.68200000000000005</v>
      </c>
      <c r="I420" s="227"/>
      <c r="J420" s="222"/>
      <c r="K420" s="222"/>
      <c r="L420" s="228"/>
      <c r="M420" s="229"/>
      <c r="N420" s="230"/>
      <c r="O420" s="230"/>
      <c r="P420" s="230"/>
      <c r="Q420" s="230"/>
      <c r="R420" s="230"/>
      <c r="S420" s="230"/>
      <c r="T420" s="231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T420" s="232" t="s">
        <v>152</v>
      </c>
      <c r="AU420" s="232" t="s">
        <v>80</v>
      </c>
      <c r="AV420" s="12" t="s">
        <v>80</v>
      </c>
      <c r="AW420" s="12" t="s">
        <v>32</v>
      </c>
      <c r="AX420" s="12" t="s">
        <v>70</v>
      </c>
      <c r="AY420" s="232" t="s">
        <v>145</v>
      </c>
    </row>
    <row r="421" s="12" customFormat="1">
      <c r="A421" s="12"/>
      <c r="B421" s="221"/>
      <c r="C421" s="222"/>
      <c r="D421" s="223" t="s">
        <v>152</v>
      </c>
      <c r="E421" s="224" t="s">
        <v>19</v>
      </c>
      <c r="F421" s="225" t="s">
        <v>1513</v>
      </c>
      <c r="G421" s="222"/>
      <c r="H421" s="226">
        <v>0.68200000000000005</v>
      </c>
      <c r="I421" s="227"/>
      <c r="J421" s="222"/>
      <c r="K421" s="222"/>
      <c r="L421" s="228"/>
      <c r="M421" s="229"/>
      <c r="N421" s="230"/>
      <c r="O421" s="230"/>
      <c r="P421" s="230"/>
      <c r="Q421" s="230"/>
      <c r="R421" s="230"/>
      <c r="S421" s="230"/>
      <c r="T421" s="231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T421" s="232" t="s">
        <v>152</v>
      </c>
      <c r="AU421" s="232" t="s">
        <v>80</v>
      </c>
      <c r="AV421" s="12" t="s">
        <v>80</v>
      </c>
      <c r="AW421" s="12" t="s">
        <v>32</v>
      </c>
      <c r="AX421" s="12" t="s">
        <v>70</v>
      </c>
      <c r="AY421" s="232" t="s">
        <v>145</v>
      </c>
    </row>
    <row r="422" s="12" customFormat="1">
      <c r="A422" s="12"/>
      <c r="B422" s="221"/>
      <c r="C422" s="222"/>
      <c r="D422" s="223" t="s">
        <v>152</v>
      </c>
      <c r="E422" s="224" t="s">
        <v>19</v>
      </c>
      <c r="F422" s="225" t="s">
        <v>1514</v>
      </c>
      <c r="G422" s="222"/>
      <c r="H422" s="226">
        <v>0.61599999999999999</v>
      </c>
      <c r="I422" s="227"/>
      <c r="J422" s="222"/>
      <c r="K422" s="222"/>
      <c r="L422" s="228"/>
      <c r="M422" s="229"/>
      <c r="N422" s="230"/>
      <c r="O422" s="230"/>
      <c r="P422" s="230"/>
      <c r="Q422" s="230"/>
      <c r="R422" s="230"/>
      <c r="S422" s="230"/>
      <c r="T422" s="231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T422" s="232" t="s">
        <v>152</v>
      </c>
      <c r="AU422" s="232" t="s">
        <v>80</v>
      </c>
      <c r="AV422" s="12" t="s">
        <v>80</v>
      </c>
      <c r="AW422" s="12" t="s">
        <v>32</v>
      </c>
      <c r="AX422" s="12" t="s">
        <v>70</v>
      </c>
      <c r="AY422" s="232" t="s">
        <v>145</v>
      </c>
    </row>
    <row r="423" s="12" customFormat="1">
      <c r="A423" s="12"/>
      <c r="B423" s="221"/>
      <c r="C423" s="222"/>
      <c r="D423" s="223" t="s">
        <v>152</v>
      </c>
      <c r="E423" s="224" t="s">
        <v>19</v>
      </c>
      <c r="F423" s="225" t="s">
        <v>1515</v>
      </c>
      <c r="G423" s="222"/>
      <c r="H423" s="226">
        <v>0.68200000000000005</v>
      </c>
      <c r="I423" s="227"/>
      <c r="J423" s="222"/>
      <c r="K423" s="222"/>
      <c r="L423" s="228"/>
      <c r="M423" s="229"/>
      <c r="N423" s="230"/>
      <c r="O423" s="230"/>
      <c r="P423" s="230"/>
      <c r="Q423" s="230"/>
      <c r="R423" s="230"/>
      <c r="S423" s="230"/>
      <c r="T423" s="231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T423" s="232" t="s">
        <v>152</v>
      </c>
      <c r="AU423" s="232" t="s">
        <v>80</v>
      </c>
      <c r="AV423" s="12" t="s">
        <v>80</v>
      </c>
      <c r="AW423" s="12" t="s">
        <v>32</v>
      </c>
      <c r="AX423" s="12" t="s">
        <v>70</v>
      </c>
      <c r="AY423" s="232" t="s">
        <v>145</v>
      </c>
    </row>
    <row r="424" s="12" customFormat="1">
      <c r="A424" s="12"/>
      <c r="B424" s="221"/>
      <c r="C424" s="222"/>
      <c r="D424" s="223" t="s">
        <v>152</v>
      </c>
      <c r="E424" s="224" t="s">
        <v>19</v>
      </c>
      <c r="F424" s="225" t="s">
        <v>1516</v>
      </c>
      <c r="G424" s="222"/>
      <c r="H424" s="226">
        <v>0.69299999999999995</v>
      </c>
      <c r="I424" s="227"/>
      <c r="J424" s="222"/>
      <c r="K424" s="222"/>
      <c r="L424" s="228"/>
      <c r="M424" s="229"/>
      <c r="N424" s="230"/>
      <c r="O424" s="230"/>
      <c r="P424" s="230"/>
      <c r="Q424" s="230"/>
      <c r="R424" s="230"/>
      <c r="S424" s="230"/>
      <c r="T424" s="231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T424" s="232" t="s">
        <v>152</v>
      </c>
      <c r="AU424" s="232" t="s">
        <v>80</v>
      </c>
      <c r="AV424" s="12" t="s">
        <v>80</v>
      </c>
      <c r="AW424" s="12" t="s">
        <v>32</v>
      </c>
      <c r="AX424" s="12" t="s">
        <v>70</v>
      </c>
      <c r="AY424" s="232" t="s">
        <v>145</v>
      </c>
    </row>
    <row r="425" s="12" customFormat="1">
      <c r="A425" s="12"/>
      <c r="B425" s="221"/>
      <c r="C425" s="222"/>
      <c r="D425" s="223" t="s">
        <v>152</v>
      </c>
      <c r="E425" s="224" t="s">
        <v>19</v>
      </c>
      <c r="F425" s="225" t="s">
        <v>1517</v>
      </c>
      <c r="G425" s="222"/>
      <c r="H425" s="226">
        <v>0.61599999999999999</v>
      </c>
      <c r="I425" s="227"/>
      <c r="J425" s="222"/>
      <c r="K425" s="222"/>
      <c r="L425" s="228"/>
      <c r="M425" s="229"/>
      <c r="N425" s="230"/>
      <c r="O425" s="230"/>
      <c r="P425" s="230"/>
      <c r="Q425" s="230"/>
      <c r="R425" s="230"/>
      <c r="S425" s="230"/>
      <c r="T425" s="231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T425" s="232" t="s">
        <v>152</v>
      </c>
      <c r="AU425" s="232" t="s">
        <v>80</v>
      </c>
      <c r="AV425" s="12" t="s">
        <v>80</v>
      </c>
      <c r="AW425" s="12" t="s">
        <v>32</v>
      </c>
      <c r="AX425" s="12" t="s">
        <v>70</v>
      </c>
      <c r="AY425" s="232" t="s">
        <v>145</v>
      </c>
    </row>
    <row r="426" s="12" customFormat="1">
      <c r="A426" s="12"/>
      <c r="B426" s="221"/>
      <c r="C426" s="222"/>
      <c r="D426" s="223" t="s">
        <v>152</v>
      </c>
      <c r="E426" s="224" t="s">
        <v>19</v>
      </c>
      <c r="F426" s="225" t="s">
        <v>1518</v>
      </c>
      <c r="G426" s="222"/>
      <c r="H426" s="226">
        <v>0.71499999999999997</v>
      </c>
      <c r="I426" s="227"/>
      <c r="J426" s="222"/>
      <c r="K426" s="222"/>
      <c r="L426" s="228"/>
      <c r="M426" s="229"/>
      <c r="N426" s="230"/>
      <c r="O426" s="230"/>
      <c r="P426" s="230"/>
      <c r="Q426" s="230"/>
      <c r="R426" s="230"/>
      <c r="S426" s="230"/>
      <c r="T426" s="231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T426" s="232" t="s">
        <v>152</v>
      </c>
      <c r="AU426" s="232" t="s">
        <v>80</v>
      </c>
      <c r="AV426" s="12" t="s">
        <v>80</v>
      </c>
      <c r="AW426" s="12" t="s">
        <v>32</v>
      </c>
      <c r="AX426" s="12" t="s">
        <v>70</v>
      </c>
      <c r="AY426" s="232" t="s">
        <v>145</v>
      </c>
    </row>
    <row r="427" s="12" customFormat="1">
      <c r="A427" s="12"/>
      <c r="B427" s="221"/>
      <c r="C427" s="222"/>
      <c r="D427" s="223" t="s">
        <v>152</v>
      </c>
      <c r="E427" s="224" t="s">
        <v>19</v>
      </c>
      <c r="F427" s="225" t="s">
        <v>1519</v>
      </c>
      <c r="G427" s="222"/>
      <c r="H427" s="226">
        <v>0.52800000000000002</v>
      </c>
      <c r="I427" s="227"/>
      <c r="J427" s="222"/>
      <c r="K427" s="222"/>
      <c r="L427" s="228"/>
      <c r="M427" s="229"/>
      <c r="N427" s="230"/>
      <c r="O427" s="230"/>
      <c r="P427" s="230"/>
      <c r="Q427" s="230"/>
      <c r="R427" s="230"/>
      <c r="S427" s="230"/>
      <c r="T427" s="231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T427" s="232" t="s">
        <v>152</v>
      </c>
      <c r="AU427" s="232" t="s">
        <v>80</v>
      </c>
      <c r="AV427" s="12" t="s">
        <v>80</v>
      </c>
      <c r="AW427" s="12" t="s">
        <v>32</v>
      </c>
      <c r="AX427" s="12" t="s">
        <v>70</v>
      </c>
      <c r="AY427" s="232" t="s">
        <v>145</v>
      </c>
    </row>
    <row r="428" s="12" customFormat="1">
      <c r="A428" s="12"/>
      <c r="B428" s="221"/>
      <c r="C428" s="222"/>
      <c r="D428" s="223" t="s">
        <v>152</v>
      </c>
      <c r="E428" s="224" t="s">
        <v>19</v>
      </c>
      <c r="F428" s="225" t="s">
        <v>1520</v>
      </c>
      <c r="G428" s="222"/>
      <c r="H428" s="226">
        <v>0.40699999999999997</v>
      </c>
      <c r="I428" s="227"/>
      <c r="J428" s="222"/>
      <c r="K428" s="222"/>
      <c r="L428" s="228"/>
      <c r="M428" s="229"/>
      <c r="N428" s="230"/>
      <c r="O428" s="230"/>
      <c r="P428" s="230"/>
      <c r="Q428" s="230"/>
      <c r="R428" s="230"/>
      <c r="S428" s="230"/>
      <c r="T428" s="231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T428" s="232" t="s">
        <v>152</v>
      </c>
      <c r="AU428" s="232" t="s">
        <v>80</v>
      </c>
      <c r="AV428" s="12" t="s">
        <v>80</v>
      </c>
      <c r="AW428" s="12" t="s">
        <v>32</v>
      </c>
      <c r="AX428" s="12" t="s">
        <v>70</v>
      </c>
      <c r="AY428" s="232" t="s">
        <v>145</v>
      </c>
    </row>
    <row r="429" s="16" customFormat="1">
      <c r="A429" s="16"/>
      <c r="B429" s="271"/>
      <c r="C429" s="272"/>
      <c r="D429" s="223" t="s">
        <v>152</v>
      </c>
      <c r="E429" s="273" t="s">
        <v>19</v>
      </c>
      <c r="F429" s="274" t="s">
        <v>752</v>
      </c>
      <c r="G429" s="272"/>
      <c r="H429" s="275">
        <v>14.927000000000001</v>
      </c>
      <c r="I429" s="276"/>
      <c r="J429" s="272"/>
      <c r="K429" s="272"/>
      <c r="L429" s="277"/>
      <c r="M429" s="278"/>
      <c r="N429" s="279"/>
      <c r="O429" s="279"/>
      <c r="P429" s="279"/>
      <c r="Q429" s="279"/>
      <c r="R429" s="279"/>
      <c r="S429" s="279"/>
      <c r="T429" s="280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T429" s="281" t="s">
        <v>152</v>
      </c>
      <c r="AU429" s="281" t="s">
        <v>80</v>
      </c>
      <c r="AV429" s="16" t="s">
        <v>168</v>
      </c>
      <c r="AW429" s="16" t="s">
        <v>32</v>
      </c>
      <c r="AX429" s="16" t="s">
        <v>70</v>
      </c>
      <c r="AY429" s="281" t="s">
        <v>145</v>
      </c>
    </row>
    <row r="430" s="12" customFormat="1">
      <c r="A430" s="12"/>
      <c r="B430" s="221"/>
      <c r="C430" s="222"/>
      <c r="D430" s="223" t="s">
        <v>152</v>
      </c>
      <c r="E430" s="224" t="s">
        <v>19</v>
      </c>
      <c r="F430" s="225" t="s">
        <v>1521</v>
      </c>
      <c r="G430" s="222"/>
      <c r="H430" s="226">
        <v>0.35199999999999998</v>
      </c>
      <c r="I430" s="227"/>
      <c r="J430" s="222"/>
      <c r="K430" s="222"/>
      <c r="L430" s="228"/>
      <c r="M430" s="229"/>
      <c r="N430" s="230"/>
      <c r="O430" s="230"/>
      <c r="P430" s="230"/>
      <c r="Q430" s="230"/>
      <c r="R430" s="230"/>
      <c r="S430" s="230"/>
      <c r="T430" s="231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T430" s="232" t="s">
        <v>152</v>
      </c>
      <c r="AU430" s="232" t="s">
        <v>80</v>
      </c>
      <c r="AV430" s="12" t="s">
        <v>80</v>
      </c>
      <c r="AW430" s="12" t="s">
        <v>32</v>
      </c>
      <c r="AX430" s="12" t="s">
        <v>70</v>
      </c>
      <c r="AY430" s="232" t="s">
        <v>145</v>
      </c>
    </row>
    <row r="431" s="12" customFormat="1">
      <c r="A431" s="12"/>
      <c r="B431" s="221"/>
      <c r="C431" s="222"/>
      <c r="D431" s="223" t="s">
        <v>152</v>
      </c>
      <c r="E431" s="224" t="s">
        <v>19</v>
      </c>
      <c r="F431" s="225" t="s">
        <v>1521</v>
      </c>
      <c r="G431" s="222"/>
      <c r="H431" s="226">
        <v>0.35199999999999998</v>
      </c>
      <c r="I431" s="227"/>
      <c r="J431" s="222"/>
      <c r="K431" s="222"/>
      <c r="L431" s="228"/>
      <c r="M431" s="229"/>
      <c r="N431" s="230"/>
      <c r="O431" s="230"/>
      <c r="P431" s="230"/>
      <c r="Q431" s="230"/>
      <c r="R431" s="230"/>
      <c r="S431" s="230"/>
      <c r="T431" s="231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T431" s="232" t="s">
        <v>152</v>
      </c>
      <c r="AU431" s="232" t="s">
        <v>80</v>
      </c>
      <c r="AV431" s="12" t="s">
        <v>80</v>
      </c>
      <c r="AW431" s="12" t="s">
        <v>32</v>
      </c>
      <c r="AX431" s="12" t="s">
        <v>70</v>
      </c>
      <c r="AY431" s="232" t="s">
        <v>145</v>
      </c>
    </row>
    <row r="432" s="12" customFormat="1">
      <c r="A432" s="12"/>
      <c r="B432" s="221"/>
      <c r="C432" s="222"/>
      <c r="D432" s="223" t="s">
        <v>152</v>
      </c>
      <c r="E432" s="224" t="s">
        <v>19</v>
      </c>
      <c r="F432" s="225" t="s">
        <v>1522</v>
      </c>
      <c r="G432" s="222"/>
      <c r="H432" s="226">
        <v>0.33000000000000002</v>
      </c>
      <c r="I432" s="227"/>
      <c r="J432" s="222"/>
      <c r="K432" s="222"/>
      <c r="L432" s="228"/>
      <c r="M432" s="229"/>
      <c r="N432" s="230"/>
      <c r="O432" s="230"/>
      <c r="P432" s="230"/>
      <c r="Q432" s="230"/>
      <c r="R432" s="230"/>
      <c r="S432" s="230"/>
      <c r="T432" s="231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T432" s="232" t="s">
        <v>152</v>
      </c>
      <c r="AU432" s="232" t="s">
        <v>80</v>
      </c>
      <c r="AV432" s="12" t="s">
        <v>80</v>
      </c>
      <c r="AW432" s="12" t="s">
        <v>32</v>
      </c>
      <c r="AX432" s="12" t="s">
        <v>70</v>
      </c>
      <c r="AY432" s="232" t="s">
        <v>145</v>
      </c>
    </row>
    <row r="433" s="12" customFormat="1">
      <c r="A433" s="12"/>
      <c r="B433" s="221"/>
      <c r="C433" s="222"/>
      <c r="D433" s="223" t="s">
        <v>152</v>
      </c>
      <c r="E433" s="224" t="s">
        <v>19</v>
      </c>
      <c r="F433" s="225" t="s">
        <v>1523</v>
      </c>
      <c r="G433" s="222"/>
      <c r="H433" s="226">
        <v>0.31900000000000001</v>
      </c>
      <c r="I433" s="227"/>
      <c r="J433" s="222"/>
      <c r="K433" s="222"/>
      <c r="L433" s="228"/>
      <c r="M433" s="229"/>
      <c r="N433" s="230"/>
      <c r="O433" s="230"/>
      <c r="P433" s="230"/>
      <c r="Q433" s="230"/>
      <c r="R433" s="230"/>
      <c r="S433" s="230"/>
      <c r="T433" s="231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T433" s="232" t="s">
        <v>152</v>
      </c>
      <c r="AU433" s="232" t="s">
        <v>80</v>
      </c>
      <c r="AV433" s="12" t="s">
        <v>80</v>
      </c>
      <c r="AW433" s="12" t="s">
        <v>32</v>
      </c>
      <c r="AX433" s="12" t="s">
        <v>70</v>
      </c>
      <c r="AY433" s="232" t="s">
        <v>145</v>
      </c>
    </row>
    <row r="434" s="12" customFormat="1">
      <c r="A434" s="12"/>
      <c r="B434" s="221"/>
      <c r="C434" s="222"/>
      <c r="D434" s="223" t="s">
        <v>152</v>
      </c>
      <c r="E434" s="224" t="s">
        <v>19</v>
      </c>
      <c r="F434" s="225" t="s">
        <v>1524</v>
      </c>
      <c r="G434" s="222"/>
      <c r="H434" s="226">
        <v>0.308</v>
      </c>
      <c r="I434" s="227"/>
      <c r="J434" s="222"/>
      <c r="K434" s="222"/>
      <c r="L434" s="228"/>
      <c r="M434" s="229"/>
      <c r="N434" s="230"/>
      <c r="O434" s="230"/>
      <c r="P434" s="230"/>
      <c r="Q434" s="230"/>
      <c r="R434" s="230"/>
      <c r="S434" s="230"/>
      <c r="T434" s="231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T434" s="232" t="s">
        <v>152</v>
      </c>
      <c r="AU434" s="232" t="s">
        <v>80</v>
      </c>
      <c r="AV434" s="12" t="s">
        <v>80</v>
      </c>
      <c r="AW434" s="12" t="s">
        <v>32</v>
      </c>
      <c r="AX434" s="12" t="s">
        <v>70</v>
      </c>
      <c r="AY434" s="232" t="s">
        <v>145</v>
      </c>
    </row>
    <row r="435" s="12" customFormat="1">
      <c r="A435" s="12"/>
      <c r="B435" s="221"/>
      <c r="C435" s="222"/>
      <c r="D435" s="223" t="s">
        <v>152</v>
      </c>
      <c r="E435" s="224" t="s">
        <v>19</v>
      </c>
      <c r="F435" s="225" t="s">
        <v>1525</v>
      </c>
      <c r="G435" s="222"/>
      <c r="H435" s="226">
        <v>0.29699999999999999</v>
      </c>
      <c r="I435" s="227"/>
      <c r="J435" s="222"/>
      <c r="K435" s="222"/>
      <c r="L435" s="228"/>
      <c r="M435" s="229"/>
      <c r="N435" s="230"/>
      <c r="O435" s="230"/>
      <c r="P435" s="230"/>
      <c r="Q435" s="230"/>
      <c r="R435" s="230"/>
      <c r="S435" s="230"/>
      <c r="T435" s="231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T435" s="232" t="s">
        <v>152</v>
      </c>
      <c r="AU435" s="232" t="s">
        <v>80</v>
      </c>
      <c r="AV435" s="12" t="s">
        <v>80</v>
      </c>
      <c r="AW435" s="12" t="s">
        <v>32</v>
      </c>
      <c r="AX435" s="12" t="s">
        <v>70</v>
      </c>
      <c r="AY435" s="232" t="s">
        <v>145</v>
      </c>
    </row>
    <row r="436" s="12" customFormat="1">
      <c r="A436" s="12"/>
      <c r="B436" s="221"/>
      <c r="C436" s="222"/>
      <c r="D436" s="223" t="s">
        <v>152</v>
      </c>
      <c r="E436" s="224" t="s">
        <v>19</v>
      </c>
      <c r="F436" s="225" t="s">
        <v>1526</v>
      </c>
      <c r="G436" s="222"/>
      <c r="H436" s="226">
        <v>0.66000000000000003</v>
      </c>
      <c r="I436" s="227"/>
      <c r="J436" s="222"/>
      <c r="K436" s="222"/>
      <c r="L436" s="228"/>
      <c r="M436" s="229"/>
      <c r="N436" s="230"/>
      <c r="O436" s="230"/>
      <c r="P436" s="230"/>
      <c r="Q436" s="230"/>
      <c r="R436" s="230"/>
      <c r="S436" s="230"/>
      <c r="T436" s="231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T436" s="232" t="s">
        <v>152</v>
      </c>
      <c r="AU436" s="232" t="s">
        <v>80</v>
      </c>
      <c r="AV436" s="12" t="s">
        <v>80</v>
      </c>
      <c r="AW436" s="12" t="s">
        <v>32</v>
      </c>
      <c r="AX436" s="12" t="s">
        <v>70</v>
      </c>
      <c r="AY436" s="232" t="s">
        <v>145</v>
      </c>
    </row>
    <row r="437" s="12" customFormat="1">
      <c r="A437" s="12"/>
      <c r="B437" s="221"/>
      <c r="C437" s="222"/>
      <c r="D437" s="223" t="s">
        <v>152</v>
      </c>
      <c r="E437" s="224" t="s">
        <v>19</v>
      </c>
      <c r="F437" s="225" t="s">
        <v>1527</v>
      </c>
      <c r="G437" s="222"/>
      <c r="H437" s="226">
        <v>0.70399999999999996</v>
      </c>
      <c r="I437" s="227"/>
      <c r="J437" s="222"/>
      <c r="K437" s="222"/>
      <c r="L437" s="228"/>
      <c r="M437" s="229"/>
      <c r="N437" s="230"/>
      <c r="O437" s="230"/>
      <c r="P437" s="230"/>
      <c r="Q437" s="230"/>
      <c r="R437" s="230"/>
      <c r="S437" s="230"/>
      <c r="T437" s="231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T437" s="232" t="s">
        <v>152</v>
      </c>
      <c r="AU437" s="232" t="s">
        <v>80</v>
      </c>
      <c r="AV437" s="12" t="s">
        <v>80</v>
      </c>
      <c r="AW437" s="12" t="s">
        <v>32</v>
      </c>
      <c r="AX437" s="12" t="s">
        <v>70</v>
      </c>
      <c r="AY437" s="232" t="s">
        <v>145</v>
      </c>
    </row>
    <row r="438" s="12" customFormat="1">
      <c r="A438" s="12"/>
      <c r="B438" s="221"/>
      <c r="C438" s="222"/>
      <c r="D438" s="223" t="s">
        <v>152</v>
      </c>
      <c r="E438" s="224" t="s">
        <v>19</v>
      </c>
      <c r="F438" s="225" t="s">
        <v>1527</v>
      </c>
      <c r="G438" s="222"/>
      <c r="H438" s="226">
        <v>0.70399999999999996</v>
      </c>
      <c r="I438" s="227"/>
      <c r="J438" s="222"/>
      <c r="K438" s="222"/>
      <c r="L438" s="228"/>
      <c r="M438" s="229"/>
      <c r="N438" s="230"/>
      <c r="O438" s="230"/>
      <c r="P438" s="230"/>
      <c r="Q438" s="230"/>
      <c r="R438" s="230"/>
      <c r="S438" s="230"/>
      <c r="T438" s="231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T438" s="232" t="s">
        <v>152</v>
      </c>
      <c r="AU438" s="232" t="s">
        <v>80</v>
      </c>
      <c r="AV438" s="12" t="s">
        <v>80</v>
      </c>
      <c r="AW438" s="12" t="s">
        <v>32</v>
      </c>
      <c r="AX438" s="12" t="s">
        <v>70</v>
      </c>
      <c r="AY438" s="232" t="s">
        <v>145</v>
      </c>
    </row>
    <row r="439" s="12" customFormat="1">
      <c r="A439" s="12"/>
      <c r="B439" s="221"/>
      <c r="C439" s="222"/>
      <c r="D439" s="223" t="s">
        <v>152</v>
      </c>
      <c r="E439" s="224" t="s">
        <v>19</v>
      </c>
      <c r="F439" s="225" t="s">
        <v>1528</v>
      </c>
      <c r="G439" s="222"/>
      <c r="H439" s="226">
        <v>0.70399999999999996</v>
      </c>
      <c r="I439" s="227"/>
      <c r="J439" s="222"/>
      <c r="K439" s="222"/>
      <c r="L439" s="228"/>
      <c r="M439" s="229"/>
      <c r="N439" s="230"/>
      <c r="O439" s="230"/>
      <c r="P439" s="230"/>
      <c r="Q439" s="230"/>
      <c r="R439" s="230"/>
      <c r="S439" s="230"/>
      <c r="T439" s="231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T439" s="232" t="s">
        <v>152</v>
      </c>
      <c r="AU439" s="232" t="s">
        <v>80</v>
      </c>
      <c r="AV439" s="12" t="s">
        <v>80</v>
      </c>
      <c r="AW439" s="12" t="s">
        <v>32</v>
      </c>
      <c r="AX439" s="12" t="s">
        <v>70</v>
      </c>
      <c r="AY439" s="232" t="s">
        <v>145</v>
      </c>
    </row>
    <row r="440" s="12" customFormat="1">
      <c r="A440" s="12"/>
      <c r="B440" s="221"/>
      <c r="C440" s="222"/>
      <c r="D440" s="223" t="s">
        <v>152</v>
      </c>
      <c r="E440" s="224" t="s">
        <v>19</v>
      </c>
      <c r="F440" s="225" t="s">
        <v>1529</v>
      </c>
      <c r="G440" s="222"/>
      <c r="H440" s="226">
        <v>0.67100000000000004</v>
      </c>
      <c r="I440" s="227"/>
      <c r="J440" s="222"/>
      <c r="K440" s="222"/>
      <c r="L440" s="228"/>
      <c r="M440" s="229"/>
      <c r="N440" s="230"/>
      <c r="O440" s="230"/>
      <c r="P440" s="230"/>
      <c r="Q440" s="230"/>
      <c r="R440" s="230"/>
      <c r="S440" s="230"/>
      <c r="T440" s="231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T440" s="232" t="s">
        <v>152</v>
      </c>
      <c r="AU440" s="232" t="s">
        <v>80</v>
      </c>
      <c r="AV440" s="12" t="s">
        <v>80</v>
      </c>
      <c r="AW440" s="12" t="s">
        <v>32</v>
      </c>
      <c r="AX440" s="12" t="s">
        <v>70</v>
      </c>
      <c r="AY440" s="232" t="s">
        <v>145</v>
      </c>
    </row>
    <row r="441" s="12" customFormat="1">
      <c r="A441" s="12"/>
      <c r="B441" s="221"/>
      <c r="C441" s="222"/>
      <c r="D441" s="223" t="s">
        <v>152</v>
      </c>
      <c r="E441" s="224" t="s">
        <v>19</v>
      </c>
      <c r="F441" s="225" t="s">
        <v>1530</v>
      </c>
      <c r="G441" s="222"/>
      <c r="H441" s="226">
        <v>0.72599999999999998</v>
      </c>
      <c r="I441" s="227"/>
      <c r="J441" s="222"/>
      <c r="K441" s="222"/>
      <c r="L441" s="228"/>
      <c r="M441" s="229"/>
      <c r="N441" s="230"/>
      <c r="O441" s="230"/>
      <c r="P441" s="230"/>
      <c r="Q441" s="230"/>
      <c r="R441" s="230"/>
      <c r="S441" s="230"/>
      <c r="T441" s="231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T441" s="232" t="s">
        <v>152</v>
      </c>
      <c r="AU441" s="232" t="s">
        <v>80</v>
      </c>
      <c r="AV441" s="12" t="s">
        <v>80</v>
      </c>
      <c r="AW441" s="12" t="s">
        <v>32</v>
      </c>
      <c r="AX441" s="12" t="s">
        <v>70</v>
      </c>
      <c r="AY441" s="232" t="s">
        <v>145</v>
      </c>
    </row>
    <row r="442" s="12" customFormat="1">
      <c r="A442" s="12"/>
      <c r="B442" s="221"/>
      <c r="C442" s="222"/>
      <c r="D442" s="223" t="s">
        <v>152</v>
      </c>
      <c r="E442" s="224" t="s">
        <v>19</v>
      </c>
      <c r="F442" s="225" t="s">
        <v>1531</v>
      </c>
      <c r="G442" s="222"/>
      <c r="H442" s="226">
        <v>0.69299999999999995</v>
      </c>
      <c r="I442" s="227"/>
      <c r="J442" s="222"/>
      <c r="K442" s="222"/>
      <c r="L442" s="228"/>
      <c r="M442" s="229"/>
      <c r="N442" s="230"/>
      <c r="O442" s="230"/>
      <c r="P442" s="230"/>
      <c r="Q442" s="230"/>
      <c r="R442" s="230"/>
      <c r="S442" s="230"/>
      <c r="T442" s="231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T442" s="232" t="s">
        <v>152</v>
      </c>
      <c r="AU442" s="232" t="s">
        <v>80</v>
      </c>
      <c r="AV442" s="12" t="s">
        <v>80</v>
      </c>
      <c r="AW442" s="12" t="s">
        <v>32</v>
      </c>
      <c r="AX442" s="12" t="s">
        <v>70</v>
      </c>
      <c r="AY442" s="232" t="s">
        <v>145</v>
      </c>
    </row>
    <row r="443" s="12" customFormat="1">
      <c r="A443" s="12"/>
      <c r="B443" s="221"/>
      <c r="C443" s="222"/>
      <c r="D443" s="223" t="s">
        <v>152</v>
      </c>
      <c r="E443" s="224" t="s">
        <v>19</v>
      </c>
      <c r="F443" s="225" t="s">
        <v>1532</v>
      </c>
      <c r="G443" s="222"/>
      <c r="H443" s="226">
        <v>0.58299999999999996</v>
      </c>
      <c r="I443" s="227"/>
      <c r="J443" s="222"/>
      <c r="K443" s="222"/>
      <c r="L443" s="228"/>
      <c r="M443" s="229"/>
      <c r="N443" s="230"/>
      <c r="O443" s="230"/>
      <c r="P443" s="230"/>
      <c r="Q443" s="230"/>
      <c r="R443" s="230"/>
      <c r="S443" s="230"/>
      <c r="T443" s="231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T443" s="232" t="s">
        <v>152</v>
      </c>
      <c r="AU443" s="232" t="s">
        <v>80</v>
      </c>
      <c r="AV443" s="12" t="s">
        <v>80</v>
      </c>
      <c r="AW443" s="12" t="s">
        <v>32</v>
      </c>
      <c r="AX443" s="12" t="s">
        <v>70</v>
      </c>
      <c r="AY443" s="232" t="s">
        <v>145</v>
      </c>
    </row>
    <row r="444" s="12" customFormat="1">
      <c r="A444" s="12"/>
      <c r="B444" s="221"/>
      <c r="C444" s="222"/>
      <c r="D444" s="223" t="s">
        <v>152</v>
      </c>
      <c r="E444" s="224" t="s">
        <v>19</v>
      </c>
      <c r="F444" s="225" t="s">
        <v>1533</v>
      </c>
      <c r="G444" s="222"/>
      <c r="H444" s="226">
        <v>0.58299999999999996</v>
      </c>
      <c r="I444" s="227"/>
      <c r="J444" s="222"/>
      <c r="K444" s="222"/>
      <c r="L444" s="228"/>
      <c r="M444" s="229"/>
      <c r="N444" s="230"/>
      <c r="O444" s="230"/>
      <c r="P444" s="230"/>
      <c r="Q444" s="230"/>
      <c r="R444" s="230"/>
      <c r="S444" s="230"/>
      <c r="T444" s="231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T444" s="232" t="s">
        <v>152</v>
      </c>
      <c r="AU444" s="232" t="s">
        <v>80</v>
      </c>
      <c r="AV444" s="12" t="s">
        <v>80</v>
      </c>
      <c r="AW444" s="12" t="s">
        <v>32</v>
      </c>
      <c r="AX444" s="12" t="s">
        <v>70</v>
      </c>
      <c r="AY444" s="232" t="s">
        <v>145</v>
      </c>
    </row>
    <row r="445" s="12" customFormat="1">
      <c r="A445" s="12"/>
      <c r="B445" s="221"/>
      <c r="C445" s="222"/>
      <c r="D445" s="223" t="s">
        <v>152</v>
      </c>
      <c r="E445" s="224" t="s">
        <v>19</v>
      </c>
      <c r="F445" s="225" t="s">
        <v>1534</v>
      </c>
      <c r="G445" s="222"/>
      <c r="H445" s="226">
        <v>0.78100000000000003</v>
      </c>
      <c r="I445" s="227"/>
      <c r="J445" s="222"/>
      <c r="K445" s="222"/>
      <c r="L445" s="228"/>
      <c r="M445" s="229"/>
      <c r="N445" s="230"/>
      <c r="O445" s="230"/>
      <c r="P445" s="230"/>
      <c r="Q445" s="230"/>
      <c r="R445" s="230"/>
      <c r="S445" s="230"/>
      <c r="T445" s="231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T445" s="232" t="s">
        <v>152</v>
      </c>
      <c r="AU445" s="232" t="s">
        <v>80</v>
      </c>
      <c r="AV445" s="12" t="s">
        <v>80</v>
      </c>
      <c r="AW445" s="12" t="s">
        <v>32</v>
      </c>
      <c r="AX445" s="12" t="s">
        <v>70</v>
      </c>
      <c r="AY445" s="232" t="s">
        <v>145</v>
      </c>
    </row>
    <row r="446" s="12" customFormat="1">
      <c r="A446" s="12"/>
      <c r="B446" s="221"/>
      <c r="C446" s="222"/>
      <c r="D446" s="223" t="s">
        <v>152</v>
      </c>
      <c r="E446" s="224" t="s">
        <v>19</v>
      </c>
      <c r="F446" s="225" t="s">
        <v>1535</v>
      </c>
      <c r="G446" s="222"/>
      <c r="H446" s="226">
        <v>0.67100000000000004</v>
      </c>
      <c r="I446" s="227"/>
      <c r="J446" s="222"/>
      <c r="K446" s="222"/>
      <c r="L446" s="228"/>
      <c r="M446" s="229"/>
      <c r="N446" s="230"/>
      <c r="O446" s="230"/>
      <c r="P446" s="230"/>
      <c r="Q446" s="230"/>
      <c r="R446" s="230"/>
      <c r="S446" s="230"/>
      <c r="T446" s="231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T446" s="232" t="s">
        <v>152</v>
      </c>
      <c r="AU446" s="232" t="s">
        <v>80</v>
      </c>
      <c r="AV446" s="12" t="s">
        <v>80</v>
      </c>
      <c r="AW446" s="12" t="s">
        <v>32</v>
      </c>
      <c r="AX446" s="12" t="s">
        <v>70</v>
      </c>
      <c r="AY446" s="232" t="s">
        <v>145</v>
      </c>
    </row>
    <row r="447" s="16" customFormat="1">
      <c r="A447" s="16"/>
      <c r="B447" s="271"/>
      <c r="C447" s="272"/>
      <c r="D447" s="223" t="s">
        <v>152</v>
      </c>
      <c r="E447" s="273" t="s">
        <v>19</v>
      </c>
      <c r="F447" s="274" t="s">
        <v>752</v>
      </c>
      <c r="G447" s="272"/>
      <c r="H447" s="275">
        <v>9.4379999999999988</v>
      </c>
      <c r="I447" s="276"/>
      <c r="J447" s="272"/>
      <c r="K447" s="272"/>
      <c r="L447" s="277"/>
      <c r="M447" s="278"/>
      <c r="N447" s="279"/>
      <c r="O447" s="279"/>
      <c r="P447" s="279"/>
      <c r="Q447" s="279"/>
      <c r="R447" s="279"/>
      <c r="S447" s="279"/>
      <c r="T447" s="280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T447" s="281" t="s">
        <v>152</v>
      </c>
      <c r="AU447" s="281" t="s">
        <v>80</v>
      </c>
      <c r="AV447" s="16" t="s">
        <v>168</v>
      </c>
      <c r="AW447" s="16" t="s">
        <v>32</v>
      </c>
      <c r="AX447" s="16" t="s">
        <v>70</v>
      </c>
      <c r="AY447" s="281" t="s">
        <v>145</v>
      </c>
    </row>
    <row r="448" s="14" customFormat="1">
      <c r="A448" s="14"/>
      <c r="B448" s="243"/>
      <c r="C448" s="244"/>
      <c r="D448" s="223" t="s">
        <v>152</v>
      </c>
      <c r="E448" s="245" t="s">
        <v>19</v>
      </c>
      <c r="F448" s="246" t="s">
        <v>154</v>
      </c>
      <c r="G448" s="244"/>
      <c r="H448" s="247">
        <v>24.364999999999998</v>
      </c>
      <c r="I448" s="248"/>
      <c r="J448" s="244"/>
      <c r="K448" s="244"/>
      <c r="L448" s="249"/>
      <c r="M448" s="250"/>
      <c r="N448" s="251"/>
      <c r="O448" s="251"/>
      <c r="P448" s="251"/>
      <c r="Q448" s="251"/>
      <c r="R448" s="251"/>
      <c r="S448" s="251"/>
      <c r="T448" s="252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3" t="s">
        <v>152</v>
      </c>
      <c r="AU448" s="253" t="s">
        <v>80</v>
      </c>
      <c r="AV448" s="14" t="s">
        <v>150</v>
      </c>
      <c r="AW448" s="14" t="s">
        <v>32</v>
      </c>
      <c r="AX448" s="14" t="s">
        <v>78</v>
      </c>
      <c r="AY448" s="253" t="s">
        <v>145</v>
      </c>
    </row>
    <row r="449" s="2" customFormat="1" ht="21.75" customHeight="1">
      <c r="A449" s="41"/>
      <c r="B449" s="42"/>
      <c r="C449" s="208" t="s">
        <v>320</v>
      </c>
      <c r="D449" s="208" t="s">
        <v>146</v>
      </c>
      <c r="E449" s="209" t="s">
        <v>1536</v>
      </c>
      <c r="F449" s="210" t="s">
        <v>1537</v>
      </c>
      <c r="G449" s="211" t="s">
        <v>401</v>
      </c>
      <c r="H449" s="212">
        <v>441.80000000000001</v>
      </c>
      <c r="I449" s="213"/>
      <c r="J449" s="214">
        <f>ROUND(I449*H449,2)</f>
        <v>0</v>
      </c>
      <c r="K449" s="210" t="s">
        <v>733</v>
      </c>
      <c r="L449" s="47"/>
      <c r="M449" s="215" t="s">
        <v>19</v>
      </c>
      <c r="N449" s="216" t="s">
        <v>41</v>
      </c>
      <c r="O449" s="87"/>
      <c r="P449" s="217">
        <f>O449*H449</f>
        <v>0</v>
      </c>
      <c r="Q449" s="217">
        <v>0.00165</v>
      </c>
      <c r="R449" s="217">
        <f>Q449*H449</f>
        <v>0.72897000000000001</v>
      </c>
      <c r="S449" s="217">
        <v>0</v>
      </c>
      <c r="T449" s="218">
        <f>S449*H449</f>
        <v>0</v>
      </c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R449" s="219" t="s">
        <v>150</v>
      </c>
      <c r="AT449" s="219" t="s">
        <v>146</v>
      </c>
      <c r="AU449" s="219" t="s">
        <v>80</v>
      </c>
      <c r="AY449" s="20" t="s">
        <v>145</v>
      </c>
      <c r="BE449" s="220">
        <f>IF(N449="základní",J449,0)</f>
        <v>0</v>
      </c>
      <c r="BF449" s="220">
        <f>IF(N449="snížená",J449,0)</f>
        <v>0</v>
      </c>
      <c r="BG449" s="220">
        <f>IF(N449="zákl. přenesená",J449,0)</f>
        <v>0</v>
      </c>
      <c r="BH449" s="220">
        <f>IF(N449="sníž. přenesená",J449,0)</f>
        <v>0</v>
      </c>
      <c r="BI449" s="220">
        <f>IF(N449="nulová",J449,0)</f>
        <v>0</v>
      </c>
      <c r="BJ449" s="20" t="s">
        <v>78</v>
      </c>
      <c r="BK449" s="220">
        <f>ROUND(I449*H449,2)</f>
        <v>0</v>
      </c>
      <c r="BL449" s="20" t="s">
        <v>150</v>
      </c>
      <c r="BM449" s="219" t="s">
        <v>1538</v>
      </c>
    </row>
    <row r="450" s="2" customFormat="1">
      <c r="A450" s="41"/>
      <c r="B450" s="42"/>
      <c r="C450" s="43"/>
      <c r="D450" s="266" t="s">
        <v>735</v>
      </c>
      <c r="E450" s="43"/>
      <c r="F450" s="267" t="s">
        <v>1539</v>
      </c>
      <c r="G450" s="43"/>
      <c r="H450" s="43"/>
      <c r="I450" s="268"/>
      <c r="J450" s="43"/>
      <c r="K450" s="43"/>
      <c r="L450" s="47"/>
      <c r="M450" s="269"/>
      <c r="N450" s="270"/>
      <c r="O450" s="87"/>
      <c r="P450" s="87"/>
      <c r="Q450" s="87"/>
      <c r="R450" s="87"/>
      <c r="S450" s="87"/>
      <c r="T450" s="88"/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T450" s="20" t="s">
        <v>735</v>
      </c>
      <c r="AU450" s="20" t="s">
        <v>80</v>
      </c>
    </row>
    <row r="451" s="12" customFormat="1">
      <c r="A451" s="12"/>
      <c r="B451" s="221"/>
      <c r="C451" s="222"/>
      <c r="D451" s="223" t="s">
        <v>152</v>
      </c>
      <c r="E451" s="224" t="s">
        <v>19</v>
      </c>
      <c r="F451" s="225" t="s">
        <v>1540</v>
      </c>
      <c r="G451" s="222"/>
      <c r="H451" s="226">
        <v>204.80000000000001</v>
      </c>
      <c r="I451" s="227"/>
      <c r="J451" s="222"/>
      <c r="K451" s="222"/>
      <c r="L451" s="228"/>
      <c r="M451" s="229"/>
      <c r="N451" s="230"/>
      <c r="O451" s="230"/>
      <c r="P451" s="230"/>
      <c r="Q451" s="230"/>
      <c r="R451" s="230"/>
      <c r="S451" s="230"/>
      <c r="T451" s="231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T451" s="232" t="s">
        <v>152</v>
      </c>
      <c r="AU451" s="232" t="s">
        <v>80</v>
      </c>
      <c r="AV451" s="12" t="s">
        <v>80</v>
      </c>
      <c r="AW451" s="12" t="s">
        <v>32</v>
      </c>
      <c r="AX451" s="12" t="s">
        <v>70</v>
      </c>
      <c r="AY451" s="232" t="s">
        <v>145</v>
      </c>
    </row>
    <row r="452" s="12" customFormat="1">
      <c r="A452" s="12"/>
      <c r="B452" s="221"/>
      <c r="C452" s="222"/>
      <c r="D452" s="223" t="s">
        <v>152</v>
      </c>
      <c r="E452" s="224" t="s">
        <v>19</v>
      </c>
      <c r="F452" s="225" t="s">
        <v>1541</v>
      </c>
      <c r="G452" s="222"/>
      <c r="H452" s="226">
        <v>151.40000000000001</v>
      </c>
      <c r="I452" s="227"/>
      <c r="J452" s="222"/>
      <c r="K452" s="222"/>
      <c r="L452" s="228"/>
      <c r="M452" s="229"/>
      <c r="N452" s="230"/>
      <c r="O452" s="230"/>
      <c r="P452" s="230"/>
      <c r="Q452" s="230"/>
      <c r="R452" s="230"/>
      <c r="S452" s="230"/>
      <c r="T452" s="231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T452" s="232" t="s">
        <v>152</v>
      </c>
      <c r="AU452" s="232" t="s">
        <v>80</v>
      </c>
      <c r="AV452" s="12" t="s">
        <v>80</v>
      </c>
      <c r="AW452" s="12" t="s">
        <v>32</v>
      </c>
      <c r="AX452" s="12" t="s">
        <v>70</v>
      </c>
      <c r="AY452" s="232" t="s">
        <v>145</v>
      </c>
    </row>
    <row r="453" s="12" customFormat="1">
      <c r="A453" s="12"/>
      <c r="B453" s="221"/>
      <c r="C453" s="222"/>
      <c r="D453" s="223" t="s">
        <v>152</v>
      </c>
      <c r="E453" s="224" t="s">
        <v>19</v>
      </c>
      <c r="F453" s="225" t="s">
        <v>1542</v>
      </c>
      <c r="G453" s="222"/>
      <c r="H453" s="226">
        <v>85.599999999999994</v>
      </c>
      <c r="I453" s="227"/>
      <c r="J453" s="222"/>
      <c r="K453" s="222"/>
      <c r="L453" s="228"/>
      <c r="M453" s="229"/>
      <c r="N453" s="230"/>
      <c r="O453" s="230"/>
      <c r="P453" s="230"/>
      <c r="Q453" s="230"/>
      <c r="R453" s="230"/>
      <c r="S453" s="230"/>
      <c r="T453" s="231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T453" s="232" t="s">
        <v>152</v>
      </c>
      <c r="AU453" s="232" t="s">
        <v>80</v>
      </c>
      <c r="AV453" s="12" t="s">
        <v>80</v>
      </c>
      <c r="AW453" s="12" t="s">
        <v>32</v>
      </c>
      <c r="AX453" s="12" t="s">
        <v>70</v>
      </c>
      <c r="AY453" s="232" t="s">
        <v>145</v>
      </c>
    </row>
    <row r="454" s="14" customFormat="1">
      <c r="A454" s="14"/>
      <c r="B454" s="243"/>
      <c r="C454" s="244"/>
      <c r="D454" s="223" t="s">
        <v>152</v>
      </c>
      <c r="E454" s="245" t="s">
        <v>19</v>
      </c>
      <c r="F454" s="246" t="s">
        <v>154</v>
      </c>
      <c r="G454" s="244"/>
      <c r="H454" s="247">
        <v>441.80000000000007</v>
      </c>
      <c r="I454" s="248"/>
      <c r="J454" s="244"/>
      <c r="K454" s="244"/>
      <c r="L454" s="249"/>
      <c r="M454" s="250"/>
      <c r="N454" s="251"/>
      <c r="O454" s="251"/>
      <c r="P454" s="251"/>
      <c r="Q454" s="251"/>
      <c r="R454" s="251"/>
      <c r="S454" s="251"/>
      <c r="T454" s="252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3" t="s">
        <v>152</v>
      </c>
      <c r="AU454" s="253" t="s">
        <v>80</v>
      </c>
      <c r="AV454" s="14" t="s">
        <v>150</v>
      </c>
      <c r="AW454" s="14" t="s">
        <v>32</v>
      </c>
      <c r="AX454" s="14" t="s">
        <v>78</v>
      </c>
      <c r="AY454" s="253" t="s">
        <v>145</v>
      </c>
    </row>
    <row r="455" s="2" customFormat="1" ht="16.5" customHeight="1">
      <c r="A455" s="41"/>
      <c r="B455" s="42"/>
      <c r="C455" s="282" t="s">
        <v>329</v>
      </c>
      <c r="D455" s="282" t="s">
        <v>845</v>
      </c>
      <c r="E455" s="283" t="s">
        <v>1543</v>
      </c>
      <c r="F455" s="284" t="s">
        <v>1544</v>
      </c>
      <c r="G455" s="285" t="s">
        <v>176</v>
      </c>
      <c r="H455" s="286">
        <v>112.65900000000001</v>
      </c>
      <c r="I455" s="287"/>
      <c r="J455" s="288">
        <f>ROUND(I455*H455,2)</f>
        <v>0</v>
      </c>
      <c r="K455" s="284" t="s">
        <v>733</v>
      </c>
      <c r="L455" s="289"/>
      <c r="M455" s="290" t="s">
        <v>19</v>
      </c>
      <c r="N455" s="291" t="s">
        <v>41</v>
      </c>
      <c r="O455" s="87"/>
      <c r="P455" s="217">
        <f>O455*H455</f>
        <v>0</v>
      </c>
      <c r="Q455" s="217">
        <v>0.045999999999999999</v>
      </c>
      <c r="R455" s="217">
        <f>Q455*H455</f>
        <v>5.1823139999999999</v>
      </c>
      <c r="S455" s="217">
        <v>0</v>
      </c>
      <c r="T455" s="218">
        <f>S455*H455</f>
        <v>0</v>
      </c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R455" s="219" t="s">
        <v>195</v>
      </c>
      <c r="AT455" s="219" t="s">
        <v>845</v>
      </c>
      <c r="AU455" s="219" t="s">
        <v>80</v>
      </c>
      <c r="AY455" s="20" t="s">
        <v>145</v>
      </c>
      <c r="BE455" s="220">
        <f>IF(N455="základní",J455,0)</f>
        <v>0</v>
      </c>
      <c r="BF455" s="220">
        <f>IF(N455="snížená",J455,0)</f>
        <v>0</v>
      </c>
      <c r="BG455" s="220">
        <f>IF(N455="zákl. přenesená",J455,0)</f>
        <v>0</v>
      </c>
      <c r="BH455" s="220">
        <f>IF(N455="sníž. přenesená",J455,0)</f>
        <v>0</v>
      </c>
      <c r="BI455" s="220">
        <f>IF(N455="nulová",J455,0)</f>
        <v>0</v>
      </c>
      <c r="BJ455" s="20" t="s">
        <v>78</v>
      </c>
      <c r="BK455" s="220">
        <f>ROUND(I455*H455,2)</f>
        <v>0</v>
      </c>
      <c r="BL455" s="20" t="s">
        <v>150</v>
      </c>
      <c r="BM455" s="219" t="s">
        <v>1545</v>
      </c>
    </row>
    <row r="456" s="12" customFormat="1">
      <c r="A456" s="12"/>
      <c r="B456" s="221"/>
      <c r="C456" s="222"/>
      <c r="D456" s="223" t="s">
        <v>152</v>
      </c>
      <c r="E456" s="224" t="s">
        <v>19</v>
      </c>
      <c r="F456" s="225" t="s">
        <v>1546</v>
      </c>
      <c r="G456" s="222"/>
      <c r="H456" s="226">
        <v>51.200000000000003</v>
      </c>
      <c r="I456" s="227"/>
      <c r="J456" s="222"/>
      <c r="K456" s="222"/>
      <c r="L456" s="228"/>
      <c r="M456" s="229"/>
      <c r="N456" s="230"/>
      <c r="O456" s="230"/>
      <c r="P456" s="230"/>
      <c r="Q456" s="230"/>
      <c r="R456" s="230"/>
      <c r="S456" s="230"/>
      <c r="T456" s="231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T456" s="232" t="s">
        <v>152</v>
      </c>
      <c r="AU456" s="232" t="s">
        <v>80</v>
      </c>
      <c r="AV456" s="12" t="s">
        <v>80</v>
      </c>
      <c r="AW456" s="12" t="s">
        <v>32</v>
      </c>
      <c r="AX456" s="12" t="s">
        <v>70</v>
      </c>
      <c r="AY456" s="232" t="s">
        <v>145</v>
      </c>
    </row>
    <row r="457" s="12" customFormat="1">
      <c r="A457" s="12"/>
      <c r="B457" s="221"/>
      <c r="C457" s="222"/>
      <c r="D457" s="223" t="s">
        <v>152</v>
      </c>
      <c r="E457" s="224" t="s">
        <v>19</v>
      </c>
      <c r="F457" s="225" t="s">
        <v>1547</v>
      </c>
      <c r="G457" s="222"/>
      <c r="H457" s="226">
        <v>37.850000000000001</v>
      </c>
      <c r="I457" s="227"/>
      <c r="J457" s="222"/>
      <c r="K457" s="222"/>
      <c r="L457" s="228"/>
      <c r="M457" s="229"/>
      <c r="N457" s="230"/>
      <c r="O457" s="230"/>
      <c r="P457" s="230"/>
      <c r="Q457" s="230"/>
      <c r="R457" s="230"/>
      <c r="S457" s="230"/>
      <c r="T457" s="231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T457" s="232" t="s">
        <v>152</v>
      </c>
      <c r="AU457" s="232" t="s">
        <v>80</v>
      </c>
      <c r="AV457" s="12" t="s">
        <v>80</v>
      </c>
      <c r="AW457" s="12" t="s">
        <v>32</v>
      </c>
      <c r="AX457" s="12" t="s">
        <v>70</v>
      </c>
      <c r="AY457" s="232" t="s">
        <v>145</v>
      </c>
    </row>
    <row r="458" s="12" customFormat="1">
      <c r="A458" s="12"/>
      <c r="B458" s="221"/>
      <c r="C458" s="222"/>
      <c r="D458" s="223" t="s">
        <v>152</v>
      </c>
      <c r="E458" s="224" t="s">
        <v>19</v>
      </c>
      <c r="F458" s="225" t="s">
        <v>1548</v>
      </c>
      <c r="G458" s="222"/>
      <c r="H458" s="226">
        <v>21.399999999999999</v>
      </c>
      <c r="I458" s="227"/>
      <c r="J458" s="222"/>
      <c r="K458" s="222"/>
      <c r="L458" s="228"/>
      <c r="M458" s="229"/>
      <c r="N458" s="230"/>
      <c r="O458" s="230"/>
      <c r="P458" s="230"/>
      <c r="Q458" s="230"/>
      <c r="R458" s="230"/>
      <c r="S458" s="230"/>
      <c r="T458" s="231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T458" s="232" t="s">
        <v>152</v>
      </c>
      <c r="AU458" s="232" t="s">
        <v>80</v>
      </c>
      <c r="AV458" s="12" t="s">
        <v>80</v>
      </c>
      <c r="AW458" s="12" t="s">
        <v>32</v>
      </c>
      <c r="AX458" s="12" t="s">
        <v>70</v>
      </c>
      <c r="AY458" s="232" t="s">
        <v>145</v>
      </c>
    </row>
    <row r="459" s="14" customFormat="1">
      <c r="A459" s="14"/>
      <c r="B459" s="243"/>
      <c r="C459" s="244"/>
      <c r="D459" s="223" t="s">
        <v>152</v>
      </c>
      <c r="E459" s="245" t="s">
        <v>19</v>
      </c>
      <c r="F459" s="246" t="s">
        <v>154</v>
      </c>
      <c r="G459" s="244"/>
      <c r="H459" s="247">
        <v>110.45000000000002</v>
      </c>
      <c r="I459" s="248"/>
      <c r="J459" s="244"/>
      <c r="K459" s="244"/>
      <c r="L459" s="249"/>
      <c r="M459" s="250"/>
      <c r="N459" s="251"/>
      <c r="O459" s="251"/>
      <c r="P459" s="251"/>
      <c r="Q459" s="251"/>
      <c r="R459" s="251"/>
      <c r="S459" s="251"/>
      <c r="T459" s="252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3" t="s">
        <v>152</v>
      </c>
      <c r="AU459" s="253" t="s">
        <v>80</v>
      </c>
      <c r="AV459" s="14" t="s">
        <v>150</v>
      </c>
      <c r="AW459" s="14" t="s">
        <v>32</v>
      </c>
      <c r="AX459" s="14" t="s">
        <v>78</v>
      </c>
      <c r="AY459" s="253" t="s">
        <v>145</v>
      </c>
    </row>
    <row r="460" s="12" customFormat="1">
      <c r="A460" s="12"/>
      <c r="B460" s="221"/>
      <c r="C460" s="222"/>
      <c r="D460" s="223" t="s">
        <v>152</v>
      </c>
      <c r="E460" s="222"/>
      <c r="F460" s="225" t="s">
        <v>1549</v>
      </c>
      <c r="G460" s="222"/>
      <c r="H460" s="226">
        <v>112.65900000000001</v>
      </c>
      <c r="I460" s="227"/>
      <c r="J460" s="222"/>
      <c r="K460" s="222"/>
      <c r="L460" s="228"/>
      <c r="M460" s="229"/>
      <c r="N460" s="230"/>
      <c r="O460" s="230"/>
      <c r="P460" s="230"/>
      <c r="Q460" s="230"/>
      <c r="R460" s="230"/>
      <c r="S460" s="230"/>
      <c r="T460" s="231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T460" s="232" t="s">
        <v>152</v>
      </c>
      <c r="AU460" s="232" t="s">
        <v>80</v>
      </c>
      <c r="AV460" s="12" t="s">
        <v>80</v>
      </c>
      <c r="AW460" s="12" t="s">
        <v>4</v>
      </c>
      <c r="AX460" s="12" t="s">
        <v>78</v>
      </c>
      <c r="AY460" s="232" t="s">
        <v>145</v>
      </c>
    </row>
    <row r="461" s="11" customFormat="1" ht="22.8" customHeight="1">
      <c r="A461" s="11"/>
      <c r="B461" s="194"/>
      <c r="C461" s="195"/>
      <c r="D461" s="196" t="s">
        <v>69</v>
      </c>
      <c r="E461" s="264" t="s">
        <v>195</v>
      </c>
      <c r="F461" s="264" t="s">
        <v>935</v>
      </c>
      <c r="G461" s="195"/>
      <c r="H461" s="195"/>
      <c r="I461" s="198"/>
      <c r="J461" s="265">
        <f>BK461</f>
        <v>0</v>
      </c>
      <c r="K461" s="195"/>
      <c r="L461" s="200"/>
      <c r="M461" s="201"/>
      <c r="N461" s="202"/>
      <c r="O461" s="202"/>
      <c r="P461" s="203">
        <f>SUM(P462:P523)</f>
        <v>0</v>
      </c>
      <c r="Q461" s="202"/>
      <c r="R461" s="203">
        <f>SUM(R462:R523)</f>
        <v>8.5507970000000011</v>
      </c>
      <c r="S461" s="202"/>
      <c r="T461" s="204">
        <f>SUM(T462:T523)</f>
        <v>0</v>
      </c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R461" s="205" t="s">
        <v>78</v>
      </c>
      <c r="AT461" s="206" t="s">
        <v>69</v>
      </c>
      <c r="AU461" s="206" t="s">
        <v>78</v>
      </c>
      <c r="AY461" s="205" t="s">
        <v>145</v>
      </c>
      <c r="BK461" s="207">
        <f>SUM(BK462:BK523)</f>
        <v>0</v>
      </c>
    </row>
    <row r="462" s="2" customFormat="1" ht="24.15" customHeight="1">
      <c r="A462" s="41"/>
      <c r="B462" s="42"/>
      <c r="C462" s="208" t="s">
        <v>333</v>
      </c>
      <c r="D462" s="208" t="s">
        <v>146</v>
      </c>
      <c r="E462" s="209" t="s">
        <v>1550</v>
      </c>
      <c r="F462" s="210" t="s">
        <v>1551</v>
      </c>
      <c r="G462" s="211" t="s">
        <v>401</v>
      </c>
      <c r="H462" s="212">
        <v>40</v>
      </c>
      <c r="I462" s="213"/>
      <c r="J462" s="214">
        <f>ROUND(I462*H462,2)</f>
        <v>0</v>
      </c>
      <c r="K462" s="210" t="s">
        <v>733</v>
      </c>
      <c r="L462" s="47"/>
      <c r="M462" s="215" t="s">
        <v>19</v>
      </c>
      <c r="N462" s="216" t="s">
        <v>41</v>
      </c>
      <c r="O462" s="87"/>
      <c r="P462" s="217">
        <f>O462*H462</f>
        <v>0</v>
      </c>
      <c r="Q462" s="217">
        <v>0.068640000000000007</v>
      </c>
      <c r="R462" s="217">
        <f>Q462*H462</f>
        <v>2.7456000000000005</v>
      </c>
      <c r="S462" s="217">
        <v>0</v>
      </c>
      <c r="T462" s="218">
        <f>S462*H462</f>
        <v>0</v>
      </c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R462" s="219" t="s">
        <v>150</v>
      </c>
      <c r="AT462" s="219" t="s">
        <v>146</v>
      </c>
      <c r="AU462" s="219" t="s">
        <v>80</v>
      </c>
      <c r="AY462" s="20" t="s">
        <v>145</v>
      </c>
      <c r="BE462" s="220">
        <f>IF(N462="základní",J462,0)</f>
        <v>0</v>
      </c>
      <c r="BF462" s="220">
        <f>IF(N462="snížená",J462,0)</f>
        <v>0</v>
      </c>
      <c r="BG462" s="220">
        <f>IF(N462="zákl. přenesená",J462,0)</f>
        <v>0</v>
      </c>
      <c r="BH462" s="220">
        <f>IF(N462="sníž. přenesená",J462,0)</f>
        <v>0</v>
      </c>
      <c r="BI462" s="220">
        <f>IF(N462="nulová",J462,0)</f>
        <v>0</v>
      </c>
      <c r="BJ462" s="20" t="s">
        <v>78</v>
      </c>
      <c r="BK462" s="220">
        <f>ROUND(I462*H462,2)</f>
        <v>0</v>
      </c>
      <c r="BL462" s="20" t="s">
        <v>150</v>
      </c>
      <c r="BM462" s="219" t="s">
        <v>1552</v>
      </c>
    </row>
    <row r="463" s="2" customFormat="1">
      <c r="A463" s="41"/>
      <c r="B463" s="42"/>
      <c r="C463" s="43"/>
      <c r="D463" s="266" t="s">
        <v>735</v>
      </c>
      <c r="E463" s="43"/>
      <c r="F463" s="267" t="s">
        <v>1553</v>
      </c>
      <c r="G463" s="43"/>
      <c r="H463" s="43"/>
      <c r="I463" s="268"/>
      <c r="J463" s="43"/>
      <c r="K463" s="43"/>
      <c r="L463" s="47"/>
      <c r="M463" s="269"/>
      <c r="N463" s="270"/>
      <c r="O463" s="87"/>
      <c r="P463" s="87"/>
      <c r="Q463" s="87"/>
      <c r="R463" s="87"/>
      <c r="S463" s="87"/>
      <c r="T463" s="88"/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T463" s="20" t="s">
        <v>735</v>
      </c>
      <c r="AU463" s="20" t="s">
        <v>80</v>
      </c>
    </row>
    <row r="464" s="2" customFormat="1" ht="24.15" customHeight="1">
      <c r="A464" s="41"/>
      <c r="B464" s="42"/>
      <c r="C464" s="208" t="s">
        <v>280</v>
      </c>
      <c r="D464" s="208" t="s">
        <v>146</v>
      </c>
      <c r="E464" s="209" t="s">
        <v>1554</v>
      </c>
      <c r="F464" s="210" t="s">
        <v>1555</v>
      </c>
      <c r="G464" s="211" t="s">
        <v>176</v>
      </c>
      <c r="H464" s="212">
        <v>221.5</v>
      </c>
      <c r="I464" s="213"/>
      <c r="J464" s="214">
        <f>ROUND(I464*H464,2)</f>
        <v>0</v>
      </c>
      <c r="K464" s="210" t="s">
        <v>733</v>
      </c>
      <c r="L464" s="47"/>
      <c r="M464" s="215" t="s">
        <v>19</v>
      </c>
      <c r="N464" s="216" t="s">
        <v>41</v>
      </c>
      <c r="O464" s="87"/>
      <c r="P464" s="217">
        <f>O464*H464</f>
        <v>0</v>
      </c>
      <c r="Q464" s="217">
        <v>3.0000000000000001E-05</v>
      </c>
      <c r="R464" s="217">
        <f>Q464*H464</f>
        <v>0.0066449999999999999</v>
      </c>
      <c r="S464" s="217">
        <v>0</v>
      </c>
      <c r="T464" s="218">
        <f>S464*H464</f>
        <v>0</v>
      </c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R464" s="219" t="s">
        <v>150</v>
      </c>
      <c r="AT464" s="219" t="s">
        <v>146</v>
      </c>
      <c r="AU464" s="219" t="s">
        <v>80</v>
      </c>
      <c r="AY464" s="20" t="s">
        <v>145</v>
      </c>
      <c r="BE464" s="220">
        <f>IF(N464="základní",J464,0)</f>
        <v>0</v>
      </c>
      <c r="BF464" s="220">
        <f>IF(N464="snížená",J464,0)</f>
        <v>0</v>
      </c>
      <c r="BG464" s="220">
        <f>IF(N464="zákl. přenesená",J464,0)</f>
        <v>0</v>
      </c>
      <c r="BH464" s="220">
        <f>IF(N464="sníž. přenesená",J464,0)</f>
        <v>0</v>
      </c>
      <c r="BI464" s="220">
        <f>IF(N464="nulová",J464,0)</f>
        <v>0</v>
      </c>
      <c r="BJ464" s="20" t="s">
        <v>78</v>
      </c>
      <c r="BK464" s="220">
        <f>ROUND(I464*H464,2)</f>
        <v>0</v>
      </c>
      <c r="BL464" s="20" t="s">
        <v>150</v>
      </c>
      <c r="BM464" s="219" t="s">
        <v>1556</v>
      </c>
    </row>
    <row r="465" s="2" customFormat="1">
      <c r="A465" s="41"/>
      <c r="B465" s="42"/>
      <c r="C465" s="43"/>
      <c r="D465" s="266" t="s">
        <v>735</v>
      </c>
      <c r="E465" s="43"/>
      <c r="F465" s="267" t="s">
        <v>1557</v>
      </c>
      <c r="G465" s="43"/>
      <c r="H465" s="43"/>
      <c r="I465" s="268"/>
      <c r="J465" s="43"/>
      <c r="K465" s="43"/>
      <c r="L465" s="47"/>
      <c r="M465" s="269"/>
      <c r="N465" s="270"/>
      <c r="O465" s="87"/>
      <c r="P465" s="87"/>
      <c r="Q465" s="87"/>
      <c r="R465" s="87"/>
      <c r="S465" s="87"/>
      <c r="T465" s="88"/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T465" s="20" t="s">
        <v>735</v>
      </c>
      <c r="AU465" s="20" t="s">
        <v>80</v>
      </c>
    </row>
    <row r="466" s="12" customFormat="1">
      <c r="A466" s="12"/>
      <c r="B466" s="221"/>
      <c r="C466" s="222"/>
      <c r="D466" s="223" t="s">
        <v>152</v>
      </c>
      <c r="E466" s="224" t="s">
        <v>19</v>
      </c>
      <c r="F466" s="225" t="s">
        <v>1558</v>
      </c>
      <c r="G466" s="222"/>
      <c r="H466" s="226">
        <v>221.5</v>
      </c>
      <c r="I466" s="227"/>
      <c r="J466" s="222"/>
      <c r="K466" s="222"/>
      <c r="L466" s="228"/>
      <c r="M466" s="229"/>
      <c r="N466" s="230"/>
      <c r="O466" s="230"/>
      <c r="P466" s="230"/>
      <c r="Q466" s="230"/>
      <c r="R466" s="230"/>
      <c r="S466" s="230"/>
      <c r="T466" s="231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T466" s="232" t="s">
        <v>152</v>
      </c>
      <c r="AU466" s="232" t="s">
        <v>80</v>
      </c>
      <c r="AV466" s="12" t="s">
        <v>80</v>
      </c>
      <c r="AW466" s="12" t="s">
        <v>32</v>
      </c>
      <c r="AX466" s="12" t="s">
        <v>70</v>
      </c>
      <c r="AY466" s="232" t="s">
        <v>145</v>
      </c>
    </row>
    <row r="467" s="14" customFormat="1">
      <c r="A467" s="14"/>
      <c r="B467" s="243"/>
      <c r="C467" s="244"/>
      <c r="D467" s="223" t="s">
        <v>152</v>
      </c>
      <c r="E467" s="245" t="s">
        <v>19</v>
      </c>
      <c r="F467" s="246" t="s">
        <v>154</v>
      </c>
      <c r="G467" s="244"/>
      <c r="H467" s="247">
        <v>221.5</v>
      </c>
      <c r="I467" s="248"/>
      <c r="J467" s="244"/>
      <c r="K467" s="244"/>
      <c r="L467" s="249"/>
      <c r="M467" s="250"/>
      <c r="N467" s="251"/>
      <c r="O467" s="251"/>
      <c r="P467" s="251"/>
      <c r="Q467" s="251"/>
      <c r="R467" s="251"/>
      <c r="S467" s="251"/>
      <c r="T467" s="252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3" t="s">
        <v>152</v>
      </c>
      <c r="AU467" s="253" t="s">
        <v>80</v>
      </c>
      <c r="AV467" s="14" t="s">
        <v>150</v>
      </c>
      <c r="AW467" s="14" t="s">
        <v>32</v>
      </c>
      <c r="AX467" s="14" t="s">
        <v>78</v>
      </c>
      <c r="AY467" s="253" t="s">
        <v>145</v>
      </c>
    </row>
    <row r="468" s="2" customFormat="1" ht="16.5" customHeight="1">
      <c r="A468" s="41"/>
      <c r="B468" s="42"/>
      <c r="C468" s="282" t="s">
        <v>305</v>
      </c>
      <c r="D468" s="282" t="s">
        <v>845</v>
      </c>
      <c r="E468" s="283" t="s">
        <v>1559</v>
      </c>
      <c r="F468" s="284" t="s">
        <v>1560</v>
      </c>
      <c r="G468" s="285" t="s">
        <v>176</v>
      </c>
      <c r="H468" s="286">
        <v>224.82300000000001</v>
      </c>
      <c r="I468" s="287"/>
      <c r="J468" s="288">
        <f>ROUND(I468*H468,2)</f>
        <v>0</v>
      </c>
      <c r="K468" s="284" t="s">
        <v>733</v>
      </c>
      <c r="L468" s="289"/>
      <c r="M468" s="290" t="s">
        <v>19</v>
      </c>
      <c r="N468" s="291" t="s">
        <v>41</v>
      </c>
      <c r="O468" s="87"/>
      <c r="P468" s="217">
        <f>O468*H468</f>
        <v>0</v>
      </c>
      <c r="Q468" s="217">
        <v>0.024</v>
      </c>
      <c r="R468" s="217">
        <f>Q468*H468</f>
        <v>5.3957519999999999</v>
      </c>
      <c r="S468" s="217">
        <v>0</v>
      </c>
      <c r="T468" s="218">
        <f>S468*H468</f>
        <v>0</v>
      </c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R468" s="219" t="s">
        <v>195</v>
      </c>
      <c r="AT468" s="219" t="s">
        <v>845</v>
      </c>
      <c r="AU468" s="219" t="s">
        <v>80</v>
      </c>
      <c r="AY468" s="20" t="s">
        <v>145</v>
      </c>
      <c r="BE468" s="220">
        <f>IF(N468="základní",J468,0)</f>
        <v>0</v>
      </c>
      <c r="BF468" s="220">
        <f>IF(N468="snížená",J468,0)</f>
        <v>0</v>
      </c>
      <c r="BG468" s="220">
        <f>IF(N468="zákl. přenesená",J468,0)</f>
        <v>0</v>
      </c>
      <c r="BH468" s="220">
        <f>IF(N468="sníž. přenesená",J468,0)</f>
        <v>0</v>
      </c>
      <c r="BI468" s="220">
        <f>IF(N468="nulová",J468,0)</f>
        <v>0</v>
      </c>
      <c r="BJ468" s="20" t="s">
        <v>78</v>
      </c>
      <c r="BK468" s="220">
        <f>ROUND(I468*H468,2)</f>
        <v>0</v>
      </c>
      <c r="BL468" s="20" t="s">
        <v>150</v>
      </c>
      <c r="BM468" s="219" t="s">
        <v>1561</v>
      </c>
    </row>
    <row r="469" s="12" customFormat="1">
      <c r="A469" s="12"/>
      <c r="B469" s="221"/>
      <c r="C469" s="222"/>
      <c r="D469" s="223" t="s">
        <v>152</v>
      </c>
      <c r="E469" s="222"/>
      <c r="F469" s="225" t="s">
        <v>1562</v>
      </c>
      <c r="G469" s="222"/>
      <c r="H469" s="226">
        <v>224.82300000000001</v>
      </c>
      <c r="I469" s="227"/>
      <c r="J469" s="222"/>
      <c r="K469" s="222"/>
      <c r="L469" s="228"/>
      <c r="M469" s="229"/>
      <c r="N469" s="230"/>
      <c r="O469" s="230"/>
      <c r="P469" s="230"/>
      <c r="Q469" s="230"/>
      <c r="R469" s="230"/>
      <c r="S469" s="230"/>
      <c r="T469" s="231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T469" s="232" t="s">
        <v>152</v>
      </c>
      <c r="AU469" s="232" t="s">
        <v>80</v>
      </c>
      <c r="AV469" s="12" t="s">
        <v>80</v>
      </c>
      <c r="AW469" s="12" t="s">
        <v>4</v>
      </c>
      <c r="AX469" s="12" t="s">
        <v>78</v>
      </c>
      <c r="AY469" s="232" t="s">
        <v>145</v>
      </c>
    </row>
    <row r="470" s="2" customFormat="1" ht="24.15" customHeight="1">
      <c r="A470" s="41"/>
      <c r="B470" s="42"/>
      <c r="C470" s="208" t="s">
        <v>338</v>
      </c>
      <c r="D470" s="208" t="s">
        <v>146</v>
      </c>
      <c r="E470" s="209" t="s">
        <v>1563</v>
      </c>
      <c r="F470" s="210" t="s">
        <v>1564</v>
      </c>
      <c r="G470" s="211" t="s">
        <v>401</v>
      </c>
      <c r="H470" s="212">
        <v>40</v>
      </c>
      <c r="I470" s="213"/>
      <c r="J470" s="214">
        <f>ROUND(I470*H470,2)</f>
        <v>0</v>
      </c>
      <c r="K470" s="210" t="s">
        <v>733</v>
      </c>
      <c r="L470" s="47"/>
      <c r="M470" s="215" t="s">
        <v>19</v>
      </c>
      <c r="N470" s="216" t="s">
        <v>41</v>
      </c>
      <c r="O470" s="87"/>
      <c r="P470" s="217">
        <f>O470*H470</f>
        <v>0</v>
      </c>
      <c r="Q470" s="217">
        <v>6.9999999999999994E-05</v>
      </c>
      <c r="R470" s="217">
        <f>Q470*H470</f>
        <v>0.0027999999999999995</v>
      </c>
      <c r="S470" s="217">
        <v>0</v>
      </c>
      <c r="T470" s="218">
        <f>S470*H470</f>
        <v>0</v>
      </c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R470" s="219" t="s">
        <v>150</v>
      </c>
      <c r="AT470" s="219" t="s">
        <v>146</v>
      </c>
      <c r="AU470" s="219" t="s">
        <v>80</v>
      </c>
      <c r="AY470" s="20" t="s">
        <v>145</v>
      </c>
      <c r="BE470" s="220">
        <f>IF(N470="základní",J470,0)</f>
        <v>0</v>
      </c>
      <c r="BF470" s="220">
        <f>IF(N470="snížená",J470,0)</f>
        <v>0</v>
      </c>
      <c r="BG470" s="220">
        <f>IF(N470="zákl. přenesená",J470,0)</f>
        <v>0</v>
      </c>
      <c r="BH470" s="220">
        <f>IF(N470="sníž. přenesená",J470,0)</f>
        <v>0</v>
      </c>
      <c r="BI470" s="220">
        <f>IF(N470="nulová",J470,0)</f>
        <v>0</v>
      </c>
      <c r="BJ470" s="20" t="s">
        <v>78</v>
      </c>
      <c r="BK470" s="220">
        <f>ROUND(I470*H470,2)</f>
        <v>0</v>
      </c>
      <c r="BL470" s="20" t="s">
        <v>150</v>
      </c>
      <c r="BM470" s="219" t="s">
        <v>1565</v>
      </c>
    </row>
    <row r="471" s="2" customFormat="1">
      <c r="A471" s="41"/>
      <c r="B471" s="42"/>
      <c r="C471" s="43"/>
      <c r="D471" s="266" t="s">
        <v>735</v>
      </c>
      <c r="E471" s="43"/>
      <c r="F471" s="267" t="s">
        <v>1566</v>
      </c>
      <c r="G471" s="43"/>
      <c r="H471" s="43"/>
      <c r="I471" s="268"/>
      <c r="J471" s="43"/>
      <c r="K471" s="43"/>
      <c r="L471" s="47"/>
      <c r="M471" s="269"/>
      <c r="N471" s="270"/>
      <c r="O471" s="87"/>
      <c r="P471" s="87"/>
      <c r="Q471" s="87"/>
      <c r="R471" s="87"/>
      <c r="S471" s="87"/>
      <c r="T471" s="88"/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T471" s="20" t="s">
        <v>735</v>
      </c>
      <c r="AU471" s="20" t="s">
        <v>80</v>
      </c>
    </row>
    <row r="472" s="12" customFormat="1">
      <c r="A472" s="12"/>
      <c r="B472" s="221"/>
      <c r="C472" s="222"/>
      <c r="D472" s="223" t="s">
        <v>152</v>
      </c>
      <c r="E472" s="224" t="s">
        <v>19</v>
      </c>
      <c r="F472" s="225" t="s">
        <v>1567</v>
      </c>
      <c r="G472" s="222"/>
      <c r="H472" s="226">
        <v>40</v>
      </c>
      <c r="I472" s="227"/>
      <c r="J472" s="222"/>
      <c r="K472" s="222"/>
      <c r="L472" s="228"/>
      <c r="M472" s="229"/>
      <c r="N472" s="230"/>
      <c r="O472" s="230"/>
      <c r="P472" s="230"/>
      <c r="Q472" s="230"/>
      <c r="R472" s="230"/>
      <c r="S472" s="230"/>
      <c r="T472" s="231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T472" s="232" t="s">
        <v>152</v>
      </c>
      <c r="AU472" s="232" t="s">
        <v>80</v>
      </c>
      <c r="AV472" s="12" t="s">
        <v>80</v>
      </c>
      <c r="AW472" s="12" t="s">
        <v>32</v>
      </c>
      <c r="AX472" s="12" t="s">
        <v>70</v>
      </c>
      <c r="AY472" s="232" t="s">
        <v>145</v>
      </c>
    </row>
    <row r="473" s="14" customFormat="1">
      <c r="A473" s="14"/>
      <c r="B473" s="243"/>
      <c r="C473" s="244"/>
      <c r="D473" s="223" t="s">
        <v>152</v>
      </c>
      <c r="E473" s="245" t="s">
        <v>19</v>
      </c>
      <c r="F473" s="246" t="s">
        <v>154</v>
      </c>
      <c r="G473" s="244"/>
      <c r="H473" s="247">
        <v>40</v>
      </c>
      <c r="I473" s="248"/>
      <c r="J473" s="244"/>
      <c r="K473" s="244"/>
      <c r="L473" s="249"/>
      <c r="M473" s="250"/>
      <c r="N473" s="251"/>
      <c r="O473" s="251"/>
      <c r="P473" s="251"/>
      <c r="Q473" s="251"/>
      <c r="R473" s="251"/>
      <c r="S473" s="251"/>
      <c r="T473" s="252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3" t="s">
        <v>152</v>
      </c>
      <c r="AU473" s="253" t="s">
        <v>80</v>
      </c>
      <c r="AV473" s="14" t="s">
        <v>150</v>
      </c>
      <c r="AW473" s="14" t="s">
        <v>32</v>
      </c>
      <c r="AX473" s="14" t="s">
        <v>78</v>
      </c>
      <c r="AY473" s="253" t="s">
        <v>145</v>
      </c>
    </row>
    <row r="474" s="2" customFormat="1" ht="16.5" customHeight="1">
      <c r="A474" s="41"/>
      <c r="B474" s="42"/>
      <c r="C474" s="282" t="s">
        <v>294</v>
      </c>
      <c r="D474" s="282" t="s">
        <v>845</v>
      </c>
      <c r="E474" s="283" t="s">
        <v>1568</v>
      </c>
      <c r="F474" s="284" t="s">
        <v>1569</v>
      </c>
      <c r="G474" s="285" t="s">
        <v>401</v>
      </c>
      <c r="H474" s="286">
        <v>20</v>
      </c>
      <c r="I474" s="287"/>
      <c r="J474" s="288">
        <f>ROUND(I474*H474,2)</f>
        <v>0</v>
      </c>
      <c r="K474" s="284" t="s">
        <v>733</v>
      </c>
      <c r="L474" s="289"/>
      <c r="M474" s="290" t="s">
        <v>19</v>
      </c>
      <c r="N474" s="291" t="s">
        <v>41</v>
      </c>
      <c r="O474" s="87"/>
      <c r="P474" s="217">
        <f>O474*H474</f>
        <v>0</v>
      </c>
      <c r="Q474" s="217">
        <v>0.01</v>
      </c>
      <c r="R474" s="217">
        <f>Q474*H474</f>
        <v>0.20000000000000001</v>
      </c>
      <c r="S474" s="217">
        <v>0</v>
      </c>
      <c r="T474" s="218">
        <f>S474*H474</f>
        <v>0</v>
      </c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R474" s="219" t="s">
        <v>195</v>
      </c>
      <c r="AT474" s="219" t="s">
        <v>845</v>
      </c>
      <c r="AU474" s="219" t="s">
        <v>80</v>
      </c>
      <c r="AY474" s="20" t="s">
        <v>145</v>
      </c>
      <c r="BE474" s="220">
        <f>IF(N474="základní",J474,0)</f>
        <v>0</v>
      </c>
      <c r="BF474" s="220">
        <f>IF(N474="snížená",J474,0)</f>
        <v>0</v>
      </c>
      <c r="BG474" s="220">
        <f>IF(N474="zákl. přenesená",J474,0)</f>
        <v>0</v>
      </c>
      <c r="BH474" s="220">
        <f>IF(N474="sníž. přenesená",J474,0)</f>
        <v>0</v>
      </c>
      <c r="BI474" s="220">
        <f>IF(N474="nulová",J474,0)</f>
        <v>0</v>
      </c>
      <c r="BJ474" s="20" t="s">
        <v>78</v>
      </c>
      <c r="BK474" s="220">
        <f>ROUND(I474*H474,2)</f>
        <v>0</v>
      </c>
      <c r="BL474" s="20" t="s">
        <v>150</v>
      </c>
      <c r="BM474" s="219" t="s">
        <v>1570</v>
      </c>
    </row>
    <row r="475" s="12" customFormat="1">
      <c r="A475" s="12"/>
      <c r="B475" s="221"/>
      <c r="C475" s="222"/>
      <c r="D475" s="223" t="s">
        <v>152</v>
      </c>
      <c r="E475" s="222"/>
      <c r="F475" s="225" t="s">
        <v>1571</v>
      </c>
      <c r="G475" s="222"/>
      <c r="H475" s="226">
        <v>20</v>
      </c>
      <c r="I475" s="227"/>
      <c r="J475" s="222"/>
      <c r="K475" s="222"/>
      <c r="L475" s="228"/>
      <c r="M475" s="229"/>
      <c r="N475" s="230"/>
      <c r="O475" s="230"/>
      <c r="P475" s="230"/>
      <c r="Q475" s="230"/>
      <c r="R475" s="230"/>
      <c r="S475" s="230"/>
      <c r="T475" s="231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T475" s="232" t="s">
        <v>152</v>
      </c>
      <c r="AU475" s="232" t="s">
        <v>80</v>
      </c>
      <c r="AV475" s="12" t="s">
        <v>80</v>
      </c>
      <c r="AW475" s="12" t="s">
        <v>4</v>
      </c>
      <c r="AX475" s="12" t="s">
        <v>78</v>
      </c>
      <c r="AY475" s="232" t="s">
        <v>145</v>
      </c>
    </row>
    <row r="476" s="2" customFormat="1" ht="16.5" customHeight="1">
      <c r="A476" s="41"/>
      <c r="B476" s="42"/>
      <c r="C476" s="282" t="s">
        <v>288</v>
      </c>
      <c r="D476" s="282" t="s">
        <v>845</v>
      </c>
      <c r="E476" s="283" t="s">
        <v>1572</v>
      </c>
      <c r="F476" s="284" t="s">
        <v>1573</v>
      </c>
      <c r="G476" s="285" t="s">
        <v>401</v>
      </c>
      <c r="H476" s="286">
        <v>20</v>
      </c>
      <c r="I476" s="287"/>
      <c r="J476" s="288">
        <f>ROUND(I476*H476,2)</f>
        <v>0</v>
      </c>
      <c r="K476" s="284" t="s">
        <v>733</v>
      </c>
      <c r="L476" s="289"/>
      <c r="M476" s="290" t="s">
        <v>19</v>
      </c>
      <c r="N476" s="291" t="s">
        <v>41</v>
      </c>
      <c r="O476" s="87"/>
      <c r="P476" s="217">
        <f>O476*H476</f>
        <v>0</v>
      </c>
      <c r="Q476" s="217">
        <v>0.01</v>
      </c>
      <c r="R476" s="217">
        <f>Q476*H476</f>
        <v>0.20000000000000001</v>
      </c>
      <c r="S476" s="217">
        <v>0</v>
      </c>
      <c r="T476" s="218">
        <f>S476*H476</f>
        <v>0</v>
      </c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R476" s="219" t="s">
        <v>195</v>
      </c>
      <c r="AT476" s="219" t="s">
        <v>845</v>
      </c>
      <c r="AU476" s="219" t="s">
        <v>80</v>
      </c>
      <c r="AY476" s="20" t="s">
        <v>145</v>
      </c>
      <c r="BE476" s="220">
        <f>IF(N476="základní",J476,0)</f>
        <v>0</v>
      </c>
      <c r="BF476" s="220">
        <f>IF(N476="snížená",J476,0)</f>
        <v>0</v>
      </c>
      <c r="BG476" s="220">
        <f>IF(N476="zákl. přenesená",J476,0)</f>
        <v>0</v>
      </c>
      <c r="BH476" s="220">
        <f>IF(N476="sníž. přenesená",J476,0)</f>
        <v>0</v>
      </c>
      <c r="BI476" s="220">
        <f>IF(N476="nulová",J476,0)</f>
        <v>0</v>
      </c>
      <c r="BJ476" s="20" t="s">
        <v>78</v>
      </c>
      <c r="BK476" s="220">
        <f>ROUND(I476*H476,2)</f>
        <v>0</v>
      </c>
      <c r="BL476" s="20" t="s">
        <v>150</v>
      </c>
      <c r="BM476" s="219" t="s">
        <v>1574</v>
      </c>
    </row>
    <row r="477" s="12" customFormat="1">
      <c r="A477" s="12"/>
      <c r="B477" s="221"/>
      <c r="C477" s="222"/>
      <c r="D477" s="223" t="s">
        <v>152</v>
      </c>
      <c r="E477" s="222"/>
      <c r="F477" s="225" t="s">
        <v>1571</v>
      </c>
      <c r="G477" s="222"/>
      <c r="H477" s="226">
        <v>20</v>
      </c>
      <c r="I477" s="227"/>
      <c r="J477" s="222"/>
      <c r="K477" s="222"/>
      <c r="L477" s="228"/>
      <c r="M477" s="229"/>
      <c r="N477" s="230"/>
      <c r="O477" s="230"/>
      <c r="P477" s="230"/>
      <c r="Q477" s="230"/>
      <c r="R477" s="230"/>
      <c r="S477" s="230"/>
      <c r="T477" s="231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T477" s="232" t="s">
        <v>152</v>
      </c>
      <c r="AU477" s="232" t="s">
        <v>80</v>
      </c>
      <c r="AV477" s="12" t="s">
        <v>80</v>
      </c>
      <c r="AW477" s="12" t="s">
        <v>4</v>
      </c>
      <c r="AX477" s="12" t="s">
        <v>78</v>
      </c>
      <c r="AY477" s="232" t="s">
        <v>145</v>
      </c>
    </row>
    <row r="478" s="2" customFormat="1" ht="16.5" customHeight="1">
      <c r="A478" s="41"/>
      <c r="B478" s="42"/>
      <c r="C478" s="208" t="s">
        <v>325</v>
      </c>
      <c r="D478" s="208" t="s">
        <v>146</v>
      </c>
      <c r="E478" s="209" t="s">
        <v>1575</v>
      </c>
      <c r="F478" s="210" t="s">
        <v>1576</v>
      </c>
      <c r="G478" s="211" t="s">
        <v>184</v>
      </c>
      <c r="H478" s="212">
        <v>60.920999999999999</v>
      </c>
      <c r="I478" s="213"/>
      <c r="J478" s="214">
        <f>ROUND(I478*H478,2)</f>
        <v>0</v>
      </c>
      <c r="K478" s="210" t="s">
        <v>733</v>
      </c>
      <c r="L478" s="47"/>
      <c r="M478" s="215" t="s">
        <v>19</v>
      </c>
      <c r="N478" s="216" t="s">
        <v>41</v>
      </c>
      <c r="O478" s="87"/>
      <c r="P478" s="217">
        <f>O478*H478</f>
        <v>0</v>
      </c>
      <c r="Q478" s="217">
        <v>0</v>
      </c>
      <c r="R478" s="217">
        <f>Q478*H478</f>
        <v>0</v>
      </c>
      <c r="S478" s="217">
        <v>0</v>
      </c>
      <c r="T478" s="218">
        <f>S478*H478</f>
        <v>0</v>
      </c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R478" s="219" t="s">
        <v>150</v>
      </c>
      <c r="AT478" s="219" t="s">
        <v>146</v>
      </c>
      <c r="AU478" s="219" t="s">
        <v>80</v>
      </c>
      <c r="AY478" s="20" t="s">
        <v>145</v>
      </c>
      <c r="BE478" s="220">
        <f>IF(N478="základní",J478,0)</f>
        <v>0</v>
      </c>
      <c r="BF478" s="220">
        <f>IF(N478="snížená",J478,0)</f>
        <v>0</v>
      </c>
      <c r="BG478" s="220">
        <f>IF(N478="zákl. přenesená",J478,0)</f>
        <v>0</v>
      </c>
      <c r="BH478" s="220">
        <f>IF(N478="sníž. přenesená",J478,0)</f>
        <v>0</v>
      </c>
      <c r="BI478" s="220">
        <f>IF(N478="nulová",J478,0)</f>
        <v>0</v>
      </c>
      <c r="BJ478" s="20" t="s">
        <v>78</v>
      </c>
      <c r="BK478" s="220">
        <f>ROUND(I478*H478,2)</f>
        <v>0</v>
      </c>
      <c r="BL478" s="20" t="s">
        <v>150</v>
      </c>
      <c r="BM478" s="219" t="s">
        <v>1577</v>
      </c>
    </row>
    <row r="479" s="2" customFormat="1">
      <c r="A479" s="41"/>
      <c r="B479" s="42"/>
      <c r="C479" s="43"/>
      <c r="D479" s="266" t="s">
        <v>735</v>
      </c>
      <c r="E479" s="43"/>
      <c r="F479" s="267" t="s">
        <v>1578</v>
      </c>
      <c r="G479" s="43"/>
      <c r="H479" s="43"/>
      <c r="I479" s="268"/>
      <c r="J479" s="43"/>
      <c r="K479" s="43"/>
      <c r="L479" s="47"/>
      <c r="M479" s="269"/>
      <c r="N479" s="270"/>
      <c r="O479" s="87"/>
      <c r="P479" s="87"/>
      <c r="Q479" s="87"/>
      <c r="R479" s="87"/>
      <c r="S479" s="87"/>
      <c r="T479" s="88"/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T479" s="20" t="s">
        <v>735</v>
      </c>
      <c r="AU479" s="20" t="s">
        <v>80</v>
      </c>
    </row>
    <row r="480" s="13" customFormat="1">
      <c r="A480" s="13"/>
      <c r="B480" s="233"/>
      <c r="C480" s="234"/>
      <c r="D480" s="223" t="s">
        <v>152</v>
      </c>
      <c r="E480" s="235" t="s">
        <v>19</v>
      </c>
      <c r="F480" s="236" t="s">
        <v>1579</v>
      </c>
      <c r="G480" s="234"/>
      <c r="H480" s="235" t="s">
        <v>19</v>
      </c>
      <c r="I480" s="237"/>
      <c r="J480" s="234"/>
      <c r="K480" s="234"/>
      <c r="L480" s="238"/>
      <c r="M480" s="239"/>
      <c r="N480" s="240"/>
      <c r="O480" s="240"/>
      <c r="P480" s="240"/>
      <c r="Q480" s="240"/>
      <c r="R480" s="240"/>
      <c r="S480" s="240"/>
      <c r="T480" s="241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2" t="s">
        <v>152</v>
      </c>
      <c r="AU480" s="242" t="s">
        <v>80</v>
      </c>
      <c r="AV480" s="13" t="s">
        <v>78</v>
      </c>
      <c r="AW480" s="13" t="s">
        <v>32</v>
      </c>
      <c r="AX480" s="13" t="s">
        <v>70</v>
      </c>
      <c r="AY480" s="242" t="s">
        <v>145</v>
      </c>
    </row>
    <row r="481" s="12" customFormat="1">
      <c r="A481" s="12"/>
      <c r="B481" s="221"/>
      <c r="C481" s="222"/>
      <c r="D481" s="223" t="s">
        <v>152</v>
      </c>
      <c r="E481" s="224" t="s">
        <v>19</v>
      </c>
      <c r="F481" s="225" t="s">
        <v>1580</v>
      </c>
      <c r="G481" s="222"/>
      <c r="H481" s="226">
        <v>1.815</v>
      </c>
      <c r="I481" s="227"/>
      <c r="J481" s="222"/>
      <c r="K481" s="222"/>
      <c r="L481" s="228"/>
      <c r="M481" s="229"/>
      <c r="N481" s="230"/>
      <c r="O481" s="230"/>
      <c r="P481" s="230"/>
      <c r="Q481" s="230"/>
      <c r="R481" s="230"/>
      <c r="S481" s="230"/>
      <c r="T481" s="231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T481" s="232" t="s">
        <v>152</v>
      </c>
      <c r="AU481" s="232" t="s">
        <v>80</v>
      </c>
      <c r="AV481" s="12" t="s">
        <v>80</v>
      </c>
      <c r="AW481" s="12" t="s">
        <v>32</v>
      </c>
      <c r="AX481" s="12" t="s">
        <v>70</v>
      </c>
      <c r="AY481" s="232" t="s">
        <v>145</v>
      </c>
    </row>
    <row r="482" s="12" customFormat="1">
      <c r="A482" s="12"/>
      <c r="B482" s="221"/>
      <c r="C482" s="222"/>
      <c r="D482" s="223" t="s">
        <v>152</v>
      </c>
      <c r="E482" s="224" t="s">
        <v>19</v>
      </c>
      <c r="F482" s="225" t="s">
        <v>1581</v>
      </c>
      <c r="G482" s="222"/>
      <c r="H482" s="226">
        <v>1.5129999999999999</v>
      </c>
      <c r="I482" s="227"/>
      <c r="J482" s="222"/>
      <c r="K482" s="222"/>
      <c r="L482" s="228"/>
      <c r="M482" s="229"/>
      <c r="N482" s="230"/>
      <c r="O482" s="230"/>
      <c r="P482" s="230"/>
      <c r="Q482" s="230"/>
      <c r="R482" s="230"/>
      <c r="S482" s="230"/>
      <c r="T482" s="231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T482" s="232" t="s">
        <v>152</v>
      </c>
      <c r="AU482" s="232" t="s">
        <v>80</v>
      </c>
      <c r="AV482" s="12" t="s">
        <v>80</v>
      </c>
      <c r="AW482" s="12" t="s">
        <v>32</v>
      </c>
      <c r="AX482" s="12" t="s">
        <v>70</v>
      </c>
      <c r="AY482" s="232" t="s">
        <v>145</v>
      </c>
    </row>
    <row r="483" s="12" customFormat="1">
      <c r="A483" s="12"/>
      <c r="B483" s="221"/>
      <c r="C483" s="222"/>
      <c r="D483" s="223" t="s">
        <v>152</v>
      </c>
      <c r="E483" s="224" t="s">
        <v>19</v>
      </c>
      <c r="F483" s="225" t="s">
        <v>1582</v>
      </c>
      <c r="G483" s="222"/>
      <c r="H483" s="226">
        <v>1.54</v>
      </c>
      <c r="I483" s="227"/>
      <c r="J483" s="222"/>
      <c r="K483" s="222"/>
      <c r="L483" s="228"/>
      <c r="M483" s="229"/>
      <c r="N483" s="230"/>
      <c r="O483" s="230"/>
      <c r="P483" s="230"/>
      <c r="Q483" s="230"/>
      <c r="R483" s="230"/>
      <c r="S483" s="230"/>
      <c r="T483" s="231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T483" s="232" t="s">
        <v>152</v>
      </c>
      <c r="AU483" s="232" t="s">
        <v>80</v>
      </c>
      <c r="AV483" s="12" t="s">
        <v>80</v>
      </c>
      <c r="AW483" s="12" t="s">
        <v>32</v>
      </c>
      <c r="AX483" s="12" t="s">
        <v>70</v>
      </c>
      <c r="AY483" s="232" t="s">
        <v>145</v>
      </c>
    </row>
    <row r="484" s="12" customFormat="1">
      <c r="A484" s="12"/>
      <c r="B484" s="221"/>
      <c r="C484" s="222"/>
      <c r="D484" s="223" t="s">
        <v>152</v>
      </c>
      <c r="E484" s="224" t="s">
        <v>19</v>
      </c>
      <c r="F484" s="225" t="s">
        <v>1583</v>
      </c>
      <c r="G484" s="222"/>
      <c r="H484" s="226">
        <v>1.788</v>
      </c>
      <c r="I484" s="227"/>
      <c r="J484" s="222"/>
      <c r="K484" s="222"/>
      <c r="L484" s="228"/>
      <c r="M484" s="229"/>
      <c r="N484" s="230"/>
      <c r="O484" s="230"/>
      <c r="P484" s="230"/>
      <c r="Q484" s="230"/>
      <c r="R484" s="230"/>
      <c r="S484" s="230"/>
      <c r="T484" s="231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T484" s="232" t="s">
        <v>152</v>
      </c>
      <c r="AU484" s="232" t="s">
        <v>80</v>
      </c>
      <c r="AV484" s="12" t="s">
        <v>80</v>
      </c>
      <c r="AW484" s="12" t="s">
        <v>32</v>
      </c>
      <c r="AX484" s="12" t="s">
        <v>70</v>
      </c>
      <c r="AY484" s="232" t="s">
        <v>145</v>
      </c>
    </row>
    <row r="485" s="12" customFormat="1">
      <c r="A485" s="12"/>
      <c r="B485" s="221"/>
      <c r="C485" s="222"/>
      <c r="D485" s="223" t="s">
        <v>152</v>
      </c>
      <c r="E485" s="224" t="s">
        <v>19</v>
      </c>
      <c r="F485" s="225" t="s">
        <v>1584</v>
      </c>
      <c r="G485" s="222"/>
      <c r="H485" s="226">
        <v>1.788</v>
      </c>
      <c r="I485" s="227"/>
      <c r="J485" s="222"/>
      <c r="K485" s="222"/>
      <c r="L485" s="228"/>
      <c r="M485" s="229"/>
      <c r="N485" s="230"/>
      <c r="O485" s="230"/>
      <c r="P485" s="230"/>
      <c r="Q485" s="230"/>
      <c r="R485" s="230"/>
      <c r="S485" s="230"/>
      <c r="T485" s="231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T485" s="232" t="s">
        <v>152</v>
      </c>
      <c r="AU485" s="232" t="s">
        <v>80</v>
      </c>
      <c r="AV485" s="12" t="s">
        <v>80</v>
      </c>
      <c r="AW485" s="12" t="s">
        <v>32</v>
      </c>
      <c r="AX485" s="12" t="s">
        <v>70</v>
      </c>
      <c r="AY485" s="232" t="s">
        <v>145</v>
      </c>
    </row>
    <row r="486" s="12" customFormat="1">
      <c r="A486" s="12"/>
      <c r="B486" s="221"/>
      <c r="C486" s="222"/>
      <c r="D486" s="223" t="s">
        <v>152</v>
      </c>
      <c r="E486" s="224" t="s">
        <v>19</v>
      </c>
      <c r="F486" s="225" t="s">
        <v>1585</v>
      </c>
      <c r="G486" s="222"/>
      <c r="H486" s="226">
        <v>1.54</v>
      </c>
      <c r="I486" s="227"/>
      <c r="J486" s="222"/>
      <c r="K486" s="222"/>
      <c r="L486" s="228"/>
      <c r="M486" s="229"/>
      <c r="N486" s="230"/>
      <c r="O486" s="230"/>
      <c r="P486" s="230"/>
      <c r="Q486" s="230"/>
      <c r="R486" s="230"/>
      <c r="S486" s="230"/>
      <c r="T486" s="231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T486" s="232" t="s">
        <v>152</v>
      </c>
      <c r="AU486" s="232" t="s">
        <v>80</v>
      </c>
      <c r="AV486" s="12" t="s">
        <v>80</v>
      </c>
      <c r="AW486" s="12" t="s">
        <v>32</v>
      </c>
      <c r="AX486" s="12" t="s">
        <v>70</v>
      </c>
      <c r="AY486" s="232" t="s">
        <v>145</v>
      </c>
    </row>
    <row r="487" s="12" customFormat="1">
      <c r="A487" s="12"/>
      <c r="B487" s="221"/>
      <c r="C487" s="222"/>
      <c r="D487" s="223" t="s">
        <v>152</v>
      </c>
      <c r="E487" s="224" t="s">
        <v>19</v>
      </c>
      <c r="F487" s="225" t="s">
        <v>1586</v>
      </c>
      <c r="G487" s="222"/>
      <c r="H487" s="226">
        <v>1.7330000000000001</v>
      </c>
      <c r="I487" s="227"/>
      <c r="J487" s="222"/>
      <c r="K487" s="222"/>
      <c r="L487" s="228"/>
      <c r="M487" s="229"/>
      <c r="N487" s="230"/>
      <c r="O487" s="230"/>
      <c r="P487" s="230"/>
      <c r="Q487" s="230"/>
      <c r="R487" s="230"/>
      <c r="S487" s="230"/>
      <c r="T487" s="231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T487" s="232" t="s">
        <v>152</v>
      </c>
      <c r="AU487" s="232" t="s">
        <v>80</v>
      </c>
      <c r="AV487" s="12" t="s">
        <v>80</v>
      </c>
      <c r="AW487" s="12" t="s">
        <v>32</v>
      </c>
      <c r="AX487" s="12" t="s">
        <v>70</v>
      </c>
      <c r="AY487" s="232" t="s">
        <v>145</v>
      </c>
    </row>
    <row r="488" s="12" customFormat="1">
      <c r="A488" s="12"/>
      <c r="B488" s="221"/>
      <c r="C488" s="222"/>
      <c r="D488" s="223" t="s">
        <v>152</v>
      </c>
      <c r="E488" s="224" t="s">
        <v>19</v>
      </c>
      <c r="F488" s="225" t="s">
        <v>1587</v>
      </c>
      <c r="G488" s="222"/>
      <c r="H488" s="226">
        <v>1.458</v>
      </c>
      <c r="I488" s="227"/>
      <c r="J488" s="222"/>
      <c r="K488" s="222"/>
      <c r="L488" s="228"/>
      <c r="M488" s="229"/>
      <c r="N488" s="230"/>
      <c r="O488" s="230"/>
      <c r="P488" s="230"/>
      <c r="Q488" s="230"/>
      <c r="R488" s="230"/>
      <c r="S488" s="230"/>
      <c r="T488" s="231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T488" s="232" t="s">
        <v>152</v>
      </c>
      <c r="AU488" s="232" t="s">
        <v>80</v>
      </c>
      <c r="AV488" s="12" t="s">
        <v>80</v>
      </c>
      <c r="AW488" s="12" t="s">
        <v>32</v>
      </c>
      <c r="AX488" s="12" t="s">
        <v>70</v>
      </c>
      <c r="AY488" s="232" t="s">
        <v>145</v>
      </c>
    </row>
    <row r="489" s="12" customFormat="1">
      <c r="A489" s="12"/>
      <c r="B489" s="221"/>
      <c r="C489" s="222"/>
      <c r="D489" s="223" t="s">
        <v>152</v>
      </c>
      <c r="E489" s="224" t="s">
        <v>19</v>
      </c>
      <c r="F489" s="225" t="s">
        <v>1588</v>
      </c>
      <c r="G489" s="222"/>
      <c r="H489" s="226">
        <v>1.76</v>
      </c>
      <c r="I489" s="227"/>
      <c r="J489" s="222"/>
      <c r="K489" s="222"/>
      <c r="L489" s="228"/>
      <c r="M489" s="229"/>
      <c r="N489" s="230"/>
      <c r="O489" s="230"/>
      <c r="P489" s="230"/>
      <c r="Q489" s="230"/>
      <c r="R489" s="230"/>
      <c r="S489" s="230"/>
      <c r="T489" s="231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T489" s="232" t="s">
        <v>152</v>
      </c>
      <c r="AU489" s="232" t="s">
        <v>80</v>
      </c>
      <c r="AV489" s="12" t="s">
        <v>80</v>
      </c>
      <c r="AW489" s="12" t="s">
        <v>32</v>
      </c>
      <c r="AX489" s="12" t="s">
        <v>70</v>
      </c>
      <c r="AY489" s="232" t="s">
        <v>145</v>
      </c>
    </row>
    <row r="490" s="12" customFormat="1">
      <c r="A490" s="12"/>
      <c r="B490" s="221"/>
      <c r="C490" s="222"/>
      <c r="D490" s="223" t="s">
        <v>152</v>
      </c>
      <c r="E490" s="224" t="s">
        <v>19</v>
      </c>
      <c r="F490" s="225" t="s">
        <v>1589</v>
      </c>
      <c r="G490" s="222"/>
      <c r="H490" s="226">
        <v>1.7050000000000001</v>
      </c>
      <c r="I490" s="227"/>
      <c r="J490" s="222"/>
      <c r="K490" s="222"/>
      <c r="L490" s="228"/>
      <c r="M490" s="229"/>
      <c r="N490" s="230"/>
      <c r="O490" s="230"/>
      <c r="P490" s="230"/>
      <c r="Q490" s="230"/>
      <c r="R490" s="230"/>
      <c r="S490" s="230"/>
      <c r="T490" s="231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T490" s="232" t="s">
        <v>152</v>
      </c>
      <c r="AU490" s="232" t="s">
        <v>80</v>
      </c>
      <c r="AV490" s="12" t="s">
        <v>80</v>
      </c>
      <c r="AW490" s="12" t="s">
        <v>32</v>
      </c>
      <c r="AX490" s="12" t="s">
        <v>70</v>
      </c>
      <c r="AY490" s="232" t="s">
        <v>145</v>
      </c>
    </row>
    <row r="491" s="12" customFormat="1">
      <c r="A491" s="12"/>
      <c r="B491" s="221"/>
      <c r="C491" s="222"/>
      <c r="D491" s="223" t="s">
        <v>152</v>
      </c>
      <c r="E491" s="224" t="s">
        <v>19</v>
      </c>
      <c r="F491" s="225" t="s">
        <v>1590</v>
      </c>
      <c r="G491" s="222"/>
      <c r="H491" s="226">
        <v>1.595</v>
      </c>
      <c r="I491" s="227"/>
      <c r="J491" s="222"/>
      <c r="K491" s="222"/>
      <c r="L491" s="228"/>
      <c r="M491" s="229"/>
      <c r="N491" s="230"/>
      <c r="O491" s="230"/>
      <c r="P491" s="230"/>
      <c r="Q491" s="230"/>
      <c r="R491" s="230"/>
      <c r="S491" s="230"/>
      <c r="T491" s="231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T491" s="232" t="s">
        <v>152</v>
      </c>
      <c r="AU491" s="232" t="s">
        <v>80</v>
      </c>
      <c r="AV491" s="12" t="s">
        <v>80</v>
      </c>
      <c r="AW491" s="12" t="s">
        <v>32</v>
      </c>
      <c r="AX491" s="12" t="s">
        <v>70</v>
      </c>
      <c r="AY491" s="232" t="s">
        <v>145</v>
      </c>
    </row>
    <row r="492" s="12" customFormat="1">
      <c r="A492" s="12"/>
      <c r="B492" s="221"/>
      <c r="C492" s="222"/>
      <c r="D492" s="223" t="s">
        <v>152</v>
      </c>
      <c r="E492" s="224" t="s">
        <v>19</v>
      </c>
      <c r="F492" s="225" t="s">
        <v>1591</v>
      </c>
      <c r="G492" s="222"/>
      <c r="H492" s="226">
        <v>1.7050000000000001</v>
      </c>
      <c r="I492" s="227"/>
      <c r="J492" s="222"/>
      <c r="K492" s="222"/>
      <c r="L492" s="228"/>
      <c r="M492" s="229"/>
      <c r="N492" s="230"/>
      <c r="O492" s="230"/>
      <c r="P492" s="230"/>
      <c r="Q492" s="230"/>
      <c r="R492" s="230"/>
      <c r="S492" s="230"/>
      <c r="T492" s="231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T492" s="232" t="s">
        <v>152</v>
      </c>
      <c r="AU492" s="232" t="s">
        <v>80</v>
      </c>
      <c r="AV492" s="12" t="s">
        <v>80</v>
      </c>
      <c r="AW492" s="12" t="s">
        <v>32</v>
      </c>
      <c r="AX492" s="12" t="s">
        <v>70</v>
      </c>
      <c r="AY492" s="232" t="s">
        <v>145</v>
      </c>
    </row>
    <row r="493" s="12" customFormat="1">
      <c r="A493" s="12"/>
      <c r="B493" s="221"/>
      <c r="C493" s="222"/>
      <c r="D493" s="223" t="s">
        <v>152</v>
      </c>
      <c r="E493" s="224" t="s">
        <v>19</v>
      </c>
      <c r="F493" s="225" t="s">
        <v>1592</v>
      </c>
      <c r="G493" s="222"/>
      <c r="H493" s="226">
        <v>1.7050000000000001</v>
      </c>
      <c r="I493" s="227"/>
      <c r="J493" s="222"/>
      <c r="K493" s="222"/>
      <c r="L493" s="228"/>
      <c r="M493" s="229"/>
      <c r="N493" s="230"/>
      <c r="O493" s="230"/>
      <c r="P493" s="230"/>
      <c r="Q493" s="230"/>
      <c r="R493" s="230"/>
      <c r="S493" s="230"/>
      <c r="T493" s="231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T493" s="232" t="s">
        <v>152</v>
      </c>
      <c r="AU493" s="232" t="s">
        <v>80</v>
      </c>
      <c r="AV493" s="12" t="s">
        <v>80</v>
      </c>
      <c r="AW493" s="12" t="s">
        <v>32</v>
      </c>
      <c r="AX493" s="12" t="s">
        <v>70</v>
      </c>
      <c r="AY493" s="232" t="s">
        <v>145</v>
      </c>
    </row>
    <row r="494" s="12" customFormat="1">
      <c r="A494" s="12"/>
      <c r="B494" s="221"/>
      <c r="C494" s="222"/>
      <c r="D494" s="223" t="s">
        <v>152</v>
      </c>
      <c r="E494" s="224" t="s">
        <v>19</v>
      </c>
      <c r="F494" s="225" t="s">
        <v>1593</v>
      </c>
      <c r="G494" s="222"/>
      <c r="H494" s="226">
        <v>1.623</v>
      </c>
      <c r="I494" s="227"/>
      <c r="J494" s="222"/>
      <c r="K494" s="222"/>
      <c r="L494" s="228"/>
      <c r="M494" s="229"/>
      <c r="N494" s="230"/>
      <c r="O494" s="230"/>
      <c r="P494" s="230"/>
      <c r="Q494" s="230"/>
      <c r="R494" s="230"/>
      <c r="S494" s="230"/>
      <c r="T494" s="231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T494" s="232" t="s">
        <v>152</v>
      </c>
      <c r="AU494" s="232" t="s">
        <v>80</v>
      </c>
      <c r="AV494" s="12" t="s">
        <v>80</v>
      </c>
      <c r="AW494" s="12" t="s">
        <v>32</v>
      </c>
      <c r="AX494" s="12" t="s">
        <v>70</v>
      </c>
      <c r="AY494" s="232" t="s">
        <v>145</v>
      </c>
    </row>
    <row r="495" s="12" customFormat="1">
      <c r="A495" s="12"/>
      <c r="B495" s="221"/>
      <c r="C495" s="222"/>
      <c r="D495" s="223" t="s">
        <v>152</v>
      </c>
      <c r="E495" s="224" t="s">
        <v>19</v>
      </c>
      <c r="F495" s="225" t="s">
        <v>1594</v>
      </c>
      <c r="G495" s="222"/>
      <c r="H495" s="226">
        <v>1.7050000000000001</v>
      </c>
      <c r="I495" s="227"/>
      <c r="J495" s="222"/>
      <c r="K495" s="222"/>
      <c r="L495" s="228"/>
      <c r="M495" s="229"/>
      <c r="N495" s="230"/>
      <c r="O495" s="230"/>
      <c r="P495" s="230"/>
      <c r="Q495" s="230"/>
      <c r="R495" s="230"/>
      <c r="S495" s="230"/>
      <c r="T495" s="231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T495" s="232" t="s">
        <v>152</v>
      </c>
      <c r="AU495" s="232" t="s">
        <v>80</v>
      </c>
      <c r="AV495" s="12" t="s">
        <v>80</v>
      </c>
      <c r="AW495" s="12" t="s">
        <v>32</v>
      </c>
      <c r="AX495" s="12" t="s">
        <v>70</v>
      </c>
      <c r="AY495" s="232" t="s">
        <v>145</v>
      </c>
    </row>
    <row r="496" s="12" customFormat="1">
      <c r="A496" s="12"/>
      <c r="B496" s="221"/>
      <c r="C496" s="222"/>
      <c r="D496" s="223" t="s">
        <v>152</v>
      </c>
      <c r="E496" s="224" t="s">
        <v>19</v>
      </c>
      <c r="F496" s="225" t="s">
        <v>1595</v>
      </c>
      <c r="G496" s="222"/>
      <c r="H496" s="226">
        <v>1.7050000000000001</v>
      </c>
      <c r="I496" s="227"/>
      <c r="J496" s="222"/>
      <c r="K496" s="222"/>
      <c r="L496" s="228"/>
      <c r="M496" s="229"/>
      <c r="N496" s="230"/>
      <c r="O496" s="230"/>
      <c r="P496" s="230"/>
      <c r="Q496" s="230"/>
      <c r="R496" s="230"/>
      <c r="S496" s="230"/>
      <c r="T496" s="231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T496" s="232" t="s">
        <v>152</v>
      </c>
      <c r="AU496" s="232" t="s">
        <v>80</v>
      </c>
      <c r="AV496" s="12" t="s">
        <v>80</v>
      </c>
      <c r="AW496" s="12" t="s">
        <v>32</v>
      </c>
      <c r="AX496" s="12" t="s">
        <v>70</v>
      </c>
      <c r="AY496" s="232" t="s">
        <v>145</v>
      </c>
    </row>
    <row r="497" s="12" customFormat="1">
      <c r="A497" s="12"/>
      <c r="B497" s="221"/>
      <c r="C497" s="222"/>
      <c r="D497" s="223" t="s">
        <v>152</v>
      </c>
      <c r="E497" s="224" t="s">
        <v>19</v>
      </c>
      <c r="F497" s="225" t="s">
        <v>1596</v>
      </c>
      <c r="G497" s="222"/>
      <c r="H497" s="226">
        <v>1.54</v>
      </c>
      <c r="I497" s="227"/>
      <c r="J497" s="222"/>
      <c r="K497" s="222"/>
      <c r="L497" s="228"/>
      <c r="M497" s="229"/>
      <c r="N497" s="230"/>
      <c r="O497" s="230"/>
      <c r="P497" s="230"/>
      <c r="Q497" s="230"/>
      <c r="R497" s="230"/>
      <c r="S497" s="230"/>
      <c r="T497" s="231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T497" s="232" t="s">
        <v>152</v>
      </c>
      <c r="AU497" s="232" t="s">
        <v>80</v>
      </c>
      <c r="AV497" s="12" t="s">
        <v>80</v>
      </c>
      <c r="AW497" s="12" t="s">
        <v>32</v>
      </c>
      <c r="AX497" s="12" t="s">
        <v>70</v>
      </c>
      <c r="AY497" s="232" t="s">
        <v>145</v>
      </c>
    </row>
    <row r="498" s="12" customFormat="1">
      <c r="A498" s="12"/>
      <c r="B498" s="221"/>
      <c r="C498" s="222"/>
      <c r="D498" s="223" t="s">
        <v>152</v>
      </c>
      <c r="E498" s="224" t="s">
        <v>19</v>
      </c>
      <c r="F498" s="225" t="s">
        <v>1597</v>
      </c>
      <c r="G498" s="222"/>
      <c r="H498" s="226">
        <v>1.7050000000000001</v>
      </c>
      <c r="I498" s="227"/>
      <c r="J498" s="222"/>
      <c r="K498" s="222"/>
      <c r="L498" s="228"/>
      <c r="M498" s="229"/>
      <c r="N498" s="230"/>
      <c r="O498" s="230"/>
      <c r="P498" s="230"/>
      <c r="Q498" s="230"/>
      <c r="R498" s="230"/>
      <c r="S498" s="230"/>
      <c r="T498" s="231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T498" s="232" t="s">
        <v>152</v>
      </c>
      <c r="AU498" s="232" t="s">
        <v>80</v>
      </c>
      <c r="AV498" s="12" t="s">
        <v>80</v>
      </c>
      <c r="AW498" s="12" t="s">
        <v>32</v>
      </c>
      <c r="AX498" s="12" t="s">
        <v>70</v>
      </c>
      <c r="AY498" s="232" t="s">
        <v>145</v>
      </c>
    </row>
    <row r="499" s="12" customFormat="1">
      <c r="A499" s="12"/>
      <c r="B499" s="221"/>
      <c r="C499" s="222"/>
      <c r="D499" s="223" t="s">
        <v>152</v>
      </c>
      <c r="E499" s="224" t="s">
        <v>19</v>
      </c>
      <c r="F499" s="225" t="s">
        <v>1598</v>
      </c>
      <c r="G499" s="222"/>
      <c r="H499" s="226">
        <v>1.7330000000000001</v>
      </c>
      <c r="I499" s="227"/>
      <c r="J499" s="222"/>
      <c r="K499" s="222"/>
      <c r="L499" s="228"/>
      <c r="M499" s="229"/>
      <c r="N499" s="230"/>
      <c r="O499" s="230"/>
      <c r="P499" s="230"/>
      <c r="Q499" s="230"/>
      <c r="R499" s="230"/>
      <c r="S499" s="230"/>
      <c r="T499" s="231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T499" s="232" t="s">
        <v>152</v>
      </c>
      <c r="AU499" s="232" t="s">
        <v>80</v>
      </c>
      <c r="AV499" s="12" t="s">
        <v>80</v>
      </c>
      <c r="AW499" s="12" t="s">
        <v>32</v>
      </c>
      <c r="AX499" s="12" t="s">
        <v>70</v>
      </c>
      <c r="AY499" s="232" t="s">
        <v>145</v>
      </c>
    </row>
    <row r="500" s="12" customFormat="1">
      <c r="A500" s="12"/>
      <c r="B500" s="221"/>
      <c r="C500" s="222"/>
      <c r="D500" s="223" t="s">
        <v>152</v>
      </c>
      <c r="E500" s="224" t="s">
        <v>19</v>
      </c>
      <c r="F500" s="225" t="s">
        <v>1599</v>
      </c>
      <c r="G500" s="222"/>
      <c r="H500" s="226">
        <v>1.54</v>
      </c>
      <c r="I500" s="227"/>
      <c r="J500" s="222"/>
      <c r="K500" s="222"/>
      <c r="L500" s="228"/>
      <c r="M500" s="229"/>
      <c r="N500" s="230"/>
      <c r="O500" s="230"/>
      <c r="P500" s="230"/>
      <c r="Q500" s="230"/>
      <c r="R500" s="230"/>
      <c r="S500" s="230"/>
      <c r="T500" s="231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T500" s="232" t="s">
        <v>152</v>
      </c>
      <c r="AU500" s="232" t="s">
        <v>80</v>
      </c>
      <c r="AV500" s="12" t="s">
        <v>80</v>
      </c>
      <c r="AW500" s="12" t="s">
        <v>32</v>
      </c>
      <c r="AX500" s="12" t="s">
        <v>70</v>
      </c>
      <c r="AY500" s="232" t="s">
        <v>145</v>
      </c>
    </row>
    <row r="501" s="12" customFormat="1">
      <c r="A501" s="12"/>
      <c r="B501" s="221"/>
      <c r="C501" s="222"/>
      <c r="D501" s="223" t="s">
        <v>152</v>
      </c>
      <c r="E501" s="224" t="s">
        <v>19</v>
      </c>
      <c r="F501" s="225" t="s">
        <v>1600</v>
      </c>
      <c r="G501" s="222"/>
      <c r="H501" s="226">
        <v>1.788</v>
      </c>
      <c r="I501" s="227"/>
      <c r="J501" s="222"/>
      <c r="K501" s="222"/>
      <c r="L501" s="228"/>
      <c r="M501" s="229"/>
      <c r="N501" s="230"/>
      <c r="O501" s="230"/>
      <c r="P501" s="230"/>
      <c r="Q501" s="230"/>
      <c r="R501" s="230"/>
      <c r="S501" s="230"/>
      <c r="T501" s="231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T501" s="232" t="s">
        <v>152</v>
      </c>
      <c r="AU501" s="232" t="s">
        <v>80</v>
      </c>
      <c r="AV501" s="12" t="s">
        <v>80</v>
      </c>
      <c r="AW501" s="12" t="s">
        <v>32</v>
      </c>
      <c r="AX501" s="12" t="s">
        <v>70</v>
      </c>
      <c r="AY501" s="232" t="s">
        <v>145</v>
      </c>
    </row>
    <row r="502" s="12" customFormat="1">
      <c r="A502" s="12"/>
      <c r="B502" s="221"/>
      <c r="C502" s="222"/>
      <c r="D502" s="223" t="s">
        <v>152</v>
      </c>
      <c r="E502" s="224" t="s">
        <v>19</v>
      </c>
      <c r="F502" s="225" t="s">
        <v>1601</v>
      </c>
      <c r="G502" s="222"/>
      <c r="H502" s="226">
        <v>1.3200000000000001</v>
      </c>
      <c r="I502" s="227"/>
      <c r="J502" s="222"/>
      <c r="K502" s="222"/>
      <c r="L502" s="228"/>
      <c r="M502" s="229"/>
      <c r="N502" s="230"/>
      <c r="O502" s="230"/>
      <c r="P502" s="230"/>
      <c r="Q502" s="230"/>
      <c r="R502" s="230"/>
      <c r="S502" s="230"/>
      <c r="T502" s="231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T502" s="232" t="s">
        <v>152</v>
      </c>
      <c r="AU502" s="232" t="s">
        <v>80</v>
      </c>
      <c r="AV502" s="12" t="s">
        <v>80</v>
      </c>
      <c r="AW502" s="12" t="s">
        <v>32</v>
      </c>
      <c r="AX502" s="12" t="s">
        <v>70</v>
      </c>
      <c r="AY502" s="232" t="s">
        <v>145</v>
      </c>
    </row>
    <row r="503" s="12" customFormat="1">
      <c r="A503" s="12"/>
      <c r="B503" s="221"/>
      <c r="C503" s="222"/>
      <c r="D503" s="223" t="s">
        <v>152</v>
      </c>
      <c r="E503" s="224" t="s">
        <v>19</v>
      </c>
      <c r="F503" s="225" t="s">
        <v>1602</v>
      </c>
      <c r="G503" s="222"/>
      <c r="H503" s="226">
        <v>1.018</v>
      </c>
      <c r="I503" s="227"/>
      <c r="J503" s="222"/>
      <c r="K503" s="222"/>
      <c r="L503" s="228"/>
      <c r="M503" s="229"/>
      <c r="N503" s="230"/>
      <c r="O503" s="230"/>
      <c r="P503" s="230"/>
      <c r="Q503" s="230"/>
      <c r="R503" s="230"/>
      <c r="S503" s="230"/>
      <c r="T503" s="231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T503" s="232" t="s">
        <v>152</v>
      </c>
      <c r="AU503" s="232" t="s">
        <v>80</v>
      </c>
      <c r="AV503" s="12" t="s">
        <v>80</v>
      </c>
      <c r="AW503" s="12" t="s">
        <v>32</v>
      </c>
      <c r="AX503" s="12" t="s">
        <v>70</v>
      </c>
      <c r="AY503" s="232" t="s">
        <v>145</v>
      </c>
    </row>
    <row r="504" s="16" customFormat="1">
      <c r="A504" s="16"/>
      <c r="B504" s="271"/>
      <c r="C504" s="272"/>
      <c r="D504" s="223" t="s">
        <v>152</v>
      </c>
      <c r="E504" s="273" t="s">
        <v>19</v>
      </c>
      <c r="F504" s="274" t="s">
        <v>752</v>
      </c>
      <c r="G504" s="272"/>
      <c r="H504" s="275">
        <v>37.321999999999996</v>
      </c>
      <c r="I504" s="276"/>
      <c r="J504" s="272"/>
      <c r="K504" s="272"/>
      <c r="L504" s="277"/>
      <c r="M504" s="278"/>
      <c r="N504" s="279"/>
      <c r="O504" s="279"/>
      <c r="P504" s="279"/>
      <c r="Q504" s="279"/>
      <c r="R504" s="279"/>
      <c r="S504" s="279"/>
      <c r="T504" s="280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T504" s="281" t="s">
        <v>152</v>
      </c>
      <c r="AU504" s="281" t="s">
        <v>80</v>
      </c>
      <c r="AV504" s="16" t="s">
        <v>168</v>
      </c>
      <c r="AW504" s="16" t="s">
        <v>32</v>
      </c>
      <c r="AX504" s="16" t="s">
        <v>70</v>
      </c>
      <c r="AY504" s="281" t="s">
        <v>145</v>
      </c>
    </row>
    <row r="505" s="12" customFormat="1">
      <c r="A505" s="12"/>
      <c r="B505" s="221"/>
      <c r="C505" s="222"/>
      <c r="D505" s="223" t="s">
        <v>152</v>
      </c>
      <c r="E505" s="224" t="s">
        <v>19</v>
      </c>
      <c r="F505" s="225" t="s">
        <v>1603</v>
      </c>
      <c r="G505" s="222"/>
      <c r="H505" s="226">
        <v>0.88</v>
      </c>
      <c r="I505" s="227"/>
      <c r="J505" s="222"/>
      <c r="K505" s="222"/>
      <c r="L505" s="228"/>
      <c r="M505" s="229"/>
      <c r="N505" s="230"/>
      <c r="O505" s="230"/>
      <c r="P505" s="230"/>
      <c r="Q505" s="230"/>
      <c r="R505" s="230"/>
      <c r="S505" s="230"/>
      <c r="T505" s="231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T505" s="232" t="s">
        <v>152</v>
      </c>
      <c r="AU505" s="232" t="s">
        <v>80</v>
      </c>
      <c r="AV505" s="12" t="s">
        <v>80</v>
      </c>
      <c r="AW505" s="12" t="s">
        <v>32</v>
      </c>
      <c r="AX505" s="12" t="s">
        <v>70</v>
      </c>
      <c r="AY505" s="232" t="s">
        <v>145</v>
      </c>
    </row>
    <row r="506" s="12" customFormat="1">
      <c r="A506" s="12"/>
      <c r="B506" s="221"/>
      <c r="C506" s="222"/>
      <c r="D506" s="223" t="s">
        <v>152</v>
      </c>
      <c r="E506" s="224" t="s">
        <v>19</v>
      </c>
      <c r="F506" s="225" t="s">
        <v>1603</v>
      </c>
      <c r="G506" s="222"/>
      <c r="H506" s="226">
        <v>0.88</v>
      </c>
      <c r="I506" s="227"/>
      <c r="J506" s="222"/>
      <c r="K506" s="222"/>
      <c r="L506" s="228"/>
      <c r="M506" s="229"/>
      <c r="N506" s="230"/>
      <c r="O506" s="230"/>
      <c r="P506" s="230"/>
      <c r="Q506" s="230"/>
      <c r="R506" s="230"/>
      <c r="S506" s="230"/>
      <c r="T506" s="231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T506" s="232" t="s">
        <v>152</v>
      </c>
      <c r="AU506" s="232" t="s">
        <v>80</v>
      </c>
      <c r="AV506" s="12" t="s">
        <v>80</v>
      </c>
      <c r="AW506" s="12" t="s">
        <v>32</v>
      </c>
      <c r="AX506" s="12" t="s">
        <v>70</v>
      </c>
      <c r="AY506" s="232" t="s">
        <v>145</v>
      </c>
    </row>
    <row r="507" s="12" customFormat="1">
      <c r="A507" s="12"/>
      <c r="B507" s="221"/>
      <c r="C507" s="222"/>
      <c r="D507" s="223" t="s">
        <v>152</v>
      </c>
      <c r="E507" s="224" t="s">
        <v>19</v>
      </c>
      <c r="F507" s="225" t="s">
        <v>1604</v>
      </c>
      <c r="G507" s="222"/>
      <c r="H507" s="226">
        <v>0.82499999999999996</v>
      </c>
      <c r="I507" s="227"/>
      <c r="J507" s="222"/>
      <c r="K507" s="222"/>
      <c r="L507" s="228"/>
      <c r="M507" s="229"/>
      <c r="N507" s="230"/>
      <c r="O507" s="230"/>
      <c r="P507" s="230"/>
      <c r="Q507" s="230"/>
      <c r="R507" s="230"/>
      <c r="S507" s="230"/>
      <c r="T507" s="231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T507" s="232" t="s">
        <v>152</v>
      </c>
      <c r="AU507" s="232" t="s">
        <v>80</v>
      </c>
      <c r="AV507" s="12" t="s">
        <v>80</v>
      </c>
      <c r="AW507" s="12" t="s">
        <v>32</v>
      </c>
      <c r="AX507" s="12" t="s">
        <v>70</v>
      </c>
      <c r="AY507" s="232" t="s">
        <v>145</v>
      </c>
    </row>
    <row r="508" s="12" customFormat="1">
      <c r="A508" s="12"/>
      <c r="B508" s="221"/>
      <c r="C508" s="222"/>
      <c r="D508" s="223" t="s">
        <v>152</v>
      </c>
      <c r="E508" s="224" t="s">
        <v>19</v>
      </c>
      <c r="F508" s="225" t="s">
        <v>1605</v>
      </c>
      <c r="G508" s="222"/>
      <c r="H508" s="226">
        <v>0.79800000000000004</v>
      </c>
      <c r="I508" s="227"/>
      <c r="J508" s="222"/>
      <c r="K508" s="222"/>
      <c r="L508" s="228"/>
      <c r="M508" s="229"/>
      <c r="N508" s="230"/>
      <c r="O508" s="230"/>
      <c r="P508" s="230"/>
      <c r="Q508" s="230"/>
      <c r="R508" s="230"/>
      <c r="S508" s="230"/>
      <c r="T508" s="231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T508" s="232" t="s">
        <v>152</v>
      </c>
      <c r="AU508" s="232" t="s">
        <v>80</v>
      </c>
      <c r="AV508" s="12" t="s">
        <v>80</v>
      </c>
      <c r="AW508" s="12" t="s">
        <v>32</v>
      </c>
      <c r="AX508" s="12" t="s">
        <v>70</v>
      </c>
      <c r="AY508" s="232" t="s">
        <v>145</v>
      </c>
    </row>
    <row r="509" s="12" customFormat="1">
      <c r="A509" s="12"/>
      <c r="B509" s="221"/>
      <c r="C509" s="222"/>
      <c r="D509" s="223" t="s">
        <v>152</v>
      </c>
      <c r="E509" s="224" t="s">
        <v>19</v>
      </c>
      <c r="F509" s="225" t="s">
        <v>1606</v>
      </c>
      <c r="G509" s="222"/>
      <c r="H509" s="226">
        <v>0.77000000000000002</v>
      </c>
      <c r="I509" s="227"/>
      <c r="J509" s="222"/>
      <c r="K509" s="222"/>
      <c r="L509" s="228"/>
      <c r="M509" s="229"/>
      <c r="N509" s="230"/>
      <c r="O509" s="230"/>
      <c r="P509" s="230"/>
      <c r="Q509" s="230"/>
      <c r="R509" s="230"/>
      <c r="S509" s="230"/>
      <c r="T509" s="231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T509" s="232" t="s">
        <v>152</v>
      </c>
      <c r="AU509" s="232" t="s">
        <v>80</v>
      </c>
      <c r="AV509" s="12" t="s">
        <v>80</v>
      </c>
      <c r="AW509" s="12" t="s">
        <v>32</v>
      </c>
      <c r="AX509" s="12" t="s">
        <v>70</v>
      </c>
      <c r="AY509" s="232" t="s">
        <v>145</v>
      </c>
    </row>
    <row r="510" s="12" customFormat="1">
      <c r="A510" s="12"/>
      <c r="B510" s="221"/>
      <c r="C510" s="222"/>
      <c r="D510" s="223" t="s">
        <v>152</v>
      </c>
      <c r="E510" s="224" t="s">
        <v>19</v>
      </c>
      <c r="F510" s="225" t="s">
        <v>1607</v>
      </c>
      <c r="G510" s="222"/>
      <c r="H510" s="226">
        <v>0.74299999999999999</v>
      </c>
      <c r="I510" s="227"/>
      <c r="J510" s="222"/>
      <c r="K510" s="222"/>
      <c r="L510" s="228"/>
      <c r="M510" s="229"/>
      <c r="N510" s="230"/>
      <c r="O510" s="230"/>
      <c r="P510" s="230"/>
      <c r="Q510" s="230"/>
      <c r="R510" s="230"/>
      <c r="S510" s="230"/>
      <c r="T510" s="231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T510" s="232" t="s">
        <v>152</v>
      </c>
      <c r="AU510" s="232" t="s">
        <v>80</v>
      </c>
      <c r="AV510" s="12" t="s">
        <v>80</v>
      </c>
      <c r="AW510" s="12" t="s">
        <v>32</v>
      </c>
      <c r="AX510" s="12" t="s">
        <v>70</v>
      </c>
      <c r="AY510" s="232" t="s">
        <v>145</v>
      </c>
    </row>
    <row r="511" s="12" customFormat="1">
      <c r="A511" s="12"/>
      <c r="B511" s="221"/>
      <c r="C511" s="222"/>
      <c r="D511" s="223" t="s">
        <v>152</v>
      </c>
      <c r="E511" s="224" t="s">
        <v>19</v>
      </c>
      <c r="F511" s="225" t="s">
        <v>1608</v>
      </c>
      <c r="G511" s="222"/>
      <c r="H511" s="226">
        <v>1.6499999999999999</v>
      </c>
      <c r="I511" s="227"/>
      <c r="J511" s="222"/>
      <c r="K511" s="222"/>
      <c r="L511" s="228"/>
      <c r="M511" s="229"/>
      <c r="N511" s="230"/>
      <c r="O511" s="230"/>
      <c r="P511" s="230"/>
      <c r="Q511" s="230"/>
      <c r="R511" s="230"/>
      <c r="S511" s="230"/>
      <c r="T511" s="231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T511" s="232" t="s">
        <v>152</v>
      </c>
      <c r="AU511" s="232" t="s">
        <v>80</v>
      </c>
      <c r="AV511" s="12" t="s">
        <v>80</v>
      </c>
      <c r="AW511" s="12" t="s">
        <v>32</v>
      </c>
      <c r="AX511" s="12" t="s">
        <v>70</v>
      </c>
      <c r="AY511" s="232" t="s">
        <v>145</v>
      </c>
    </row>
    <row r="512" s="12" customFormat="1">
      <c r="A512" s="12"/>
      <c r="B512" s="221"/>
      <c r="C512" s="222"/>
      <c r="D512" s="223" t="s">
        <v>152</v>
      </c>
      <c r="E512" s="224" t="s">
        <v>19</v>
      </c>
      <c r="F512" s="225" t="s">
        <v>1609</v>
      </c>
      <c r="G512" s="222"/>
      <c r="H512" s="226">
        <v>1.6779999999999999</v>
      </c>
      <c r="I512" s="227"/>
      <c r="J512" s="222"/>
      <c r="K512" s="222"/>
      <c r="L512" s="228"/>
      <c r="M512" s="229"/>
      <c r="N512" s="230"/>
      <c r="O512" s="230"/>
      <c r="P512" s="230"/>
      <c r="Q512" s="230"/>
      <c r="R512" s="230"/>
      <c r="S512" s="230"/>
      <c r="T512" s="231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T512" s="232" t="s">
        <v>152</v>
      </c>
      <c r="AU512" s="232" t="s">
        <v>80</v>
      </c>
      <c r="AV512" s="12" t="s">
        <v>80</v>
      </c>
      <c r="AW512" s="12" t="s">
        <v>32</v>
      </c>
      <c r="AX512" s="12" t="s">
        <v>70</v>
      </c>
      <c r="AY512" s="232" t="s">
        <v>145</v>
      </c>
    </row>
    <row r="513" s="12" customFormat="1">
      <c r="A513" s="12"/>
      <c r="B513" s="221"/>
      <c r="C513" s="222"/>
      <c r="D513" s="223" t="s">
        <v>152</v>
      </c>
      <c r="E513" s="224" t="s">
        <v>19</v>
      </c>
      <c r="F513" s="225" t="s">
        <v>1610</v>
      </c>
      <c r="G513" s="222"/>
      <c r="H513" s="226">
        <v>1.76</v>
      </c>
      <c r="I513" s="227"/>
      <c r="J513" s="222"/>
      <c r="K513" s="222"/>
      <c r="L513" s="228"/>
      <c r="M513" s="229"/>
      <c r="N513" s="230"/>
      <c r="O513" s="230"/>
      <c r="P513" s="230"/>
      <c r="Q513" s="230"/>
      <c r="R513" s="230"/>
      <c r="S513" s="230"/>
      <c r="T513" s="231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T513" s="232" t="s">
        <v>152</v>
      </c>
      <c r="AU513" s="232" t="s">
        <v>80</v>
      </c>
      <c r="AV513" s="12" t="s">
        <v>80</v>
      </c>
      <c r="AW513" s="12" t="s">
        <v>32</v>
      </c>
      <c r="AX513" s="12" t="s">
        <v>70</v>
      </c>
      <c r="AY513" s="232" t="s">
        <v>145</v>
      </c>
    </row>
    <row r="514" s="12" customFormat="1">
      <c r="A514" s="12"/>
      <c r="B514" s="221"/>
      <c r="C514" s="222"/>
      <c r="D514" s="223" t="s">
        <v>152</v>
      </c>
      <c r="E514" s="224" t="s">
        <v>19</v>
      </c>
      <c r="F514" s="225" t="s">
        <v>1610</v>
      </c>
      <c r="G514" s="222"/>
      <c r="H514" s="226">
        <v>1.76</v>
      </c>
      <c r="I514" s="227"/>
      <c r="J514" s="222"/>
      <c r="K514" s="222"/>
      <c r="L514" s="228"/>
      <c r="M514" s="229"/>
      <c r="N514" s="230"/>
      <c r="O514" s="230"/>
      <c r="P514" s="230"/>
      <c r="Q514" s="230"/>
      <c r="R514" s="230"/>
      <c r="S514" s="230"/>
      <c r="T514" s="231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T514" s="232" t="s">
        <v>152</v>
      </c>
      <c r="AU514" s="232" t="s">
        <v>80</v>
      </c>
      <c r="AV514" s="12" t="s">
        <v>80</v>
      </c>
      <c r="AW514" s="12" t="s">
        <v>32</v>
      </c>
      <c r="AX514" s="12" t="s">
        <v>70</v>
      </c>
      <c r="AY514" s="232" t="s">
        <v>145</v>
      </c>
    </row>
    <row r="515" s="12" customFormat="1">
      <c r="A515" s="12"/>
      <c r="B515" s="221"/>
      <c r="C515" s="222"/>
      <c r="D515" s="223" t="s">
        <v>152</v>
      </c>
      <c r="E515" s="224" t="s">
        <v>19</v>
      </c>
      <c r="F515" s="225" t="s">
        <v>1611</v>
      </c>
      <c r="G515" s="222"/>
      <c r="H515" s="226">
        <v>1.76</v>
      </c>
      <c r="I515" s="227"/>
      <c r="J515" s="222"/>
      <c r="K515" s="222"/>
      <c r="L515" s="228"/>
      <c r="M515" s="229"/>
      <c r="N515" s="230"/>
      <c r="O515" s="230"/>
      <c r="P515" s="230"/>
      <c r="Q515" s="230"/>
      <c r="R515" s="230"/>
      <c r="S515" s="230"/>
      <c r="T515" s="231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T515" s="232" t="s">
        <v>152</v>
      </c>
      <c r="AU515" s="232" t="s">
        <v>80</v>
      </c>
      <c r="AV515" s="12" t="s">
        <v>80</v>
      </c>
      <c r="AW515" s="12" t="s">
        <v>32</v>
      </c>
      <c r="AX515" s="12" t="s">
        <v>70</v>
      </c>
      <c r="AY515" s="232" t="s">
        <v>145</v>
      </c>
    </row>
    <row r="516" s="12" customFormat="1">
      <c r="A516" s="12"/>
      <c r="B516" s="221"/>
      <c r="C516" s="222"/>
      <c r="D516" s="223" t="s">
        <v>152</v>
      </c>
      <c r="E516" s="224" t="s">
        <v>19</v>
      </c>
      <c r="F516" s="225" t="s">
        <v>1612</v>
      </c>
      <c r="G516" s="222"/>
      <c r="H516" s="226">
        <v>1.6779999999999999</v>
      </c>
      <c r="I516" s="227"/>
      <c r="J516" s="222"/>
      <c r="K516" s="222"/>
      <c r="L516" s="228"/>
      <c r="M516" s="229"/>
      <c r="N516" s="230"/>
      <c r="O516" s="230"/>
      <c r="P516" s="230"/>
      <c r="Q516" s="230"/>
      <c r="R516" s="230"/>
      <c r="S516" s="230"/>
      <c r="T516" s="231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T516" s="232" t="s">
        <v>152</v>
      </c>
      <c r="AU516" s="232" t="s">
        <v>80</v>
      </c>
      <c r="AV516" s="12" t="s">
        <v>80</v>
      </c>
      <c r="AW516" s="12" t="s">
        <v>32</v>
      </c>
      <c r="AX516" s="12" t="s">
        <v>70</v>
      </c>
      <c r="AY516" s="232" t="s">
        <v>145</v>
      </c>
    </row>
    <row r="517" s="12" customFormat="1">
      <c r="A517" s="12"/>
      <c r="B517" s="221"/>
      <c r="C517" s="222"/>
      <c r="D517" s="223" t="s">
        <v>152</v>
      </c>
      <c r="E517" s="224" t="s">
        <v>19</v>
      </c>
      <c r="F517" s="225" t="s">
        <v>1613</v>
      </c>
      <c r="G517" s="222"/>
      <c r="H517" s="226">
        <v>1.815</v>
      </c>
      <c r="I517" s="227"/>
      <c r="J517" s="222"/>
      <c r="K517" s="222"/>
      <c r="L517" s="228"/>
      <c r="M517" s="229"/>
      <c r="N517" s="230"/>
      <c r="O517" s="230"/>
      <c r="P517" s="230"/>
      <c r="Q517" s="230"/>
      <c r="R517" s="230"/>
      <c r="S517" s="230"/>
      <c r="T517" s="231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T517" s="232" t="s">
        <v>152</v>
      </c>
      <c r="AU517" s="232" t="s">
        <v>80</v>
      </c>
      <c r="AV517" s="12" t="s">
        <v>80</v>
      </c>
      <c r="AW517" s="12" t="s">
        <v>32</v>
      </c>
      <c r="AX517" s="12" t="s">
        <v>70</v>
      </c>
      <c r="AY517" s="232" t="s">
        <v>145</v>
      </c>
    </row>
    <row r="518" s="12" customFormat="1">
      <c r="A518" s="12"/>
      <c r="B518" s="221"/>
      <c r="C518" s="222"/>
      <c r="D518" s="223" t="s">
        <v>152</v>
      </c>
      <c r="E518" s="224" t="s">
        <v>19</v>
      </c>
      <c r="F518" s="225" t="s">
        <v>1614</v>
      </c>
      <c r="G518" s="222"/>
      <c r="H518" s="226">
        <v>1.7330000000000001</v>
      </c>
      <c r="I518" s="227"/>
      <c r="J518" s="222"/>
      <c r="K518" s="222"/>
      <c r="L518" s="228"/>
      <c r="M518" s="229"/>
      <c r="N518" s="230"/>
      <c r="O518" s="230"/>
      <c r="P518" s="230"/>
      <c r="Q518" s="230"/>
      <c r="R518" s="230"/>
      <c r="S518" s="230"/>
      <c r="T518" s="231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T518" s="232" t="s">
        <v>152</v>
      </c>
      <c r="AU518" s="232" t="s">
        <v>80</v>
      </c>
      <c r="AV518" s="12" t="s">
        <v>80</v>
      </c>
      <c r="AW518" s="12" t="s">
        <v>32</v>
      </c>
      <c r="AX518" s="12" t="s">
        <v>70</v>
      </c>
      <c r="AY518" s="232" t="s">
        <v>145</v>
      </c>
    </row>
    <row r="519" s="12" customFormat="1">
      <c r="A519" s="12"/>
      <c r="B519" s="221"/>
      <c r="C519" s="222"/>
      <c r="D519" s="223" t="s">
        <v>152</v>
      </c>
      <c r="E519" s="224" t="s">
        <v>19</v>
      </c>
      <c r="F519" s="225" t="s">
        <v>1615</v>
      </c>
      <c r="G519" s="222"/>
      <c r="H519" s="226">
        <v>1.458</v>
      </c>
      <c r="I519" s="227"/>
      <c r="J519" s="222"/>
      <c r="K519" s="222"/>
      <c r="L519" s="228"/>
      <c r="M519" s="229"/>
      <c r="N519" s="230"/>
      <c r="O519" s="230"/>
      <c r="P519" s="230"/>
      <c r="Q519" s="230"/>
      <c r="R519" s="230"/>
      <c r="S519" s="230"/>
      <c r="T519" s="231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T519" s="232" t="s">
        <v>152</v>
      </c>
      <c r="AU519" s="232" t="s">
        <v>80</v>
      </c>
      <c r="AV519" s="12" t="s">
        <v>80</v>
      </c>
      <c r="AW519" s="12" t="s">
        <v>32</v>
      </c>
      <c r="AX519" s="12" t="s">
        <v>70</v>
      </c>
      <c r="AY519" s="232" t="s">
        <v>145</v>
      </c>
    </row>
    <row r="520" s="12" customFormat="1">
      <c r="A520" s="12"/>
      <c r="B520" s="221"/>
      <c r="C520" s="222"/>
      <c r="D520" s="223" t="s">
        <v>152</v>
      </c>
      <c r="E520" s="224" t="s">
        <v>19</v>
      </c>
      <c r="F520" s="225" t="s">
        <v>1616</v>
      </c>
      <c r="G520" s="222"/>
      <c r="H520" s="226">
        <v>1.458</v>
      </c>
      <c r="I520" s="227"/>
      <c r="J520" s="222"/>
      <c r="K520" s="222"/>
      <c r="L520" s="228"/>
      <c r="M520" s="229"/>
      <c r="N520" s="230"/>
      <c r="O520" s="230"/>
      <c r="P520" s="230"/>
      <c r="Q520" s="230"/>
      <c r="R520" s="230"/>
      <c r="S520" s="230"/>
      <c r="T520" s="231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T520" s="232" t="s">
        <v>152</v>
      </c>
      <c r="AU520" s="232" t="s">
        <v>80</v>
      </c>
      <c r="AV520" s="12" t="s">
        <v>80</v>
      </c>
      <c r="AW520" s="12" t="s">
        <v>32</v>
      </c>
      <c r="AX520" s="12" t="s">
        <v>70</v>
      </c>
      <c r="AY520" s="232" t="s">
        <v>145</v>
      </c>
    </row>
    <row r="521" s="12" customFormat="1">
      <c r="A521" s="12"/>
      <c r="B521" s="221"/>
      <c r="C521" s="222"/>
      <c r="D521" s="223" t="s">
        <v>152</v>
      </c>
      <c r="E521" s="224" t="s">
        <v>19</v>
      </c>
      <c r="F521" s="225" t="s">
        <v>1617</v>
      </c>
      <c r="G521" s="222"/>
      <c r="H521" s="226">
        <v>1.9530000000000001</v>
      </c>
      <c r="I521" s="227"/>
      <c r="J521" s="222"/>
      <c r="K521" s="222"/>
      <c r="L521" s="228"/>
      <c r="M521" s="229"/>
      <c r="N521" s="230"/>
      <c r="O521" s="230"/>
      <c r="P521" s="230"/>
      <c r="Q521" s="230"/>
      <c r="R521" s="230"/>
      <c r="S521" s="230"/>
      <c r="T521" s="231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T521" s="232" t="s">
        <v>152</v>
      </c>
      <c r="AU521" s="232" t="s">
        <v>80</v>
      </c>
      <c r="AV521" s="12" t="s">
        <v>80</v>
      </c>
      <c r="AW521" s="12" t="s">
        <v>32</v>
      </c>
      <c r="AX521" s="12" t="s">
        <v>70</v>
      </c>
      <c r="AY521" s="232" t="s">
        <v>145</v>
      </c>
    </row>
    <row r="522" s="16" customFormat="1">
      <c r="A522" s="16"/>
      <c r="B522" s="271"/>
      <c r="C522" s="272"/>
      <c r="D522" s="223" t="s">
        <v>152</v>
      </c>
      <c r="E522" s="273" t="s">
        <v>19</v>
      </c>
      <c r="F522" s="274" t="s">
        <v>752</v>
      </c>
      <c r="G522" s="272"/>
      <c r="H522" s="275">
        <v>23.598999999999997</v>
      </c>
      <c r="I522" s="276"/>
      <c r="J522" s="272"/>
      <c r="K522" s="272"/>
      <c r="L522" s="277"/>
      <c r="M522" s="278"/>
      <c r="N522" s="279"/>
      <c r="O522" s="279"/>
      <c r="P522" s="279"/>
      <c r="Q522" s="279"/>
      <c r="R522" s="279"/>
      <c r="S522" s="279"/>
      <c r="T522" s="280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T522" s="281" t="s">
        <v>152</v>
      </c>
      <c r="AU522" s="281" t="s">
        <v>80</v>
      </c>
      <c r="AV522" s="16" t="s">
        <v>168</v>
      </c>
      <c r="AW522" s="16" t="s">
        <v>32</v>
      </c>
      <c r="AX522" s="16" t="s">
        <v>70</v>
      </c>
      <c r="AY522" s="281" t="s">
        <v>145</v>
      </c>
    </row>
    <row r="523" s="14" customFormat="1">
      <c r="A523" s="14"/>
      <c r="B523" s="243"/>
      <c r="C523" s="244"/>
      <c r="D523" s="223" t="s">
        <v>152</v>
      </c>
      <c r="E523" s="245" t="s">
        <v>19</v>
      </c>
      <c r="F523" s="246" t="s">
        <v>154</v>
      </c>
      <c r="G523" s="244"/>
      <c r="H523" s="247">
        <v>60.920999999999992</v>
      </c>
      <c r="I523" s="248"/>
      <c r="J523" s="244"/>
      <c r="K523" s="244"/>
      <c r="L523" s="249"/>
      <c r="M523" s="250"/>
      <c r="N523" s="251"/>
      <c r="O523" s="251"/>
      <c r="P523" s="251"/>
      <c r="Q523" s="251"/>
      <c r="R523" s="251"/>
      <c r="S523" s="251"/>
      <c r="T523" s="252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3" t="s">
        <v>152</v>
      </c>
      <c r="AU523" s="253" t="s">
        <v>80</v>
      </c>
      <c r="AV523" s="14" t="s">
        <v>150</v>
      </c>
      <c r="AW523" s="14" t="s">
        <v>32</v>
      </c>
      <c r="AX523" s="14" t="s">
        <v>78</v>
      </c>
      <c r="AY523" s="253" t="s">
        <v>145</v>
      </c>
    </row>
    <row r="524" s="11" customFormat="1" ht="22.8" customHeight="1">
      <c r="A524" s="11"/>
      <c r="B524" s="194"/>
      <c r="C524" s="195"/>
      <c r="D524" s="196" t="s">
        <v>69</v>
      </c>
      <c r="E524" s="264" t="s">
        <v>215</v>
      </c>
      <c r="F524" s="264" t="s">
        <v>1618</v>
      </c>
      <c r="G524" s="195"/>
      <c r="H524" s="195"/>
      <c r="I524" s="198"/>
      <c r="J524" s="265">
        <f>BK524</f>
        <v>0</v>
      </c>
      <c r="K524" s="195"/>
      <c r="L524" s="200"/>
      <c r="M524" s="201"/>
      <c r="N524" s="202"/>
      <c r="O524" s="202"/>
      <c r="P524" s="203">
        <f>SUM(P525:P546)</f>
        <v>0</v>
      </c>
      <c r="Q524" s="202"/>
      <c r="R524" s="203">
        <f>SUM(R525:R546)</f>
        <v>0.5942904</v>
      </c>
      <c r="S524" s="202"/>
      <c r="T524" s="204">
        <f>SUM(T525:T546)</f>
        <v>0.20286000000000001</v>
      </c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R524" s="205" t="s">
        <v>78</v>
      </c>
      <c r="AT524" s="206" t="s">
        <v>69</v>
      </c>
      <c r="AU524" s="206" t="s">
        <v>78</v>
      </c>
      <c r="AY524" s="205" t="s">
        <v>145</v>
      </c>
      <c r="BK524" s="207">
        <f>SUM(BK525:BK546)</f>
        <v>0</v>
      </c>
    </row>
    <row r="525" s="2" customFormat="1" ht="24.15" customHeight="1">
      <c r="A525" s="41"/>
      <c r="B525" s="42"/>
      <c r="C525" s="208" t="s">
        <v>299</v>
      </c>
      <c r="D525" s="208" t="s">
        <v>146</v>
      </c>
      <c r="E525" s="209" t="s">
        <v>1619</v>
      </c>
      <c r="F525" s="210" t="s">
        <v>1620</v>
      </c>
      <c r="G525" s="211" t="s">
        <v>176</v>
      </c>
      <c r="H525" s="212">
        <v>2.9399999999999999</v>
      </c>
      <c r="I525" s="213"/>
      <c r="J525" s="214">
        <f>ROUND(I525*H525,2)</f>
        <v>0</v>
      </c>
      <c r="K525" s="210" t="s">
        <v>733</v>
      </c>
      <c r="L525" s="47"/>
      <c r="M525" s="215" t="s">
        <v>19</v>
      </c>
      <c r="N525" s="216" t="s">
        <v>41</v>
      </c>
      <c r="O525" s="87"/>
      <c r="P525" s="217">
        <f>O525*H525</f>
        <v>0</v>
      </c>
      <c r="Q525" s="217">
        <v>0.00316</v>
      </c>
      <c r="R525" s="217">
        <f>Q525*H525</f>
        <v>0.0092904000000000007</v>
      </c>
      <c r="S525" s="217">
        <v>0.069000000000000006</v>
      </c>
      <c r="T525" s="218">
        <f>S525*H525</f>
        <v>0.20286000000000001</v>
      </c>
      <c r="U525" s="41"/>
      <c r="V525" s="41"/>
      <c r="W525" s="41"/>
      <c r="X525" s="41"/>
      <c r="Y525" s="41"/>
      <c r="Z525" s="41"/>
      <c r="AA525" s="41"/>
      <c r="AB525" s="41"/>
      <c r="AC525" s="41"/>
      <c r="AD525" s="41"/>
      <c r="AE525" s="41"/>
      <c r="AR525" s="219" t="s">
        <v>150</v>
      </c>
      <c r="AT525" s="219" t="s">
        <v>146</v>
      </c>
      <c r="AU525" s="219" t="s">
        <v>80</v>
      </c>
      <c r="AY525" s="20" t="s">
        <v>145</v>
      </c>
      <c r="BE525" s="220">
        <f>IF(N525="základní",J525,0)</f>
        <v>0</v>
      </c>
      <c r="BF525" s="220">
        <f>IF(N525="snížená",J525,0)</f>
        <v>0</v>
      </c>
      <c r="BG525" s="220">
        <f>IF(N525="zákl. přenesená",J525,0)</f>
        <v>0</v>
      </c>
      <c r="BH525" s="220">
        <f>IF(N525="sníž. přenesená",J525,0)</f>
        <v>0</v>
      </c>
      <c r="BI525" s="220">
        <f>IF(N525="nulová",J525,0)</f>
        <v>0</v>
      </c>
      <c r="BJ525" s="20" t="s">
        <v>78</v>
      </c>
      <c r="BK525" s="220">
        <f>ROUND(I525*H525,2)</f>
        <v>0</v>
      </c>
      <c r="BL525" s="20" t="s">
        <v>150</v>
      </c>
      <c r="BM525" s="219" t="s">
        <v>1621</v>
      </c>
    </row>
    <row r="526" s="2" customFormat="1">
      <c r="A526" s="41"/>
      <c r="B526" s="42"/>
      <c r="C526" s="43"/>
      <c r="D526" s="266" t="s">
        <v>735</v>
      </c>
      <c r="E526" s="43"/>
      <c r="F526" s="267" t="s">
        <v>1622</v>
      </c>
      <c r="G526" s="43"/>
      <c r="H526" s="43"/>
      <c r="I526" s="268"/>
      <c r="J526" s="43"/>
      <c r="K526" s="43"/>
      <c r="L526" s="47"/>
      <c r="M526" s="269"/>
      <c r="N526" s="270"/>
      <c r="O526" s="87"/>
      <c r="P526" s="87"/>
      <c r="Q526" s="87"/>
      <c r="R526" s="87"/>
      <c r="S526" s="87"/>
      <c r="T526" s="88"/>
      <c r="U526" s="41"/>
      <c r="V526" s="41"/>
      <c r="W526" s="41"/>
      <c r="X526" s="41"/>
      <c r="Y526" s="41"/>
      <c r="Z526" s="41"/>
      <c r="AA526" s="41"/>
      <c r="AB526" s="41"/>
      <c r="AC526" s="41"/>
      <c r="AD526" s="41"/>
      <c r="AE526" s="41"/>
      <c r="AT526" s="20" t="s">
        <v>735</v>
      </c>
      <c r="AU526" s="20" t="s">
        <v>80</v>
      </c>
    </row>
    <row r="527" s="13" customFormat="1">
      <c r="A527" s="13"/>
      <c r="B527" s="233"/>
      <c r="C527" s="234"/>
      <c r="D527" s="223" t="s">
        <v>152</v>
      </c>
      <c r="E527" s="235" t="s">
        <v>19</v>
      </c>
      <c r="F527" s="236" t="s">
        <v>1623</v>
      </c>
      <c r="G527" s="234"/>
      <c r="H527" s="235" t="s">
        <v>19</v>
      </c>
      <c r="I527" s="237"/>
      <c r="J527" s="234"/>
      <c r="K527" s="234"/>
      <c r="L527" s="238"/>
      <c r="M527" s="239"/>
      <c r="N527" s="240"/>
      <c r="O527" s="240"/>
      <c r="P527" s="240"/>
      <c r="Q527" s="240"/>
      <c r="R527" s="240"/>
      <c r="S527" s="240"/>
      <c r="T527" s="241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2" t="s">
        <v>152</v>
      </c>
      <c r="AU527" s="242" t="s">
        <v>80</v>
      </c>
      <c r="AV527" s="13" t="s">
        <v>78</v>
      </c>
      <c r="AW527" s="13" t="s">
        <v>32</v>
      </c>
      <c r="AX527" s="13" t="s">
        <v>70</v>
      </c>
      <c r="AY527" s="242" t="s">
        <v>145</v>
      </c>
    </row>
    <row r="528" s="12" customFormat="1">
      <c r="A528" s="12"/>
      <c r="B528" s="221"/>
      <c r="C528" s="222"/>
      <c r="D528" s="223" t="s">
        <v>152</v>
      </c>
      <c r="E528" s="224" t="s">
        <v>19</v>
      </c>
      <c r="F528" s="225" t="s">
        <v>1624</v>
      </c>
      <c r="G528" s="222"/>
      <c r="H528" s="226">
        <v>1.26</v>
      </c>
      <c r="I528" s="227"/>
      <c r="J528" s="222"/>
      <c r="K528" s="222"/>
      <c r="L528" s="228"/>
      <c r="M528" s="229"/>
      <c r="N528" s="230"/>
      <c r="O528" s="230"/>
      <c r="P528" s="230"/>
      <c r="Q528" s="230"/>
      <c r="R528" s="230"/>
      <c r="S528" s="230"/>
      <c r="T528" s="231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T528" s="232" t="s">
        <v>152</v>
      </c>
      <c r="AU528" s="232" t="s">
        <v>80</v>
      </c>
      <c r="AV528" s="12" t="s">
        <v>80</v>
      </c>
      <c r="AW528" s="12" t="s">
        <v>32</v>
      </c>
      <c r="AX528" s="12" t="s">
        <v>70</v>
      </c>
      <c r="AY528" s="232" t="s">
        <v>145</v>
      </c>
    </row>
    <row r="529" s="12" customFormat="1">
      <c r="A529" s="12"/>
      <c r="B529" s="221"/>
      <c r="C529" s="222"/>
      <c r="D529" s="223" t="s">
        <v>152</v>
      </c>
      <c r="E529" s="224" t="s">
        <v>19</v>
      </c>
      <c r="F529" s="225" t="s">
        <v>1625</v>
      </c>
      <c r="G529" s="222"/>
      <c r="H529" s="226">
        <v>1.6799999999999999</v>
      </c>
      <c r="I529" s="227"/>
      <c r="J529" s="222"/>
      <c r="K529" s="222"/>
      <c r="L529" s="228"/>
      <c r="M529" s="229"/>
      <c r="N529" s="230"/>
      <c r="O529" s="230"/>
      <c r="P529" s="230"/>
      <c r="Q529" s="230"/>
      <c r="R529" s="230"/>
      <c r="S529" s="230"/>
      <c r="T529" s="231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T529" s="232" t="s">
        <v>152</v>
      </c>
      <c r="AU529" s="232" t="s">
        <v>80</v>
      </c>
      <c r="AV529" s="12" t="s">
        <v>80</v>
      </c>
      <c r="AW529" s="12" t="s">
        <v>32</v>
      </c>
      <c r="AX529" s="12" t="s">
        <v>70</v>
      </c>
      <c r="AY529" s="232" t="s">
        <v>145</v>
      </c>
    </row>
    <row r="530" s="14" customFormat="1">
      <c r="A530" s="14"/>
      <c r="B530" s="243"/>
      <c r="C530" s="244"/>
      <c r="D530" s="223" t="s">
        <v>152</v>
      </c>
      <c r="E530" s="245" t="s">
        <v>19</v>
      </c>
      <c r="F530" s="246" t="s">
        <v>154</v>
      </c>
      <c r="G530" s="244"/>
      <c r="H530" s="247">
        <v>2.9399999999999999</v>
      </c>
      <c r="I530" s="248"/>
      <c r="J530" s="244"/>
      <c r="K530" s="244"/>
      <c r="L530" s="249"/>
      <c r="M530" s="250"/>
      <c r="N530" s="251"/>
      <c r="O530" s="251"/>
      <c r="P530" s="251"/>
      <c r="Q530" s="251"/>
      <c r="R530" s="251"/>
      <c r="S530" s="251"/>
      <c r="T530" s="252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3" t="s">
        <v>152</v>
      </c>
      <c r="AU530" s="253" t="s">
        <v>80</v>
      </c>
      <c r="AV530" s="14" t="s">
        <v>150</v>
      </c>
      <c r="AW530" s="14" t="s">
        <v>32</v>
      </c>
      <c r="AX530" s="14" t="s">
        <v>78</v>
      </c>
      <c r="AY530" s="253" t="s">
        <v>145</v>
      </c>
    </row>
    <row r="531" s="2" customFormat="1" ht="24.15" customHeight="1">
      <c r="A531" s="41"/>
      <c r="B531" s="42"/>
      <c r="C531" s="208" t="s">
        <v>314</v>
      </c>
      <c r="D531" s="208" t="s">
        <v>146</v>
      </c>
      <c r="E531" s="209" t="s">
        <v>1626</v>
      </c>
      <c r="F531" s="210" t="s">
        <v>1627</v>
      </c>
      <c r="G531" s="211" t="s">
        <v>176</v>
      </c>
      <c r="H531" s="212">
        <v>2.9399999999999999</v>
      </c>
      <c r="I531" s="213"/>
      <c r="J531" s="214">
        <f>ROUND(I531*H531,2)</f>
        <v>0</v>
      </c>
      <c r="K531" s="210" t="s">
        <v>733</v>
      </c>
      <c r="L531" s="47"/>
      <c r="M531" s="215" t="s">
        <v>19</v>
      </c>
      <c r="N531" s="216" t="s">
        <v>41</v>
      </c>
      <c r="O531" s="87"/>
      <c r="P531" s="217">
        <f>O531*H531</f>
        <v>0</v>
      </c>
      <c r="Q531" s="217">
        <v>0</v>
      </c>
      <c r="R531" s="217">
        <f>Q531*H531</f>
        <v>0</v>
      </c>
      <c r="S531" s="217">
        <v>0</v>
      </c>
      <c r="T531" s="218">
        <f>S531*H531</f>
        <v>0</v>
      </c>
      <c r="U531" s="41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  <c r="AR531" s="219" t="s">
        <v>150</v>
      </c>
      <c r="AT531" s="219" t="s">
        <v>146</v>
      </c>
      <c r="AU531" s="219" t="s">
        <v>80</v>
      </c>
      <c r="AY531" s="20" t="s">
        <v>145</v>
      </c>
      <c r="BE531" s="220">
        <f>IF(N531="základní",J531,0)</f>
        <v>0</v>
      </c>
      <c r="BF531" s="220">
        <f>IF(N531="snížená",J531,0)</f>
        <v>0</v>
      </c>
      <c r="BG531" s="220">
        <f>IF(N531="zákl. přenesená",J531,0)</f>
        <v>0</v>
      </c>
      <c r="BH531" s="220">
        <f>IF(N531="sníž. přenesená",J531,0)</f>
        <v>0</v>
      </c>
      <c r="BI531" s="220">
        <f>IF(N531="nulová",J531,0)</f>
        <v>0</v>
      </c>
      <c r="BJ531" s="20" t="s">
        <v>78</v>
      </c>
      <c r="BK531" s="220">
        <f>ROUND(I531*H531,2)</f>
        <v>0</v>
      </c>
      <c r="BL531" s="20" t="s">
        <v>150</v>
      </c>
      <c r="BM531" s="219" t="s">
        <v>1628</v>
      </c>
    </row>
    <row r="532" s="2" customFormat="1">
      <c r="A532" s="41"/>
      <c r="B532" s="42"/>
      <c r="C532" s="43"/>
      <c r="D532" s="266" t="s">
        <v>735</v>
      </c>
      <c r="E532" s="43"/>
      <c r="F532" s="267" t="s">
        <v>1629</v>
      </c>
      <c r="G532" s="43"/>
      <c r="H532" s="43"/>
      <c r="I532" s="268"/>
      <c r="J532" s="43"/>
      <c r="K532" s="43"/>
      <c r="L532" s="47"/>
      <c r="M532" s="269"/>
      <c r="N532" s="270"/>
      <c r="O532" s="87"/>
      <c r="P532" s="87"/>
      <c r="Q532" s="87"/>
      <c r="R532" s="87"/>
      <c r="S532" s="87"/>
      <c r="T532" s="88"/>
      <c r="U532" s="41"/>
      <c r="V532" s="41"/>
      <c r="W532" s="41"/>
      <c r="X532" s="41"/>
      <c r="Y532" s="41"/>
      <c r="Z532" s="41"/>
      <c r="AA532" s="41"/>
      <c r="AB532" s="41"/>
      <c r="AC532" s="41"/>
      <c r="AD532" s="41"/>
      <c r="AE532" s="41"/>
      <c r="AT532" s="20" t="s">
        <v>735</v>
      </c>
      <c r="AU532" s="20" t="s">
        <v>80</v>
      </c>
    </row>
    <row r="533" s="2" customFormat="1" ht="24.15" customHeight="1">
      <c r="A533" s="41"/>
      <c r="B533" s="42"/>
      <c r="C533" s="208" t="s">
        <v>349</v>
      </c>
      <c r="D533" s="208" t="s">
        <v>146</v>
      </c>
      <c r="E533" s="209" t="s">
        <v>1630</v>
      </c>
      <c r="F533" s="210" t="s">
        <v>1631</v>
      </c>
      <c r="G533" s="211" t="s">
        <v>401</v>
      </c>
      <c r="H533" s="212">
        <v>18</v>
      </c>
      <c r="I533" s="213"/>
      <c r="J533" s="214">
        <f>ROUND(I533*H533,2)</f>
        <v>0</v>
      </c>
      <c r="K533" s="210" t="s">
        <v>19</v>
      </c>
      <c r="L533" s="47"/>
      <c r="M533" s="215" t="s">
        <v>19</v>
      </c>
      <c r="N533" s="216" t="s">
        <v>41</v>
      </c>
      <c r="O533" s="87"/>
      <c r="P533" s="217">
        <f>O533*H533</f>
        <v>0</v>
      </c>
      <c r="Q533" s="217">
        <v>0.0050000000000000001</v>
      </c>
      <c r="R533" s="217">
        <f>Q533*H533</f>
        <v>0.089999999999999997</v>
      </c>
      <c r="S533" s="217">
        <v>0</v>
      </c>
      <c r="T533" s="218">
        <f>S533*H533</f>
        <v>0</v>
      </c>
      <c r="U533" s="41"/>
      <c r="V533" s="41"/>
      <c r="W533" s="41"/>
      <c r="X533" s="41"/>
      <c r="Y533" s="41"/>
      <c r="Z533" s="41"/>
      <c r="AA533" s="41"/>
      <c r="AB533" s="41"/>
      <c r="AC533" s="41"/>
      <c r="AD533" s="41"/>
      <c r="AE533" s="41"/>
      <c r="AR533" s="219" t="s">
        <v>150</v>
      </c>
      <c r="AT533" s="219" t="s">
        <v>146</v>
      </c>
      <c r="AU533" s="219" t="s">
        <v>80</v>
      </c>
      <c r="AY533" s="20" t="s">
        <v>145</v>
      </c>
      <c r="BE533" s="220">
        <f>IF(N533="základní",J533,0)</f>
        <v>0</v>
      </c>
      <c r="BF533" s="220">
        <f>IF(N533="snížená",J533,0)</f>
        <v>0</v>
      </c>
      <c r="BG533" s="220">
        <f>IF(N533="zákl. přenesená",J533,0)</f>
        <v>0</v>
      </c>
      <c r="BH533" s="220">
        <f>IF(N533="sníž. přenesená",J533,0)</f>
        <v>0</v>
      </c>
      <c r="BI533" s="220">
        <f>IF(N533="nulová",J533,0)</f>
        <v>0</v>
      </c>
      <c r="BJ533" s="20" t="s">
        <v>78</v>
      </c>
      <c r="BK533" s="220">
        <f>ROUND(I533*H533,2)</f>
        <v>0</v>
      </c>
      <c r="BL533" s="20" t="s">
        <v>150</v>
      </c>
      <c r="BM533" s="219" t="s">
        <v>1632</v>
      </c>
    </row>
    <row r="534" s="13" customFormat="1">
      <c r="A534" s="13"/>
      <c r="B534" s="233"/>
      <c r="C534" s="234"/>
      <c r="D534" s="223" t="s">
        <v>152</v>
      </c>
      <c r="E534" s="235" t="s">
        <v>19</v>
      </c>
      <c r="F534" s="236" t="s">
        <v>1623</v>
      </c>
      <c r="G534" s="234"/>
      <c r="H534" s="235" t="s">
        <v>19</v>
      </c>
      <c r="I534" s="237"/>
      <c r="J534" s="234"/>
      <c r="K534" s="234"/>
      <c r="L534" s="238"/>
      <c r="M534" s="239"/>
      <c r="N534" s="240"/>
      <c r="O534" s="240"/>
      <c r="P534" s="240"/>
      <c r="Q534" s="240"/>
      <c r="R534" s="240"/>
      <c r="S534" s="240"/>
      <c r="T534" s="241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2" t="s">
        <v>152</v>
      </c>
      <c r="AU534" s="242" t="s">
        <v>80</v>
      </c>
      <c r="AV534" s="13" t="s">
        <v>78</v>
      </c>
      <c r="AW534" s="13" t="s">
        <v>32</v>
      </c>
      <c r="AX534" s="13" t="s">
        <v>70</v>
      </c>
      <c r="AY534" s="242" t="s">
        <v>145</v>
      </c>
    </row>
    <row r="535" s="12" customFormat="1">
      <c r="A535" s="12"/>
      <c r="B535" s="221"/>
      <c r="C535" s="222"/>
      <c r="D535" s="223" t="s">
        <v>152</v>
      </c>
      <c r="E535" s="224" t="s">
        <v>19</v>
      </c>
      <c r="F535" s="225" t="s">
        <v>1633</v>
      </c>
      <c r="G535" s="222"/>
      <c r="H535" s="226">
        <v>18</v>
      </c>
      <c r="I535" s="227"/>
      <c r="J535" s="222"/>
      <c r="K535" s="222"/>
      <c r="L535" s="228"/>
      <c r="M535" s="229"/>
      <c r="N535" s="230"/>
      <c r="O535" s="230"/>
      <c r="P535" s="230"/>
      <c r="Q535" s="230"/>
      <c r="R535" s="230"/>
      <c r="S535" s="230"/>
      <c r="T535" s="231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T535" s="232" t="s">
        <v>152</v>
      </c>
      <c r="AU535" s="232" t="s">
        <v>80</v>
      </c>
      <c r="AV535" s="12" t="s">
        <v>80</v>
      </c>
      <c r="AW535" s="12" t="s">
        <v>32</v>
      </c>
      <c r="AX535" s="12" t="s">
        <v>70</v>
      </c>
      <c r="AY535" s="232" t="s">
        <v>145</v>
      </c>
    </row>
    <row r="536" s="14" customFormat="1">
      <c r="A536" s="14"/>
      <c r="B536" s="243"/>
      <c r="C536" s="244"/>
      <c r="D536" s="223" t="s">
        <v>152</v>
      </c>
      <c r="E536" s="245" t="s">
        <v>19</v>
      </c>
      <c r="F536" s="246" t="s">
        <v>154</v>
      </c>
      <c r="G536" s="244"/>
      <c r="H536" s="247">
        <v>18</v>
      </c>
      <c r="I536" s="248"/>
      <c r="J536" s="244"/>
      <c r="K536" s="244"/>
      <c r="L536" s="249"/>
      <c r="M536" s="250"/>
      <c r="N536" s="251"/>
      <c r="O536" s="251"/>
      <c r="P536" s="251"/>
      <c r="Q536" s="251"/>
      <c r="R536" s="251"/>
      <c r="S536" s="251"/>
      <c r="T536" s="252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3" t="s">
        <v>152</v>
      </c>
      <c r="AU536" s="253" t="s">
        <v>80</v>
      </c>
      <c r="AV536" s="14" t="s">
        <v>150</v>
      </c>
      <c r="AW536" s="14" t="s">
        <v>32</v>
      </c>
      <c r="AX536" s="14" t="s">
        <v>78</v>
      </c>
      <c r="AY536" s="253" t="s">
        <v>145</v>
      </c>
    </row>
    <row r="537" s="2" customFormat="1" ht="24.15" customHeight="1">
      <c r="A537" s="41"/>
      <c r="B537" s="42"/>
      <c r="C537" s="208" t="s">
        <v>344</v>
      </c>
      <c r="D537" s="208" t="s">
        <v>146</v>
      </c>
      <c r="E537" s="209" t="s">
        <v>1634</v>
      </c>
      <c r="F537" s="210" t="s">
        <v>1635</v>
      </c>
      <c r="G537" s="211" t="s">
        <v>401</v>
      </c>
      <c r="H537" s="212">
        <v>21</v>
      </c>
      <c r="I537" s="213"/>
      <c r="J537" s="214">
        <f>ROUND(I537*H537,2)</f>
        <v>0</v>
      </c>
      <c r="K537" s="210" t="s">
        <v>19</v>
      </c>
      <c r="L537" s="47"/>
      <c r="M537" s="215" t="s">
        <v>19</v>
      </c>
      <c r="N537" s="216" t="s">
        <v>41</v>
      </c>
      <c r="O537" s="87"/>
      <c r="P537" s="217">
        <f>O537*H537</f>
        <v>0</v>
      </c>
      <c r="Q537" s="217">
        <v>0.0050000000000000001</v>
      </c>
      <c r="R537" s="217">
        <f>Q537*H537</f>
        <v>0.105</v>
      </c>
      <c r="S537" s="217">
        <v>0</v>
      </c>
      <c r="T537" s="218">
        <f>S537*H537</f>
        <v>0</v>
      </c>
      <c r="U537" s="41"/>
      <c r="V537" s="41"/>
      <c r="W537" s="41"/>
      <c r="X537" s="41"/>
      <c r="Y537" s="41"/>
      <c r="Z537" s="41"/>
      <c r="AA537" s="41"/>
      <c r="AB537" s="41"/>
      <c r="AC537" s="41"/>
      <c r="AD537" s="41"/>
      <c r="AE537" s="41"/>
      <c r="AR537" s="219" t="s">
        <v>150</v>
      </c>
      <c r="AT537" s="219" t="s">
        <v>146</v>
      </c>
      <c r="AU537" s="219" t="s">
        <v>80</v>
      </c>
      <c r="AY537" s="20" t="s">
        <v>145</v>
      </c>
      <c r="BE537" s="220">
        <f>IF(N537="základní",J537,0)</f>
        <v>0</v>
      </c>
      <c r="BF537" s="220">
        <f>IF(N537="snížená",J537,0)</f>
        <v>0</v>
      </c>
      <c r="BG537" s="220">
        <f>IF(N537="zákl. přenesená",J537,0)</f>
        <v>0</v>
      </c>
      <c r="BH537" s="220">
        <f>IF(N537="sníž. přenesená",J537,0)</f>
        <v>0</v>
      </c>
      <c r="BI537" s="220">
        <f>IF(N537="nulová",J537,0)</f>
        <v>0</v>
      </c>
      <c r="BJ537" s="20" t="s">
        <v>78</v>
      </c>
      <c r="BK537" s="220">
        <f>ROUND(I537*H537,2)</f>
        <v>0</v>
      </c>
      <c r="BL537" s="20" t="s">
        <v>150</v>
      </c>
      <c r="BM537" s="219" t="s">
        <v>1636</v>
      </c>
    </row>
    <row r="538" s="13" customFormat="1">
      <c r="A538" s="13"/>
      <c r="B538" s="233"/>
      <c r="C538" s="234"/>
      <c r="D538" s="223" t="s">
        <v>152</v>
      </c>
      <c r="E538" s="235" t="s">
        <v>19</v>
      </c>
      <c r="F538" s="236" t="s">
        <v>1623</v>
      </c>
      <c r="G538" s="234"/>
      <c r="H538" s="235" t="s">
        <v>19</v>
      </c>
      <c r="I538" s="237"/>
      <c r="J538" s="234"/>
      <c r="K538" s="234"/>
      <c r="L538" s="238"/>
      <c r="M538" s="239"/>
      <c r="N538" s="240"/>
      <c r="O538" s="240"/>
      <c r="P538" s="240"/>
      <c r="Q538" s="240"/>
      <c r="R538" s="240"/>
      <c r="S538" s="240"/>
      <c r="T538" s="241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2" t="s">
        <v>152</v>
      </c>
      <c r="AU538" s="242" t="s">
        <v>80</v>
      </c>
      <c r="AV538" s="13" t="s">
        <v>78</v>
      </c>
      <c r="AW538" s="13" t="s">
        <v>32</v>
      </c>
      <c r="AX538" s="13" t="s">
        <v>70</v>
      </c>
      <c r="AY538" s="242" t="s">
        <v>145</v>
      </c>
    </row>
    <row r="539" s="12" customFormat="1">
      <c r="A539" s="12"/>
      <c r="B539" s="221"/>
      <c r="C539" s="222"/>
      <c r="D539" s="223" t="s">
        <v>152</v>
      </c>
      <c r="E539" s="224" t="s">
        <v>19</v>
      </c>
      <c r="F539" s="225" t="s">
        <v>1637</v>
      </c>
      <c r="G539" s="222"/>
      <c r="H539" s="226">
        <v>21</v>
      </c>
      <c r="I539" s="227"/>
      <c r="J539" s="222"/>
      <c r="K539" s="222"/>
      <c r="L539" s="228"/>
      <c r="M539" s="229"/>
      <c r="N539" s="230"/>
      <c r="O539" s="230"/>
      <c r="P539" s="230"/>
      <c r="Q539" s="230"/>
      <c r="R539" s="230"/>
      <c r="S539" s="230"/>
      <c r="T539" s="231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T539" s="232" t="s">
        <v>152</v>
      </c>
      <c r="AU539" s="232" t="s">
        <v>80</v>
      </c>
      <c r="AV539" s="12" t="s">
        <v>80</v>
      </c>
      <c r="AW539" s="12" t="s">
        <v>32</v>
      </c>
      <c r="AX539" s="12" t="s">
        <v>70</v>
      </c>
      <c r="AY539" s="232" t="s">
        <v>145</v>
      </c>
    </row>
    <row r="540" s="14" customFormat="1">
      <c r="A540" s="14"/>
      <c r="B540" s="243"/>
      <c r="C540" s="244"/>
      <c r="D540" s="223" t="s">
        <v>152</v>
      </c>
      <c r="E540" s="245" t="s">
        <v>19</v>
      </c>
      <c r="F540" s="246" t="s">
        <v>154</v>
      </c>
      <c r="G540" s="244"/>
      <c r="H540" s="247">
        <v>21</v>
      </c>
      <c r="I540" s="248"/>
      <c r="J540" s="244"/>
      <c r="K540" s="244"/>
      <c r="L540" s="249"/>
      <c r="M540" s="250"/>
      <c r="N540" s="251"/>
      <c r="O540" s="251"/>
      <c r="P540" s="251"/>
      <c r="Q540" s="251"/>
      <c r="R540" s="251"/>
      <c r="S540" s="251"/>
      <c r="T540" s="252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3" t="s">
        <v>152</v>
      </c>
      <c r="AU540" s="253" t="s">
        <v>80</v>
      </c>
      <c r="AV540" s="14" t="s">
        <v>150</v>
      </c>
      <c r="AW540" s="14" t="s">
        <v>32</v>
      </c>
      <c r="AX540" s="14" t="s">
        <v>78</v>
      </c>
      <c r="AY540" s="253" t="s">
        <v>145</v>
      </c>
    </row>
    <row r="541" s="2" customFormat="1" ht="24.15" customHeight="1">
      <c r="A541" s="41"/>
      <c r="B541" s="42"/>
      <c r="C541" s="208" t="s">
        <v>421</v>
      </c>
      <c r="D541" s="208" t="s">
        <v>146</v>
      </c>
      <c r="E541" s="209" t="s">
        <v>1638</v>
      </c>
      <c r="F541" s="210" t="s">
        <v>1639</v>
      </c>
      <c r="G541" s="211" t="s">
        <v>401</v>
      </c>
      <c r="H541" s="212">
        <v>39</v>
      </c>
      <c r="I541" s="213"/>
      <c r="J541" s="214">
        <f>ROUND(I541*H541,2)</f>
        <v>0</v>
      </c>
      <c r="K541" s="210" t="s">
        <v>19</v>
      </c>
      <c r="L541" s="47"/>
      <c r="M541" s="215" t="s">
        <v>19</v>
      </c>
      <c r="N541" s="216" t="s">
        <v>41</v>
      </c>
      <c r="O541" s="87"/>
      <c r="P541" s="217">
        <f>O541*H541</f>
        <v>0</v>
      </c>
      <c r="Q541" s="217">
        <v>0.0050000000000000001</v>
      </c>
      <c r="R541" s="217">
        <f>Q541*H541</f>
        <v>0.19500000000000001</v>
      </c>
      <c r="S541" s="217">
        <v>0</v>
      </c>
      <c r="T541" s="218">
        <f>S541*H541</f>
        <v>0</v>
      </c>
      <c r="U541" s="41"/>
      <c r="V541" s="41"/>
      <c r="W541" s="41"/>
      <c r="X541" s="41"/>
      <c r="Y541" s="41"/>
      <c r="Z541" s="41"/>
      <c r="AA541" s="41"/>
      <c r="AB541" s="41"/>
      <c r="AC541" s="41"/>
      <c r="AD541" s="41"/>
      <c r="AE541" s="41"/>
      <c r="AR541" s="219" t="s">
        <v>150</v>
      </c>
      <c r="AT541" s="219" t="s">
        <v>146</v>
      </c>
      <c r="AU541" s="219" t="s">
        <v>80</v>
      </c>
      <c r="AY541" s="20" t="s">
        <v>145</v>
      </c>
      <c r="BE541" s="220">
        <f>IF(N541="základní",J541,0)</f>
        <v>0</v>
      </c>
      <c r="BF541" s="220">
        <f>IF(N541="snížená",J541,0)</f>
        <v>0</v>
      </c>
      <c r="BG541" s="220">
        <f>IF(N541="zákl. přenesená",J541,0)</f>
        <v>0</v>
      </c>
      <c r="BH541" s="220">
        <f>IF(N541="sníž. přenesená",J541,0)</f>
        <v>0</v>
      </c>
      <c r="BI541" s="220">
        <f>IF(N541="nulová",J541,0)</f>
        <v>0</v>
      </c>
      <c r="BJ541" s="20" t="s">
        <v>78</v>
      </c>
      <c r="BK541" s="220">
        <f>ROUND(I541*H541,2)</f>
        <v>0</v>
      </c>
      <c r="BL541" s="20" t="s">
        <v>150</v>
      </c>
      <c r="BM541" s="219" t="s">
        <v>1640</v>
      </c>
    </row>
    <row r="542" s="12" customFormat="1">
      <c r="A542" s="12"/>
      <c r="B542" s="221"/>
      <c r="C542" s="222"/>
      <c r="D542" s="223" t="s">
        <v>152</v>
      </c>
      <c r="E542" s="224" t="s">
        <v>19</v>
      </c>
      <c r="F542" s="225" t="s">
        <v>1641</v>
      </c>
      <c r="G542" s="222"/>
      <c r="H542" s="226">
        <v>39</v>
      </c>
      <c r="I542" s="227"/>
      <c r="J542" s="222"/>
      <c r="K542" s="222"/>
      <c r="L542" s="228"/>
      <c r="M542" s="229"/>
      <c r="N542" s="230"/>
      <c r="O542" s="230"/>
      <c r="P542" s="230"/>
      <c r="Q542" s="230"/>
      <c r="R542" s="230"/>
      <c r="S542" s="230"/>
      <c r="T542" s="231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T542" s="232" t="s">
        <v>152</v>
      </c>
      <c r="AU542" s="232" t="s">
        <v>80</v>
      </c>
      <c r="AV542" s="12" t="s">
        <v>80</v>
      </c>
      <c r="AW542" s="12" t="s">
        <v>32</v>
      </c>
      <c r="AX542" s="12" t="s">
        <v>70</v>
      </c>
      <c r="AY542" s="232" t="s">
        <v>145</v>
      </c>
    </row>
    <row r="543" s="14" customFormat="1">
      <c r="A543" s="14"/>
      <c r="B543" s="243"/>
      <c r="C543" s="244"/>
      <c r="D543" s="223" t="s">
        <v>152</v>
      </c>
      <c r="E543" s="245" t="s">
        <v>19</v>
      </c>
      <c r="F543" s="246" t="s">
        <v>154</v>
      </c>
      <c r="G543" s="244"/>
      <c r="H543" s="247">
        <v>39</v>
      </c>
      <c r="I543" s="248"/>
      <c r="J543" s="244"/>
      <c r="K543" s="244"/>
      <c r="L543" s="249"/>
      <c r="M543" s="250"/>
      <c r="N543" s="251"/>
      <c r="O543" s="251"/>
      <c r="P543" s="251"/>
      <c r="Q543" s="251"/>
      <c r="R543" s="251"/>
      <c r="S543" s="251"/>
      <c r="T543" s="252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3" t="s">
        <v>152</v>
      </c>
      <c r="AU543" s="253" t="s">
        <v>80</v>
      </c>
      <c r="AV543" s="14" t="s">
        <v>150</v>
      </c>
      <c r="AW543" s="14" t="s">
        <v>32</v>
      </c>
      <c r="AX543" s="14" t="s">
        <v>78</v>
      </c>
      <c r="AY543" s="253" t="s">
        <v>145</v>
      </c>
    </row>
    <row r="544" s="2" customFormat="1" ht="37.8" customHeight="1">
      <c r="A544" s="41"/>
      <c r="B544" s="42"/>
      <c r="C544" s="208" t="s">
        <v>387</v>
      </c>
      <c r="D544" s="208" t="s">
        <v>146</v>
      </c>
      <c r="E544" s="209" t="s">
        <v>1642</v>
      </c>
      <c r="F544" s="210" t="s">
        <v>1643</v>
      </c>
      <c r="G544" s="211" t="s">
        <v>401</v>
      </c>
      <c r="H544" s="212">
        <v>39</v>
      </c>
      <c r="I544" s="213"/>
      <c r="J544" s="214">
        <f>ROUND(I544*H544,2)</f>
        <v>0</v>
      </c>
      <c r="K544" s="210" t="s">
        <v>19</v>
      </c>
      <c r="L544" s="47"/>
      <c r="M544" s="215" t="s">
        <v>19</v>
      </c>
      <c r="N544" s="216" t="s">
        <v>41</v>
      </c>
      <c r="O544" s="87"/>
      <c r="P544" s="217">
        <f>O544*H544</f>
        <v>0</v>
      </c>
      <c r="Q544" s="217">
        <v>0.0050000000000000001</v>
      </c>
      <c r="R544" s="217">
        <f>Q544*H544</f>
        <v>0.19500000000000001</v>
      </c>
      <c r="S544" s="217">
        <v>0</v>
      </c>
      <c r="T544" s="218">
        <f>S544*H544</f>
        <v>0</v>
      </c>
      <c r="U544" s="41"/>
      <c r="V544" s="41"/>
      <c r="W544" s="41"/>
      <c r="X544" s="41"/>
      <c r="Y544" s="41"/>
      <c r="Z544" s="41"/>
      <c r="AA544" s="41"/>
      <c r="AB544" s="41"/>
      <c r="AC544" s="41"/>
      <c r="AD544" s="41"/>
      <c r="AE544" s="41"/>
      <c r="AR544" s="219" t="s">
        <v>150</v>
      </c>
      <c r="AT544" s="219" t="s">
        <v>146</v>
      </c>
      <c r="AU544" s="219" t="s">
        <v>80</v>
      </c>
      <c r="AY544" s="20" t="s">
        <v>145</v>
      </c>
      <c r="BE544" s="220">
        <f>IF(N544="základní",J544,0)</f>
        <v>0</v>
      </c>
      <c r="BF544" s="220">
        <f>IF(N544="snížená",J544,0)</f>
        <v>0</v>
      </c>
      <c r="BG544" s="220">
        <f>IF(N544="zákl. přenesená",J544,0)</f>
        <v>0</v>
      </c>
      <c r="BH544" s="220">
        <f>IF(N544="sníž. přenesená",J544,0)</f>
        <v>0</v>
      </c>
      <c r="BI544" s="220">
        <f>IF(N544="nulová",J544,0)</f>
        <v>0</v>
      </c>
      <c r="BJ544" s="20" t="s">
        <v>78</v>
      </c>
      <c r="BK544" s="220">
        <f>ROUND(I544*H544,2)</f>
        <v>0</v>
      </c>
      <c r="BL544" s="20" t="s">
        <v>150</v>
      </c>
      <c r="BM544" s="219" t="s">
        <v>1644</v>
      </c>
    </row>
    <row r="545" s="12" customFormat="1">
      <c r="A545" s="12"/>
      <c r="B545" s="221"/>
      <c r="C545" s="222"/>
      <c r="D545" s="223" t="s">
        <v>152</v>
      </c>
      <c r="E545" s="224" t="s">
        <v>19</v>
      </c>
      <c r="F545" s="225" t="s">
        <v>1645</v>
      </c>
      <c r="G545" s="222"/>
      <c r="H545" s="226">
        <v>39</v>
      </c>
      <c r="I545" s="227"/>
      <c r="J545" s="222"/>
      <c r="K545" s="222"/>
      <c r="L545" s="228"/>
      <c r="M545" s="229"/>
      <c r="N545" s="230"/>
      <c r="O545" s="230"/>
      <c r="P545" s="230"/>
      <c r="Q545" s="230"/>
      <c r="R545" s="230"/>
      <c r="S545" s="230"/>
      <c r="T545" s="231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T545" s="232" t="s">
        <v>152</v>
      </c>
      <c r="AU545" s="232" t="s">
        <v>80</v>
      </c>
      <c r="AV545" s="12" t="s">
        <v>80</v>
      </c>
      <c r="AW545" s="12" t="s">
        <v>32</v>
      </c>
      <c r="AX545" s="12" t="s">
        <v>70</v>
      </c>
      <c r="AY545" s="232" t="s">
        <v>145</v>
      </c>
    </row>
    <row r="546" s="14" customFormat="1">
      <c r="A546" s="14"/>
      <c r="B546" s="243"/>
      <c r="C546" s="244"/>
      <c r="D546" s="223" t="s">
        <v>152</v>
      </c>
      <c r="E546" s="245" t="s">
        <v>19</v>
      </c>
      <c r="F546" s="246" t="s">
        <v>154</v>
      </c>
      <c r="G546" s="244"/>
      <c r="H546" s="247">
        <v>39</v>
      </c>
      <c r="I546" s="248"/>
      <c r="J546" s="244"/>
      <c r="K546" s="244"/>
      <c r="L546" s="249"/>
      <c r="M546" s="250"/>
      <c r="N546" s="251"/>
      <c r="O546" s="251"/>
      <c r="P546" s="251"/>
      <c r="Q546" s="251"/>
      <c r="R546" s="251"/>
      <c r="S546" s="251"/>
      <c r="T546" s="252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3" t="s">
        <v>152</v>
      </c>
      <c r="AU546" s="253" t="s">
        <v>80</v>
      </c>
      <c r="AV546" s="14" t="s">
        <v>150</v>
      </c>
      <c r="AW546" s="14" t="s">
        <v>32</v>
      </c>
      <c r="AX546" s="14" t="s">
        <v>78</v>
      </c>
      <c r="AY546" s="253" t="s">
        <v>145</v>
      </c>
    </row>
    <row r="547" s="11" customFormat="1" ht="22.8" customHeight="1">
      <c r="A547" s="11"/>
      <c r="B547" s="194"/>
      <c r="C547" s="195"/>
      <c r="D547" s="196" t="s">
        <v>69</v>
      </c>
      <c r="E547" s="264" t="s">
        <v>1646</v>
      </c>
      <c r="F547" s="264" t="s">
        <v>1647</v>
      </c>
      <c r="G547" s="195"/>
      <c r="H547" s="195"/>
      <c r="I547" s="198"/>
      <c r="J547" s="265">
        <f>BK547</f>
        <v>0</v>
      </c>
      <c r="K547" s="195"/>
      <c r="L547" s="200"/>
      <c r="M547" s="201"/>
      <c r="N547" s="202"/>
      <c r="O547" s="202"/>
      <c r="P547" s="203">
        <f>SUM(P548:P558)</f>
        <v>0</v>
      </c>
      <c r="Q547" s="202"/>
      <c r="R547" s="203">
        <f>SUM(R548:R558)</f>
        <v>0</v>
      </c>
      <c r="S547" s="202"/>
      <c r="T547" s="204">
        <f>SUM(T548:T558)</f>
        <v>0</v>
      </c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R547" s="205" t="s">
        <v>78</v>
      </c>
      <c r="AT547" s="206" t="s">
        <v>69</v>
      </c>
      <c r="AU547" s="206" t="s">
        <v>78</v>
      </c>
      <c r="AY547" s="205" t="s">
        <v>145</v>
      </c>
      <c r="BK547" s="207">
        <f>SUM(BK548:BK558)</f>
        <v>0</v>
      </c>
    </row>
    <row r="548" s="2" customFormat="1" ht="24.15" customHeight="1">
      <c r="A548" s="41"/>
      <c r="B548" s="42"/>
      <c r="C548" s="208" t="s">
        <v>372</v>
      </c>
      <c r="D548" s="208" t="s">
        <v>146</v>
      </c>
      <c r="E548" s="209" t="s">
        <v>1648</v>
      </c>
      <c r="F548" s="210" t="s">
        <v>1649</v>
      </c>
      <c r="G548" s="211" t="s">
        <v>260</v>
      </c>
      <c r="H548" s="212">
        <v>0.20300000000000001</v>
      </c>
      <c r="I548" s="213"/>
      <c r="J548" s="214">
        <f>ROUND(I548*H548,2)</f>
        <v>0</v>
      </c>
      <c r="K548" s="210" t="s">
        <v>733</v>
      </c>
      <c r="L548" s="47"/>
      <c r="M548" s="215" t="s">
        <v>19</v>
      </c>
      <c r="N548" s="216" t="s">
        <v>41</v>
      </c>
      <c r="O548" s="87"/>
      <c r="P548" s="217">
        <f>O548*H548</f>
        <v>0</v>
      </c>
      <c r="Q548" s="217">
        <v>0</v>
      </c>
      <c r="R548" s="217">
        <f>Q548*H548</f>
        <v>0</v>
      </c>
      <c r="S548" s="217">
        <v>0</v>
      </c>
      <c r="T548" s="218">
        <f>S548*H548</f>
        <v>0</v>
      </c>
      <c r="U548" s="41"/>
      <c r="V548" s="41"/>
      <c r="W548" s="41"/>
      <c r="X548" s="41"/>
      <c r="Y548" s="41"/>
      <c r="Z548" s="41"/>
      <c r="AA548" s="41"/>
      <c r="AB548" s="41"/>
      <c r="AC548" s="41"/>
      <c r="AD548" s="41"/>
      <c r="AE548" s="41"/>
      <c r="AR548" s="219" t="s">
        <v>150</v>
      </c>
      <c r="AT548" s="219" t="s">
        <v>146</v>
      </c>
      <c r="AU548" s="219" t="s">
        <v>80</v>
      </c>
      <c r="AY548" s="20" t="s">
        <v>145</v>
      </c>
      <c r="BE548" s="220">
        <f>IF(N548="základní",J548,0)</f>
        <v>0</v>
      </c>
      <c r="BF548" s="220">
        <f>IF(N548="snížená",J548,0)</f>
        <v>0</v>
      </c>
      <c r="BG548" s="220">
        <f>IF(N548="zákl. přenesená",J548,0)</f>
        <v>0</v>
      </c>
      <c r="BH548" s="220">
        <f>IF(N548="sníž. přenesená",J548,0)</f>
        <v>0</v>
      </c>
      <c r="BI548" s="220">
        <f>IF(N548="nulová",J548,0)</f>
        <v>0</v>
      </c>
      <c r="BJ548" s="20" t="s">
        <v>78</v>
      </c>
      <c r="BK548" s="220">
        <f>ROUND(I548*H548,2)</f>
        <v>0</v>
      </c>
      <c r="BL548" s="20" t="s">
        <v>150</v>
      </c>
      <c r="BM548" s="219" t="s">
        <v>1650</v>
      </c>
    </row>
    <row r="549" s="2" customFormat="1">
      <c r="A549" s="41"/>
      <c r="B549" s="42"/>
      <c r="C549" s="43"/>
      <c r="D549" s="266" t="s">
        <v>735</v>
      </c>
      <c r="E549" s="43"/>
      <c r="F549" s="267" t="s">
        <v>1651</v>
      </c>
      <c r="G549" s="43"/>
      <c r="H549" s="43"/>
      <c r="I549" s="268"/>
      <c r="J549" s="43"/>
      <c r="K549" s="43"/>
      <c r="L549" s="47"/>
      <c r="M549" s="269"/>
      <c r="N549" s="270"/>
      <c r="O549" s="87"/>
      <c r="P549" s="87"/>
      <c r="Q549" s="87"/>
      <c r="R549" s="87"/>
      <c r="S549" s="87"/>
      <c r="T549" s="88"/>
      <c r="U549" s="41"/>
      <c r="V549" s="41"/>
      <c r="W549" s="41"/>
      <c r="X549" s="41"/>
      <c r="Y549" s="41"/>
      <c r="Z549" s="41"/>
      <c r="AA549" s="41"/>
      <c r="AB549" s="41"/>
      <c r="AC549" s="41"/>
      <c r="AD549" s="41"/>
      <c r="AE549" s="41"/>
      <c r="AT549" s="20" t="s">
        <v>735</v>
      </c>
      <c r="AU549" s="20" t="s">
        <v>80</v>
      </c>
    </row>
    <row r="550" s="12" customFormat="1">
      <c r="A550" s="12"/>
      <c r="B550" s="221"/>
      <c r="C550" s="222"/>
      <c r="D550" s="223" t="s">
        <v>152</v>
      </c>
      <c r="E550" s="224" t="s">
        <v>19</v>
      </c>
      <c r="F550" s="225" t="s">
        <v>1652</v>
      </c>
      <c r="G550" s="222"/>
      <c r="H550" s="226">
        <v>0.20300000000000001</v>
      </c>
      <c r="I550" s="227"/>
      <c r="J550" s="222"/>
      <c r="K550" s="222"/>
      <c r="L550" s="228"/>
      <c r="M550" s="229"/>
      <c r="N550" s="230"/>
      <c r="O550" s="230"/>
      <c r="P550" s="230"/>
      <c r="Q550" s="230"/>
      <c r="R550" s="230"/>
      <c r="S550" s="230"/>
      <c r="T550" s="231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T550" s="232" t="s">
        <v>152</v>
      </c>
      <c r="AU550" s="232" t="s">
        <v>80</v>
      </c>
      <c r="AV550" s="12" t="s">
        <v>80</v>
      </c>
      <c r="AW550" s="12" t="s">
        <v>32</v>
      </c>
      <c r="AX550" s="12" t="s">
        <v>70</v>
      </c>
      <c r="AY550" s="232" t="s">
        <v>145</v>
      </c>
    </row>
    <row r="551" s="14" customFormat="1">
      <c r="A551" s="14"/>
      <c r="B551" s="243"/>
      <c r="C551" s="244"/>
      <c r="D551" s="223" t="s">
        <v>152</v>
      </c>
      <c r="E551" s="245" t="s">
        <v>19</v>
      </c>
      <c r="F551" s="246" t="s">
        <v>154</v>
      </c>
      <c r="G551" s="244"/>
      <c r="H551" s="247">
        <v>0.20300000000000001</v>
      </c>
      <c r="I551" s="248"/>
      <c r="J551" s="244"/>
      <c r="K551" s="244"/>
      <c r="L551" s="249"/>
      <c r="M551" s="250"/>
      <c r="N551" s="251"/>
      <c r="O551" s="251"/>
      <c r="P551" s="251"/>
      <c r="Q551" s="251"/>
      <c r="R551" s="251"/>
      <c r="S551" s="251"/>
      <c r="T551" s="252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3" t="s">
        <v>152</v>
      </c>
      <c r="AU551" s="253" t="s">
        <v>80</v>
      </c>
      <c r="AV551" s="14" t="s">
        <v>150</v>
      </c>
      <c r="AW551" s="14" t="s">
        <v>32</v>
      </c>
      <c r="AX551" s="14" t="s">
        <v>78</v>
      </c>
      <c r="AY551" s="253" t="s">
        <v>145</v>
      </c>
    </row>
    <row r="552" s="2" customFormat="1" ht="21.75" customHeight="1">
      <c r="A552" s="41"/>
      <c r="B552" s="42"/>
      <c r="C552" s="208" t="s">
        <v>309</v>
      </c>
      <c r="D552" s="208" t="s">
        <v>146</v>
      </c>
      <c r="E552" s="209" t="s">
        <v>1653</v>
      </c>
      <c r="F552" s="210" t="s">
        <v>1654</v>
      </c>
      <c r="G552" s="211" t="s">
        <v>260</v>
      </c>
      <c r="H552" s="212">
        <v>0.20300000000000001</v>
      </c>
      <c r="I552" s="213"/>
      <c r="J552" s="214">
        <f>ROUND(I552*H552,2)</f>
        <v>0</v>
      </c>
      <c r="K552" s="210" t="s">
        <v>733</v>
      </c>
      <c r="L552" s="47"/>
      <c r="M552" s="215" t="s">
        <v>19</v>
      </c>
      <c r="N552" s="216" t="s">
        <v>41</v>
      </c>
      <c r="O552" s="87"/>
      <c r="P552" s="217">
        <f>O552*H552</f>
        <v>0</v>
      </c>
      <c r="Q552" s="217">
        <v>0</v>
      </c>
      <c r="R552" s="217">
        <f>Q552*H552</f>
        <v>0</v>
      </c>
      <c r="S552" s="217">
        <v>0</v>
      </c>
      <c r="T552" s="218">
        <f>S552*H552</f>
        <v>0</v>
      </c>
      <c r="U552" s="41"/>
      <c r="V552" s="41"/>
      <c r="W552" s="41"/>
      <c r="X552" s="41"/>
      <c r="Y552" s="41"/>
      <c r="Z552" s="41"/>
      <c r="AA552" s="41"/>
      <c r="AB552" s="41"/>
      <c r="AC552" s="41"/>
      <c r="AD552" s="41"/>
      <c r="AE552" s="41"/>
      <c r="AR552" s="219" t="s">
        <v>150</v>
      </c>
      <c r="AT552" s="219" t="s">
        <v>146</v>
      </c>
      <c r="AU552" s="219" t="s">
        <v>80</v>
      </c>
      <c r="AY552" s="20" t="s">
        <v>145</v>
      </c>
      <c r="BE552" s="220">
        <f>IF(N552="základní",J552,0)</f>
        <v>0</v>
      </c>
      <c r="BF552" s="220">
        <f>IF(N552="snížená",J552,0)</f>
        <v>0</v>
      </c>
      <c r="BG552" s="220">
        <f>IF(N552="zákl. přenesená",J552,0)</f>
        <v>0</v>
      </c>
      <c r="BH552" s="220">
        <f>IF(N552="sníž. přenesená",J552,0)</f>
        <v>0</v>
      </c>
      <c r="BI552" s="220">
        <f>IF(N552="nulová",J552,0)</f>
        <v>0</v>
      </c>
      <c r="BJ552" s="20" t="s">
        <v>78</v>
      </c>
      <c r="BK552" s="220">
        <f>ROUND(I552*H552,2)</f>
        <v>0</v>
      </c>
      <c r="BL552" s="20" t="s">
        <v>150</v>
      </c>
      <c r="BM552" s="219" t="s">
        <v>1655</v>
      </c>
    </row>
    <row r="553" s="2" customFormat="1">
      <c r="A553" s="41"/>
      <c r="B553" s="42"/>
      <c r="C553" s="43"/>
      <c r="D553" s="266" t="s">
        <v>735</v>
      </c>
      <c r="E553" s="43"/>
      <c r="F553" s="267" t="s">
        <v>1656</v>
      </c>
      <c r="G553" s="43"/>
      <c r="H553" s="43"/>
      <c r="I553" s="268"/>
      <c r="J553" s="43"/>
      <c r="K553" s="43"/>
      <c r="L553" s="47"/>
      <c r="M553" s="269"/>
      <c r="N553" s="270"/>
      <c r="O553" s="87"/>
      <c r="P553" s="87"/>
      <c r="Q553" s="87"/>
      <c r="R553" s="87"/>
      <c r="S553" s="87"/>
      <c r="T553" s="88"/>
      <c r="U553" s="41"/>
      <c r="V553" s="41"/>
      <c r="W553" s="41"/>
      <c r="X553" s="41"/>
      <c r="Y553" s="41"/>
      <c r="Z553" s="41"/>
      <c r="AA553" s="41"/>
      <c r="AB553" s="41"/>
      <c r="AC553" s="41"/>
      <c r="AD553" s="41"/>
      <c r="AE553" s="41"/>
      <c r="AT553" s="20" t="s">
        <v>735</v>
      </c>
      <c r="AU553" s="20" t="s">
        <v>80</v>
      </c>
    </row>
    <row r="554" s="2" customFormat="1" ht="24.15" customHeight="1">
      <c r="A554" s="41"/>
      <c r="B554" s="42"/>
      <c r="C554" s="208" t="s">
        <v>395</v>
      </c>
      <c r="D554" s="208" t="s">
        <v>146</v>
      </c>
      <c r="E554" s="209" t="s">
        <v>1657</v>
      </c>
      <c r="F554" s="210" t="s">
        <v>1658</v>
      </c>
      <c r="G554" s="211" t="s">
        <v>260</v>
      </c>
      <c r="H554" s="212">
        <v>2.8420000000000001</v>
      </c>
      <c r="I554" s="213"/>
      <c r="J554" s="214">
        <f>ROUND(I554*H554,2)</f>
        <v>0</v>
      </c>
      <c r="K554" s="210" t="s">
        <v>733</v>
      </c>
      <c r="L554" s="47"/>
      <c r="M554" s="215" t="s">
        <v>19</v>
      </c>
      <c r="N554" s="216" t="s">
        <v>41</v>
      </c>
      <c r="O554" s="87"/>
      <c r="P554" s="217">
        <f>O554*H554</f>
        <v>0</v>
      </c>
      <c r="Q554" s="217">
        <v>0</v>
      </c>
      <c r="R554" s="217">
        <f>Q554*H554</f>
        <v>0</v>
      </c>
      <c r="S554" s="217">
        <v>0</v>
      </c>
      <c r="T554" s="218">
        <f>S554*H554</f>
        <v>0</v>
      </c>
      <c r="U554" s="41"/>
      <c r="V554" s="41"/>
      <c r="W554" s="41"/>
      <c r="X554" s="41"/>
      <c r="Y554" s="41"/>
      <c r="Z554" s="41"/>
      <c r="AA554" s="41"/>
      <c r="AB554" s="41"/>
      <c r="AC554" s="41"/>
      <c r="AD554" s="41"/>
      <c r="AE554" s="41"/>
      <c r="AR554" s="219" t="s">
        <v>150</v>
      </c>
      <c r="AT554" s="219" t="s">
        <v>146</v>
      </c>
      <c r="AU554" s="219" t="s">
        <v>80</v>
      </c>
      <c r="AY554" s="20" t="s">
        <v>145</v>
      </c>
      <c r="BE554" s="220">
        <f>IF(N554="základní",J554,0)</f>
        <v>0</v>
      </c>
      <c r="BF554" s="220">
        <f>IF(N554="snížená",J554,0)</f>
        <v>0</v>
      </c>
      <c r="BG554" s="220">
        <f>IF(N554="zákl. přenesená",J554,0)</f>
        <v>0</v>
      </c>
      <c r="BH554" s="220">
        <f>IF(N554="sníž. přenesená",J554,0)</f>
        <v>0</v>
      </c>
      <c r="BI554" s="220">
        <f>IF(N554="nulová",J554,0)</f>
        <v>0</v>
      </c>
      <c r="BJ554" s="20" t="s">
        <v>78</v>
      </c>
      <c r="BK554" s="220">
        <f>ROUND(I554*H554,2)</f>
        <v>0</v>
      </c>
      <c r="BL554" s="20" t="s">
        <v>150</v>
      </c>
      <c r="BM554" s="219" t="s">
        <v>1659</v>
      </c>
    </row>
    <row r="555" s="2" customFormat="1">
      <c r="A555" s="41"/>
      <c r="B555" s="42"/>
      <c r="C555" s="43"/>
      <c r="D555" s="266" t="s">
        <v>735</v>
      </c>
      <c r="E555" s="43"/>
      <c r="F555" s="267" t="s">
        <v>1660</v>
      </c>
      <c r="G555" s="43"/>
      <c r="H555" s="43"/>
      <c r="I555" s="268"/>
      <c r="J555" s="43"/>
      <c r="K555" s="43"/>
      <c r="L555" s="47"/>
      <c r="M555" s="269"/>
      <c r="N555" s="270"/>
      <c r="O555" s="87"/>
      <c r="P555" s="87"/>
      <c r="Q555" s="87"/>
      <c r="R555" s="87"/>
      <c r="S555" s="87"/>
      <c r="T555" s="88"/>
      <c r="U555" s="41"/>
      <c r="V555" s="41"/>
      <c r="W555" s="41"/>
      <c r="X555" s="41"/>
      <c r="Y555" s="41"/>
      <c r="Z555" s="41"/>
      <c r="AA555" s="41"/>
      <c r="AB555" s="41"/>
      <c r="AC555" s="41"/>
      <c r="AD555" s="41"/>
      <c r="AE555" s="41"/>
      <c r="AT555" s="20" t="s">
        <v>735</v>
      </c>
      <c r="AU555" s="20" t="s">
        <v>80</v>
      </c>
    </row>
    <row r="556" s="12" customFormat="1">
      <c r="A556" s="12"/>
      <c r="B556" s="221"/>
      <c r="C556" s="222"/>
      <c r="D556" s="223" t="s">
        <v>152</v>
      </c>
      <c r="E556" s="222"/>
      <c r="F556" s="225" t="s">
        <v>1661</v>
      </c>
      <c r="G556" s="222"/>
      <c r="H556" s="226">
        <v>2.8420000000000001</v>
      </c>
      <c r="I556" s="227"/>
      <c r="J556" s="222"/>
      <c r="K556" s="222"/>
      <c r="L556" s="228"/>
      <c r="M556" s="229"/>
      <c r="N556" s="230"/>
      <c r="O556" s="230"/>
      <c r="P556" s="230"/>
      <c r="Q556" s="230"/>
      <c r="R556" s="230"/>
      <c r="S556" s="230"/>
      <c r="T556" s="231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T556" s="232" t="s">
        <v>152</v>
      </c>
      <c r="AU556" s="232" t="s">
        <v>80</v>
      </c>
      <c r="AV556" s="12" t="s">
        <v>80</v>
      </c>
      <c r="AW556" s="12" t="s">
        <v>4</v>
      </c>
      <c r="AX556" s="12" t="s">
        <v>78</v>
      </c>
      <c r="AY556" s="232" t="s">
        <v>145</v>
      </c>
    </row>
    <row r="557" s="2" customFormat="1" ht="24.15" customHeight="1">
      <c r="A557" s="41"/>
      <c r="B557" s="42"/>
      <c r="C557" s="208" t="s">
        <v>383</v>
      </c>
      <c r="D557" s="208" t="s">
        <v>146</v>
      </c>
      <c r="E557" s="209" t="s">
        <v>1662</v>
      </c>
      <c r="F557" s="210" t="s">
        <v>1663</v>
      </c>
      <c r="G557" s="211" t="s">
        <v>260</v>
      </c>
      <c r="H557" s="212">
        <v>0.20300000000000001</v>
      </c>
      <c r="I557" s="213"/>
      <c r="J557" s="214">
        <f>ROUND(I557*H557,2)</f>
        <v>0</v>
      </c>
      <c r="K557" s="210" t="s">
        <v>733</v>
      </c>
      <c r="L557" s="47"/>
      <c r="M557" s="215" t="s">
        <v>19</v>
      </c>
      <c r="N557" s="216" t="s">
        <v>41</v>
      </c>
      <c r="O557" s="87"/>
      <c r="P557" s="217">
        <f>O557*H557</f>
        <v>0</v>
      </c>
      <c r="Q557" s="217">
        <v>0</v>
      </c>
      <c r="R557" s="217">
        <f>Q557*H557</f>
        <v>0</v>
      </c>
      <c r="S557" s="217">
        <v>0</v>
      </c>
      <c r="T557" s="218">
        <f>S557*H557</f>
        <v>0</v>
      </c>
      <c r="U557" s="41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  <c r="AR557" s="219" t="s">
        <v>150</v>
      </c>
      <c r="AT557" s="219" t="s">
        <v>146</v>
      </c>
      <c r="AU557" s="219" t="s">
        <v>80</v>
      </c>
      <c r="AY557" s="20" t="s">
        <v>145</v>
      </c>
      <c r="BE557" s="220">
        <f>IF(N557="základní",J557,0)</f>
        <v>0</v>
      </c>
      <c r="BF557" s="220">
        <f>IF(N557="snížená",J557,0)</f>
        <v>0</v>
      </c>
      <c r="BG557" s="220">
        <f>IF(N557="zákl. přenesená",J557,0)</f>
        <v>0</v>
      </c>
      <c r="BH557" s="220">
        <f>IF(N557="sníž. přenesená",J557,0)</f>
        <v>0</v>
      </c>
      <c r="BI557" s="220">
        <f>IF(N557="nulová",J557,0)</f>
        <v>0</v>
      </c>
      <c r="BJ557" s="20" t="s">
        <v>78</v>
      </c>
      <c r="BK557" s="220">
        <f>ROUND(I557*H557,2)</f>
        <v>0</v>
      </c>
      <c r="BL557" s="20" t="s">
        <v>150</v>
      </c>
      <c r="BM557" s="219" t="s">
        <v>1664</v>
      </c>
    </row>
    <row r="558" s="2" customFormat="1">
      <c r="A558" s="41"/>
      <c r="B558" s="42"/>
      <c r="C558" s="43"/>
      <c r="D558" s="266" t="s">
        <v>735</v>
      </c>
      <c r="E558" s="43"/>
      <c r="F558" s="267" t="s">
        <v>1665</v>
      </c>
      <c r="G558" s="43"/>
      <c r="H558" s="43"/>
      <c r="I558" s="268"/>
      <c r="J558" s="43"/>
      <c r="K558" s="43"/>
      <c r="L558" s="47"/>
      <c r="M558" s="269"/>
      <c r="N558" s="270"/>
      <c r="O558" s="87"/>
      <c r="P558" s="87"/>
      <c r="Q558" s="87"/>
      <c r="R558" s="87"/>
      <c r="S558" s="87"/>
      <c r="T558" s="88"/>
      <c r="U558" s="41"/>
      <c r="V558" s="41"/>
      <c r="W558" s="41"/>
      <c r="X558" s="41"/>
      <c r="Y558" s="41"/>
      <c r="Z558" s="41"/>
      <c r="AA558" s="41"/>
      <c r="AB558" s="41"/>
      <c r="AC558" s="41"/>
      <c r="AD558" s="41"/>
      <c r="AE558" s="41"/>
      <c r="AT558" s="20" t="s">
        <v>735</v>
      </c>
      <c r="AU558" s="20" t="s">
        <v>80</v>
      </c>
    </row>
    <row r="559" s="11" customFormat="1" ht="22.8" customHeight="1">
      <c r="A559" s="11"/>
      <c r="B559" s="194"/>
      <c r="C559" s="195"/>
      <c r="D559" s="196" t="s">
        <v>69</v>
      </c>
      <c r="E559" s="264" t="s">
        <v>1061</v>
      </c>
      <c r="F559" s="264" t="s">
        <v>1062</v>
      </c>
      <c r="G559" s="195"/>
      <c r="H559" s="195"/>
      <c r="I559" s="198"/>
      <c r="J559" s="265">
        <f>BK559</f>
        <v>0</v>
      </c>
      <c r="K559" s="195"/>
      <c r="L559" s="200"/>
      <c r="M559" s="201"/>
      <c r="N559" s="202"/>
      <c r="O559" s="202"/>
      <c r="P559" s="203">
        <f>SUM(P560:P561)</f>
        <v>0</v>
      </c>
      <c r="Q559" s="202"/>
      <c r="R559" s="203">
        <f>SUM(R560:R561)</f>
        <v>0</v>
      </c>
      <c r="S559" s="202"/>
      <c r="T559" s="204">
        <f>SUM(T560:T561)</f>
        <v>0</v>
      </c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R559" s="205" t="s">
        <v>78</v>
      </c>
      <c r="AT559" s="206" t="s">
        <v>69</v>
      </c>
      <c r="AU559" s="206" t="s">
        <v>78</v>
      </c>
      <c r="AY559" s="205" t="s">
        <v>145</v>
      </c>
      <c r="BK559" s="207">
        <f>SUM(BK560:BK561)</f>
        <v>0</v>
      </c>
    </row>
    <row r="560" s="2" customFormat="1" ht="24.15" customHeight="1">
      <c r="A560" s="41"/>
      <c r="B560" s="42"/>
      <c r="C560" s="208" t="s">
        <v>360</v>
      </c>
      <c r="D560" s="208" t="s">
        <v>146</v>
      </c>
      <c r="E560" s="209" t="s">
        <v>1666</v>
      </c>
      <c r="F560" s="210" t="s">
        <v>1667</v>
      </c>
      <c r="G560" s="211" t="s">
        <v>260</v>
      </c>
      <c r="H560" s="212">
        <v>24.170999999999999</v>
      </c>
      <c r="I560" s="213"/>
      <c r="J560" s="214">
        <f>ROUND(I560*H560,2)</f>
        <v>0</v>
      </c>
      <c r="K560" s="210" t="s">
        <v>733</v>
      </c>
      <c r="L560" s="47"/>
      <c r="M560" s="215" t="s">
        <v>19</v>
      </c>
      <c r="N560" s="216" t="s">
        <v>41</v>
      </c>
      <c r="O560" s="87"/>
      <c r="P560" s="217">
        <f>O560*H560</f>
        <v>0</v>
      </c>
      <c r="Q560" s="217">
        <v>0</v>
      </c>
      <c r="R560" s="217">
        <f>Q560*H560</f>
        <v>0</v>
      </c>
      <c r="S560" s="217">
        <v>0</v>
      </c>
      <c r="T560" s="218">
        <f>S560*H560</f>
        <v>0</v>
      </c>
      <c r="U560" s="41"/>
      <c r="V560" s="41"/>
      <c r="W560" s="41"/>
      <c r="X560" s="41"/>
      <c r="Y560" s="41"/>
      <c r="Z560" s="41"/>
      <c r="AA560" s="41"/>
      <c r="AB560" s="41"/>
      <c r="AC560" s="41"/>
      <c r="AD560" s="41"/>
      <c r="AE560" s="41"/>
      <c r="AR560" s="219" t="s">
        <v>150</v>
      </c>
      <c r="AT560" s="219" t="s">
        <v>146</v>
      </c>
      <c r="AU560" s="219" t="s">
        <v>80</v>
      </c>
      <c r="AY560" s="20" t="s">
        <v>145</v>
      </c>
      <c r="BE560" s="220">
        <f>IF(N560="základní",J560,0)</f>
        <v>0</v>
      </c>
      <c r="BF560" s="220">
        <f>IF(N560="snížená",J560,0)</f>
        <v>0</v>
      </c>
      <c r="BG560" s="220">
        <f>IF(N560="zákl. přenesená",J560,0)</f>
        <v>0</v>
      </c>
      <c r="BH560" s="220">
        <f>IF(N560="sníž. přenesená",J560,0)</f>
        <v>0</v>
      </c>
      <c r="BI560" s="220">
        <f>IF(N560="nulová",J560,0)</f>
        <v>0</v>
      </c>
      <c r="BJ560" s="20" t="s">
        <v>78</v>
      </c>
      <c r="BK560" s="220">
        <f>ROUND(I560*H560,2)</f>
        <v>0</v>
      </c>
      <c r="BL560" s="20" t="s">
        <v>150</v>
      </c>
      <c r="BM560" s="219" t="s">
        <v>1668</v>
      </c>
    </row>
    <row r="561" s="2" customFormat="1">
      <c r="A561" s="41"/>
      <c r="B561" s="42"/>
      <c r="C561" s="43"/>
      <c r="D561" s="266" t="s">
        <v>735</v>
      </c>
      <c r="E561" s="43"/>
      <c r="F561" s="267" t="s">
        <v>1669</v>
      </c>
      <c r="G561" s="43"/>
      <c r="H561" s="43"/>
      <c r="I561" s="268"/>
      <c r="J561" s="43"/>
      <c r="K561" s="43"/>
      <c r="L561" s="47"/>
      <c r="M561" s="292"/>
      <c r="N561" s="293"/>
      <c r="O561" s="256"/>
      <c r="P561" s="256"/>
      <c r="Q561" s="256"/>
      <c r="R561" s="256"/>
      <c r="S561" s="256"/>
      <c r="T561" s="294"/>
      <c r="U561" s="41"/>
      <c r="V561" s="41"/>
      <c r="W561" s="41"/>
      <c r="X561" s="41"/>
      <c r="Y561" s="41"/>
      <c r="Z561" s="41"/>
      <c r="AA561" s="41"/>
      <c r="AB561" s="41"/>
      <c r="AC561" s="41"/>
      <c r="AD561" s="41"/>
      <c r="AE561" s="41"/>
      <c r="AT561" s="20" t="s">
        <v>735</v>
      </c>
      <c r="AU561" s="20" t="s">
        <v>80</v>
      </c>
    </row>
    <row r="562" s="2" customFormat="1" ht="6.96" customHeight="1">
      <c r="A562" s="41"/>
      <c r="B562" s="62"/>
      <c r="C562" s="63"/>
      <c r="D562" s="63"/>
      <c r="E562" s="63"/>
      <c r="F562" s="63"/>
      <c r="G562" s="63"/>
      <c r="H562" s="63"/>
      <c r="I562" s="63"/>
      <c r="J562" s="63"/>
      <c r="K562" s="63"/>
      <c r="L562" s="47"/>
      <c r="M562" s="41"/>
      <c r="O562" s="41"/>
      <c r="P562" s="41"/>
      <c r="Q562" s="41"/>
      <c r="R562" s="41"/>
      <c r="S562" s="41"/>
      <c r="T562" s="41"/>
      <c r="U562" s="41"/>
      <c r="V562" s="41"/>
      <c r="W562" s="41"/>
      <c r="X562" s="41"/>
      <c r="Y562" s="41"/>
      <c r="Z562" s="41"/>
      <c r="AA562" s="41"/>
      <c r="AB562" s="41"/>
      <c r="AC562" s="41"/>
      <c r="AD562" s="41"/>
      <c r="AE562" s="41"/>
    </row>
  </sheetData>
  <sheetProtection sheet="1" autoFilter="0" formatColumns="0" formatRows="0" objects="1" scenarios="1" spinCount="100000" saltValue="F5jvymJc4IwyY/gE+BmHqxQWfJjKznWP6UNth1duwb2yVnmMXrEmk4A8A0xPiwi5m03CBAjl8WLCWltg4vKZdw==" hashValue="qGy0pIWY8shLUVIgTHViunJb1HKHY14s1riPG6LgZYvzHMsrF8n8TsQX2Wsa/YcfEsk38iYm06MV7cA60vpLsg==" algorithmName="SHA-512" password="CC51"/>
  <autoFilter ref="C85:K561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3_01/119001405"/>
    <hyperlink ref="F95" r:id="rId2" display="https://podminky.urs.cz/item/CS_URS_2023_01/119001421"/>
    <hyperlink ref="F100" r:id="rId3" display="https://podminky.urs.cz/item/CS_URS_2023_01/132254206"/>
    <hyperlink ref="F160" r:id="rId4" display="https://podminky.urs.cz/item/CS_URS_2023_01/132354206"/>
    <hyperlink ref="F164" r:id="rId5" display="https://podminky.urs.cz/item/CS_URS_2023_01/132454206"/>
    <hyperlink ref="F168" r:id="rId6" display="https://podminky.urs.cz/item/CS_URS_2023_01/132554206"/>
    <hyperlink ref="F172" r:id="rId7" display="https://podminky.urs.cz/item/CS_URS_2023_01/139001101"/>
    <hyperlink ref="F178" r:id="rId8" display="https://podminky.urs.cz/item/CS_URS_2023_01/151101101"/>
    <hyperlink ref="F224" r:id="rId9" display="https://podminky.urs.cz/item/CS_URS_2023_01/151101111"/>
    <hyperlink ref="F226" r:id="rId10" display="https://podminky.urs.cz/item/CS_URS_2023_01/162251102"/>
    <hyperlink ref="F231" r:id="rId11" display="https://podminky.urs.cz/item/CS_URS_2023_01/162751117"/>
    <hyperlink ref="F237" r:id="rId12" display="https://podminky.urs.cz/item/CS_URS_2023_01/162751119"/>
    <hyperlink ref="F244" r:id="rId13" display="https://podminky.urs.cz/item/CS_URS_2023_01/162751137"/>
    <hyperlink ref="F250" r:id="rId14" display="https://podminky.urs.cz/item/CS_URS_2023_01/162751139"/>
    <hyperlink ref="F257" r:id="rId15" display="https://podminky.urs.cz/item/CS_URS_2023_01/162751157"/>
    <hyperlink ref="F262" r:id="rId16" display="https://podminky.urs.cz/item/CS_URS_2023_01/162751159"/>
    <hyperlink ref="F268" r:id="rId17" display="https://podminky.urs.cz/item/CS_URS_2023_01/167151101"/>
    <hyperlink ref="F272" r:id="rId18" display="https://podminky.urs.cz/item/CS_URS_2023_01/171201231"/>
    <hyperlink ref="F285" r:id="rId19" display="https://podminky.urs.cz/item/CS_URS_2023_01/171251201"/>
    <hyperlink ref="F289" r:id="rId20" display="https://podminky.urs.cz/item/CS_URS_2023_01/174101101"/>
    <hyperlink ref="F336" r:id="rId21" display="https://podminky.urs.cz/item/CS_URS_2023_01/174101101"/>
    <hyperlink ref="F404" r:id="rId22" display="https://podminky.urs.cz/item/CS_URS_2023_01/451573111"/>
    <hyperlink ref="F450" r:id="rId23" display="https://podminky.urs.cz/item/CS_URS_2023_01/452111111"/>
    <hyperlink ref="F463" r:id="rId24" display="https://podminky.urs.cz/item/CS_URS_2023_01/831263195"/>
    <hyperlink ref="F465" r:id="rId25" display="https://podminky.urs.cz/item/CS_URS_2023_01/831312121"/>
    <hyperlink ref="F471" r:id="rId26" display="https://podminky.urs.cz/item/CS_URS_2023_01/837312221"/>
    <hyperlink ref="F479" r:id="rId27" display="https://podminky.urs.cz/item/CS_URS_2023_01/899623141"/>
    <hyperlink ref="F526" r:id="rId28" display="https://podminky.urs.cz/item/CS_URS_2023_01/977151125"/>
    <hyperlink ref="F532" r:id="rId29" display="https://podminky.urs.cz/item/CS_URS_2023_01/977151911"/>
    <hyperlink ref="F549" r:id="rId30" display="https://podminky.urs.cz/item/CS_URS_2023_01/997013151"/>
    <hyperlink ref="F553" r:id="rId31" display="https://podminky.urs.cz/item/CS_URS_2023_01/997013501"/>
    <hyperlink ref="F555" r:id="rId32" display="https://podminky.urs.cz/item/CS_URS_2023_01/997013509"/>
    <hyperlink ref="F558" r:id="rId33" display="https://podminky.urs.cz/item/CS_URS_2023_01/997013862"/>
    <hyperlink ref="F561" r:id="rId34" display="https://podminky.urs.cz/item/CS_URS_2023_01/998275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5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80</v>
      </c>
    </row>
    <row r="4" s="1" customFormat="1" ht="24.96" customHeight="1">
      <c r="B4" s="23"/>
      <c r="D4" s="143" t="s">
        <v>106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BRNO, LOUČNÁ – VÝSTAVBA DEŠŤOVÉ KANALIZACE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107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1670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19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21</v>
      </c>
      <c r="E12" s="41"/>
      <c r="F12" s="136" t="s">
        <v>22</v>
      </c>
      <c r="G12" s="41"/>
      <c r="H12" s="41"/>
      <c r="I12" s="145" t="s">
        <v>23</v>
      </c>
      <c r="J12" s="149" t="str">
        <f>'Rekapitulace stavby'!AN8</f>
        <v>21. 3. 2023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25</v>
      </c>
      <c r="E14" s="41"/>
      <c r="F14" s="41"/>
      <c r="G14" s="41"/>
      <c r="H14" s="41"/>
      <c r="I14" s="145" t="s">
        <v>26</v>
      </c>
      <c r="J14" s="136" t="str">
        <f>IF('Rekapitulace stavby'!AN10="","",'Rekapitulace stavby'!AN10)</f>
        <v/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 xml:space="preserve"> </v>
      </c>
      <c r="F15" s="41"/>
      <c r="G15" s="41"/>
      <c r="H15" s="41"/>
      <c r="I15" s="145" t="s">
        <v>28</v>
      </c>
      <c r="J15" s="136" t="str">
        <f>IF('Rekapitulace stavby'!AN11="","",'Rekapitulace stavby'!AN11)</f>
        <v/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29</v>
      </c>
      <c r="E17" s="41"/>
      <c r="F17" s="41"/>
      <c r="G17" s="41"/>
      <c r="H17" s="41"/>
      <c r="I17" s="145" t="s">
        <v>26</v>
      </c>
      <c r="J17" s="36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5" t="s">
        <v>28</v>
      </c>
      <c r="J18" s="36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31</v>
      </c>
      <c r="E20" s="41"/>
      <c r="F20" s="41"/>
      <c r="G20" s="41"/>
      <c r="H20" s="41"/>
      <c r="I20" s="145" t="s">
        <v>26</v>
      </c>
      <c r="J20" s="136" t="str">
        <f>IF('Rekapitulace stavby'!AN16="","",'Rekapitulace stavby'!AN16)</f>
        <v/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 xml:space="preserve"> </v>
      </c>
      <c r="F21" s="41"/>
      <c r="G21" s="41"/>
      <c r="H21" s="41"/>
      <c r="I21" s="145" t="s">
        <v>28</v>
      </c>
      <c r="J21" s="136" t="str">
        <f>IF('Rekapitulace stavby'!AN17="","",'Rekapitulace stavby'!AN17)</f>
        <v/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33</v>
      </c>
      <c r="E23" s="41"/>
      <c r="F23" s="41"/>
      <c r="G23" s="41"/>
      <c r="H23" s="41"/>
      <c r="I23" s="145" t="s">
        <v>26</v>
      </c>
      <c r="J23" s="136" t="str">
        <f>IF('Rekapitulace stavby'!AN19="","",'Rekapitulace stavby'!AN19)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5" t="s">
        <v>28</v>
      </c>
      <c r="J24" s="136" t="str">
        <f>IF('Rekapitulace stavby'!AN20="","",'Rekapitulace stavby'!AN20)</f>
        <v/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34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0"/>
      <c r="B27" s="151"/>
      <c r="C27" s="150"/>
      <c r="D27" s="150"/>
      <c r="E27" s="152" t="s">
        <v>19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36</v>
      </c>
      <c r="E30" s="41"/>
      <c r="F30" s="41"/>
      <c r="G30" s="41"/>
      <c r="H30" s="41"/>
      <c r="I30" s="41"/>
      <c r="J30" s="156">
        <f>ROUND(J82,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38</v>
      </c>
      <c r="G32" s="41"/>
      <c r="H32" s="41"/>
      <c r="I32" s="157" t="s">
        <v>37</v>
      </c>
      <c r="J32" s="157" t="s">
        <v>39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40</v>
      </c>
      <c r="E33" s="145" t="s">
        <v>41</v>
      </c>
      <c r="F33" s="159">
        <f>ROUND((SUM(BE82:BE214)),  2)</f>
        <v>0</v>
      </c>
      <c r="G33" s="41"/>
      <c r="H33" s="41"/>
      <c r="I33" s="160">
        <v>0.20999999999999999</v>
      </c>
      <c r="J33" s="159">
        <f>ROUND(((SUM(BE82:BE214))*I33),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42</v>
      </c>
      <c r="F34" s="159">
        <f>ROUND((SUM(BF82:BF214)),  2)</f>
        <v>0</v>
      </c>
      <c r="G34" s="41"/>
      <c r="H34" s="41"/>
      <c r="I34" s="160">
        <v>0.14999999999999999</v>
      </c>
      <c r="J34" s="159">
        <f>ROUND(((SUM(BF82:BF214))*I34),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43</v>
      </c>
      <c r="F35" s="159">
        <f>ROUND((SUM(BG82:BG214)),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44</v>
      </c>
      <c r="F36" s="159">
        <f>ROUND((SUM(BH82:BH214)),  2)</f>
        <v>0</v>
      </c>
      <c r="G36" s="41"/>
      <c r="H36" s="41"/>
      <c r="I36" s="160">
        <v>0.14999999999999999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45</v>
      </c>
      <c r="F37" s="159">
        <f>ROUND((SUM(BI82:BI214)),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46</v>
      </c>
      <c r="E39" s="163"/>
      <c r="F39" s="163"/>
      <c r="G39" s="164" t="s">
        <v>47</v>
      </c>
      <c r="H39" s="165" t="s">
        <v>48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109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2" t="str">
        <f>E7</f>
        <v>BRNO, LOUČNÁ – VÝSTAVBA DEŠŤOVÉ KANALIZACE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107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SO800 - Náhradní výsadba zeleně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Brno</v>
      </c>
      <c r="G52" s="43"/>
      <c r="H52" s="43"/>
      <c r="I52" s="35" t="s">
        <v>23</v>
      </c>
      <c r="J52" s="75" t="str">
        <f>IF(J12="","",J12)</f>
        <v>21. 3. 2023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31</v>
      </c>
      <c r="J54" s="39" t="str">
        <f>E21</f>
        <v xml:space="preserve"> 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33</v>
      </c>
      <c r="J55" s="39" t="str">
        <f>E24</f>
        <v xml:space="preserve"> 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110</v>
      </c>
      <c r="D57" s="174"/>
      <c r="E57" s="174"/>
      <c r="F57" s="174"/>
      <c r="G57" s="174"/>
      <c r="H57" s="174"/>
      <c r="I57" s="174"/>
      <c r="J57" s="175" t="s">
        <v>111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68</v>
      </c>
      <c r="D59" s="43"/>
      <c r="E59" s="43"/>
      <c r="F59" s="43"/>
      <c r="G59" s="43"/>
      <c r="H59" s="43"/>
      <c r="I59" s="43"/>
      <c r="J59" s="105">
        <f>J82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112</v>
      </c>
    </row>
    <row r="60" s="9" customFormat="1" ht="24.96" customHeight="1">
      <c r="A60" s="9"/>
      <c r="B60" s="177"/>
      <c r="C60" s="178"/>
      <c r="D60" s="179" t="s">
        <v>1671</v>
      </c>
      <c r="E60" s="180"/>
      <c r="F60" s="180"/>
      <c r="G60" s="180"/>
      <c r="H60" s="180"/>
      <c r="I60" s="180"/>
      <c r="J60" s="181">
        <f>J83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5" customFormat="1" ht="19.92" customHeight="1">
      <c r="A61" s="15"/>
      <c r="B61" s="259"/>
      <c r="C61" s="128"/>
      <c r="D61" s="260" t="s">
        <v>724</v>
      </c>
      <c r="E61" s="261"/>
      <c r="F61" s="261"/>
      <c r="G61" s="261"/>
      <c r="H61" s="261"/>
      <c r="I61" s="261"/>
      <c r="J61" s="262">
        <f>J84</f>
        <v>0</v>
      </c>
      <c r="K61" s="128"/>
      <c r="L61" s="263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</row>
    <row r="62" s="15" customFormat="1" ht="19.92" customHeight="1">
      <c r="A62" s="15"/>
      <c r="B62" s="259"/>
      <c r="C62" s="128"/>
      <c r="D62" s="260" t="s">
        <v>727</v>
      </c>
      <c r="E62" s="261"/>
      <c r="F62" s="261"/>
      <c r="G62" s="261"/>
      <c r="H62" s="261"/>
      <c r="I62" s="261"/>
      <c r="J62" s="262">
        <f>J212</f>
        <v>0</v>
      </c>
      <c r="K62" s="128"/>
      <c r="L62" s="263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</row>
    <row r="63" s="2" customFormat="1" ht="21.84" customHeight="1">
      <c r="A63" s="41"/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6.96" customHeight="1">
      <c r="A64" s="41"/>
      <c r="B64" s="62"/>
      <c r="C64" s="63"/>
      <c r="D64" s="63"/>
      <c r="E64" s="63"/>
      <c r="F64" s="63"/>
      <c r="G64" s="63"/>
      <c r="H64" s="63"/>
      <c r="I64" s="63"/>
      <c r="J64" s="63"/>
      <c r="K64" s="63"/>
      <c r="L64" s="147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8" s="2" customFormat="1" ht="6.96" customHeight="1">
      <c r="A68" s="41"/>
      <c r="B68" s="64"/>
      <c r="C68" s="65"/>
      <c r="D68" s="65"/>
      <c r="E68" s="65"/>
      <c r="F68" s="65"/>
      <c r="G68" s="65"/>
      <c r="H68" s="65"/>
      <c r="I68" s="65"/>
      <c r="J68" s="65"/>
      <c r="K68" s="65"/>
      <c r="L68" s="14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24.96" customHeight="1">
      <c r="A69" s="41"/>
      <c r="B69" s="42"/>
      <c r="C69" s="26" t="s">
        <v>130</v>
      </c>
      <c r="D69" s="43"/>
      <c r="E69" s="43"/>
      <c r="F69" s="43"/>
      <c r="G69" s="43"/>
      <c r="H69" s="43"/>
      <c r="I69" s="43"/>
      <c r="J69" s="43"/>
      <c r="K69" s="43"/>
      <c r="L69" s="14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2" customHeight="1">
      <c r="A71" s="41"/>
      <c r="B71" s="42"/>
      <c r="C71" s="35" t="s">
        <v>16</v>
      </c>
      <c r="D71" s="43"/>
      <c r="E71" s="43"/>
      <c r="F71" s="43"/>
      <c r="G71" s="43"/>
      <c r="H71" s="43"/>
      <c r="I71" s="43"/>
      <c r="J71" s="43"/>
      <c r="K71" s="43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6.5" customHeight="1">
      <c r="A72" s="41"/>
      <c r="B72" s="42"/>
      <c r="C72" s="43"/>
      <c r="D72" s="43"/>
      <c r="E72" s="172" t="str">
        <f>E7</f>
        <v>BRNO, LOUČNÁ – VÝSTAVBA DEŠŤOVÉ KANALIZACE</v>
      </c>
      <c r="F72" s="35"/>
      <c r="G72" s="35"/>
      <c r="H72" s="35"/>
      <c r="I72" s="43"/>
      <c r="J72" s="43"/>
      <c r="K72" s="4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107</v>
      </c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72" t="str">
        <f>E9</f>
        <v>SO800 - Náhradní výsadba zeleně</v>
      </c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21</v>
      </c>
      <c r="D76" s="43"/>
      <c r="E76" s="43"/>
      <c r="F76" s="30" t="str">
        <f>F12</f>
        <v>Brno</v>
      </c>
      <c r="G76" s="43"/>
      <c r="H76" s="43"/>
      <c r="I76" s="35" t="s">
        <v>23</v>
      </c>
      <c r="J76" s="75" t="str">
        <f>IF(J12="","",J12)</f>
        <v>21. 3. 2023</v>
      </c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5.15" customHeight="1">
      <c r="A78" s="41"/>
      <c r="B78" s="42"/>
      <c r="C78" s="35" t="s">
        <v>25</v>
      </c>
      <c r="D78" s="43"/>
      <c r="E78" s="43"/>
      <c r="F78" s="30" t="str">
        <f>E15</f>
        <v xml:space="preserve"> </v>
      </c>
      <c r="G78" s="43"/>
      <c r="H78" s="43"/>
      <c r="I78" s="35" t="s">
        <v>31</v>
      </c>
      <c r="J78" s="39" t="str">
        <f>E21</f>
        <v xml:space="preserve"> </v>
      </c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29</v>
      </c>
      <c r="D79" s="43"/>
      <c r="E79" s="43"/>
      <c r="F79" s="30" t="str">
        <f>IF(E18="","",E18)</f>
        <v>Vyplň údaj</v>
      </c>
      <c r="G79" s="43"/>
      <c r="H79" s="43"/>
      <c r="I79" s="35" t="s">
        <v>33</v>
      </c>
      <c r="J79" s="39" t="str">
        <f>E24</f>
        <v xml:space="preserve"> </v>
      </c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0.32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0" customFormat="1" ht="29.28" customHeight="1">
      <c r="A81" s="183"/>
      <c r="B81" s="184"/>
      <c r="C81" s="185" t="s">
        <v>131</v>
      </c>
      <c r="D81" s="186" t="s">
        <v>55</v>
      </c>
      <c r="E81" s="186" t="s">
        <v>51</v>
      </c>
      <c r="F81" s="186" t="s">
        <v>52</v>
      </c>
      <c r="G81" s="186" t="s">
        <v>132</v>
      </c>
      <c r="H81" s="186" t="s">
        <v>133</v>
      </c>
      <c r="I81" s="186" t="s">
        <v>134</v>
      </c>
      <c r="J81" s="186" t="s">
        <v>111</v>
      </c>
      <c r="K81" s="187" t="s">
        <v>135</v>
      </c>
      <c r="L81" s="188"/>
      <c r="M81" s="95" t="s">
        <v>19</v>
      </c>
      <c r="N81" s="96" t="s">
        <v>40</v>
      </c>
      <c r="O81" s="96" t="s">
        <v>136</v>
      </c>
      <c r="P81" s="96" t="s">
        <v>137</v>
      </c>
      <c r="Q81" s="96" t="s">
        <v>138</v>
      </c>
      <c r="R81" s="96" t="s">
        <v>139</v>
      </c>
      <c r="S81" s="96" t="s">
        <v>140</v>
      </c>
      <c r="T81" s="97" t="s">
        <v>141</v>
      </c>
      <c r="U81" s="183"/>
      <c r="V81" s="183"/>
      <c r="W81" s="183"/>
      <c r="X81" s="183"/>
      <c r="Y81" s="183"/>
      <c r="Z81" s="183"/>
      <c r="AA81" s="183"/>
      <c r="AB81" s="183"/>
      <c r="AC81" s="183"/>
      <c r="AD81" s="183"/>
      <c r="AE81" s="183"/>
    </row>
    <row r="82" s="2" customFormat="1" ht="22.8" customHeight="1">
      <c r="A82" s="41"/>
      <c r="B82" s="42"/>
      <c r="C82" s="102" t="s">
        <v>142</v>
      </c>
      <c r="D82" s="43"/>
      <c r="E82" s="43"/>
      <c r="F82" s="43"/>
      <c r="G82" s="43"/>
      <c r="H82" s="43"/>
      <c r="I82" s="43"/>
      <c r="J82" s="189">
        <f>BK82</f>
        <v>0</v>
      </c>
      <c r="K82" s="43"/>
      <c r="L82" s="47"/>
      <c r="M82" s="98"/>
      <c r="N82" s="190"/>
      <c r="O82" s="99"/>
      <c r="P82" s="191">
        <f>P83</f>
        <v>0</v>
      </c>
      <c r="Q82" s="99"/>
      <c r="R82" s="191">
        <f>R83</f>
        <v>280.90025800000001</v>
      </c>
      <c r="S82" s="99"/>
      <c r="T82" s="192">
        <f>T83</f>
        <v>0</v>
      </c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T82" s="20" t="s">
        <v>69</v>
      </c>
      <c r="AU82" s="20" t="s">
        <v>112</v>
      </c>
      <c r="BK82" s="193">
        <f>BK83</f>
        <v>0</v>
      </c>
    </row>
    <row r="83" s="11" customFormat="1" ht="25.92" customHeight="1">
      <c r="A83" s="11"/>
      <c r="B83" s="194"/>
      <c r="C83" s="195"/>
      <c r="D83" s="196" t="s">
        <v>69</v>
      </c>
      <c r="E83" s="197" t="s">
        <v>728</v>
      </c>
      <c r="F83" s="197" t="s">
        <v>1672</v>
      </c>
      <c r="G83" s="195"/>
      <c r="H83" s="195"/>
      <c r="I83" s="198"/>
      <c r="J83" s="199">
        <f>BK83</f>
        <v>0</v>
      </c>
      <c r="K83" s="195"/>
      <c r="L83" s="200"/>
      <c r="M83" s="201"/>
      <c r="N83" s="202"/>
      <c r="O83" s="202"/>
      <c r="P83" s="203">
        <f>P84+P212</f>
        <v>0</v>
      </c>
      <c r="Q83" s="202"/>
      <c r="R83" s="203">
        <f>R84+R212</f>
        <v>280.90025800000001</v>
      </c>
      <c r="S83" s="202"/>
      <c r="T83" s="204">
        <f>T84+T212</f>
        <v>0</v>
      </c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R83" s="205" t="s">
        <v>78</v>
      </c>
      <c r="AT83" s="206" t="s">
        <v>69</v>
      </c>
      <c r="AU83" s="206" t="s">
        <v>70</v>
      </c>
      <c r="AY83" s="205" t="s">
        <v>145</v>
      </c>
      <c r="BK83" s="207">
        <f>BK84+BK212</f>
        <v>0</v>
      </c>
    </row>
    <row r="84" s="11" customFormat="1" ht="22.8" customHeight="1">
      <c r="A84" s="11"/>
      <c r="B84" s="194"/>
      <c r="C84" s="195"/>
      <c r="D84" s="196" t="s">
        <v>69</v>
      </c>
      <c r="E84" s="264" t="s">
        <v>78</v>
      </c>
      <c r="F84" s="264" t="s">
        <v>730</v>
      </c>
      <c r="G84" s="195"/>
      <c r="H84" s="195"/>
      <c r="I84" s="198"/>
      <c r="J84" s="265">
        <f>BK84</f>
        <v>0</v>
      </c>
      <c r="K84" s="195"/>
      <c r="L84" s="200"/>
      <c r="M84" s="201"/>
      <c r="N84" s="202"/>
      <c r="O84" s="202"/>
      <c r="P84" s="203">
        <f>SUM(P85:P211)</f>
        <v>0</v>
      </c>
      <c r="Q84" s="202"/>
      <c r="R84" s="203">
        <f>SUM(R85:R211)</f>
        <v>280.90025800000001</v>
      </c>
      <c r="S84" s="202"/>
      <c r="T84" s="204">
        <f>SUM(T85:T211)</f>
        <v>0</v>
      </c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R84" s="205" t="s">
        <v>78</v>
      </c>
      <c r="AT84" s="206" t="s">
        <v>69</v>
      </c>
      <c r="AU84" s="206" t="s">
        <v>78</v>
      </c>
      <c r="AY84" s="205" t="s">
        <v>145</v>
      </c>
      <c r="BK84" s="207">
        <f>SUM(BK85:BK211)</f>
        <v>0</v>
      </c>
    </row>
    <row r="85" s="2" customFormat="1" ht="24.15" customHeight="1">
      <c r="A85" s="41"/>
      <c r="B85" s="42"/>
      <c r="C85" s="208" t="s">
        <v>78</v>
      </c>
      <c r="D85" s="208" t="s">
        <v>146</v>
      </c>
      <c r="E85" s="209" t="s">
        <v>1673</v>
      </c>
      <c r="F85" s="210" t="s">
        <v>1674</v>
      </c>
      <c r="G85" s="211" t="s">
        <v>149</v>
      </c>
      <c r="H85" s="212">
        <v>95</v>
      </c>
      <c r="I85" s="213"/>
      <c r="J85" s="214">
        <f>ROUND(I85*H85,2)</f>
        <v>0</v>
      </c>
      <c r="K85" s="210" t="s">
        <v>733</v>
      </c>
      <c r="L85" s="47"/>
      <c r="M85" s="215" t="s">
        <v>19</v>
      </c>
      <c r="N85" s="216" t="s">
        <v>41</v>
      </c>
      <c r="O85" s="87"/>
      <c r="P85" s="217">
        <f>O85*H85</f>
        <v>0</v>
      </c>
      <c r="Q85" s="217">
        <v>0</v>
      </c>
      <c r="R85" s="217">
        <f>Q85*H85</f>
        <v>0</v>
      </c>
      <c r="S85" s="217">
        <v>0</v>
      </c>
      <c r="T85" s="218">
        <f>S85*H85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R85" s="219" t="s">
        <v>150</v>
      </c>
      <c r="AT85" s="219" t="s">
        <v>146</v>
      </c>
      <c r="AU85" s="219" t="s">
        <v>80</v>
      </c>
      <c r="AY85" s="20" t="s">
        <v>145</v>
      </c>
      <c r="BE85" s="220">
        <f>IF(N85="základní",J85,0)</f>
        <v>0</v>
      </c>
      <c r="BF85" s="220">
        <f>IF(N85="snížená",J85,0)</f>
        <v>0</v>
      </c>
      <c r="BG85" s="220">
        <f>IF(N85="zákl. přenesená",J85,0)</f>
        <v>0</v>
      </c>
      <c r="BH85" s="220">
        <f>IF(N85="sníž. přenesená",J85,0)</f>
        <v>0</v>
      </c>
      <c r="BI85" s="220">
        <f>IF(N85="nulová",J85,0)</f>
        <v>0</v>
      </c>
      <c r="BJ85" s="20" t="s">
        <v>78</v>
      </c>
      <c r="BK85" s="220">
        <f>ROUND(I85*H85,2)</f>
        <v>0</v>
      </c>
      <c r="BL85" s="20" t="s">
        <v>150</v>
      </c>
      <c r="BM85" s="219" t="s">
        <v>1675</v>
      </c>
    </row>
    <row r="86" s="2" customFormat="1">
      <c r="A86" s="41"/>
      <c r="B86" s="42"/>
      <c r="C86" s="43"/>
      <c r="D86" s="266" t="s">
        <v>735</v>
      </c>
      <c r="E86" s="43"/>
      <c r="F86" s="267" t="s">
        <v>1676</v>
      </c>
      <c r="G86" s="43"/>
      <c r="H86" s="43"/>
      <c r="I86" s="268"/>
      <c r="J86" s="43"/>
      <c r="K86" s="43"/>
      <c r="L86" s="47"/>
      <c r="M86" s="269"/>
      <c r="N86" s="270"/>
      <c r="O86" s="87"/>
      <c r="P86" s="87"/>
      <c r="Q86" s="87"/>
      <c r="R86" s="87"/>
      <c r="S86" s="87"/>
      <c r="T86" s="88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735</v>
      </c>
      <c r="AU86" s="20" t="s">
        <v>80</v>
      </c>
    </row>
    <row r="87" s="12" customFormat="1">
      <c r="A87" s="12"/>
      <c r="B87" s="221"/>
      <c r="C87" s="222"/>
      <c r="D87" s="223" t="s">
        <v>152</v>
      </c>
      <c r="E87" s="224" t="s">
        <v>19</v>
      </c>
      <c r="F87" s="225" t="s">
        <v>1677</v>
      </c>
      <c r="G87" s="222"/>
      <c r="H87" s="226">
        <v>95</v>
      </c>
      <c r="I87" s="227"/>
      <c r="J87" s="222"/>
      <c r="K87" s="222"/>
      <c r="L87" s="228"/>
      <c r="M87" s="229"/>
      <c r="N87" s="230"/>
      <c r="O87" s="230"/>
      <c r="P87" s="230"/>
      <c r="Q87" s="230"/>
      <c r="R87" s="230"/>
      <c r="S87" s="230"/>
      <c r="T87" s="231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T87" s="232" t="s">
        <v>152</v>
      </c>
      <c r="AU87" s="232" t="s">
        <v>80</v>
      </c>
      <c r="AV87" s="12" t="s">
        <v>80</v>
      </c>
      <c r="AW87" s="12" t="s">
        <v>32</v>
      </c>
      <c r="AX87" s="12" t="s">
        <v>70</v>
      </c>
      <c r="AY87" s="232" t="s">
        <v>145</v>
      </c>
    </row>
    <row r="88" s="14" customFormat="1">
      <c r="A88" s="14"/>
      <c r="B88" s="243"/>
      <c r="C88" s="244"/>
      <c r="D88" s="223" t="s">
        <v>152</v>
      </c>
      <c r="E88" s="245" t="s">
        <v>19</v>
      </c>
      <c r="F88" s="246" t="s">
        <v>154</v>
      </c>
      <c r="G88" s="244"/>
      <c r="H88" s="247">
        <v>95</v>
      </c>
      <c r="I88" s="248"/>
      <c r="J88" s="244"/>
      <c r="K88" s="244"/>
      <c r="L88" s="249"/>
      <c r="M88" s="250"/>
      <c r="N88" s="251"/>
      <c r="O88" s="251"/>
      <c r="P88" s="251"/>
      <c r="Q88" s="251"/>
      <c r="R88" s="251"/>
      <c r="S88" s="251"/>
      <c r="T88" s="252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T88" s="253" t="s">
        <v>152</v>
      </c>
      <c r="AU88" s="253" t="s">
        <v>80</v>
      </c>
      <c r="AV88" s="14" t="s">
        <v>150</v>
      </c>
      <c r="AW88" s="14" t="s">
        <v>32</v>
      </c>
      <c r="AX88" s="14" t="s">
        <v>78</v>
      </c>
      <c r="AY88" s="253" t="s">
        <v>145</v>
      </c>
    </row>
    <row r="89" s="2" customFormat="1" ht="21.75" customHeight="1">
      <c r="A89" s="41"/>
      <c r="B89" s="42"/>
      <c r="C89" s="208" t="s">
        <v>80</v>
      </c>
      <c r="D89" s="208" t="s">
        <v>146</v>
      </c>
      <c r="E89" s="209" t="s">
        <v>1678</v>
      </c>
      <c r="F89" s="210" t="s">
        <v>1679</v>
      </c>
      <c r="G89" s="211" t="s">
        <v>401</v>
      </c>
      <c r="H89" s="212">
        <v>8</v>
      </c>
      <c r="I89" s="213"/>
      <c r="J89" s="214">
        <f>ROUND(I89*H89,2)</f>
        <v>0</v>
      </c>
      <c r="K89" s="210" t="s">
        <v>733</v>
      </c>
      <c r="L89" s="47"/>
      <c r="M89" s="215" t="s">
        <v>19</v>
      </c>
      <c r="N89" s="216" t="s">
        <v>41</v>
      </c>
      <c r="O89" s="87"/>
      <c r="P89" s="217">
        <f>O89*H89</f>
        <v>0</v>
      </c>
      <c r="Q89" s="217">
        <v>0</v>
      </c>
      <c r="R89" s="217">
        <f>Q89*H89</f>
        <v>0</v>
      </c>
      <c r="S89" s="217">
        <v>0</v>
      </c>
      <c r="T89" s="218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9" t="s">
        <v>150</v>
      </c>
      <c r="AT89" s="219" t="s">
        <v>146</v>
      </c>
      <c r="AU89" s="219" t="s">
        <v>80</v>
      </c>
      <c r="AY89" s="20" t="s">
        <v>145</v>
      </c>
      <c r="BE89" s="220">
        <f>IF(N89="základní",J89,0)</f>
        <v>0</v>
      </c>
      <c r="BF89" s="220">
        <f>IF(N89="snížená",J89,0)</f>
        <v>0</v>
      </c>
      <c r="BG89" s="220">
        <f>IF(N89="zákl. přenesená",J89,0)</f>
        <v>0</v>
      </c>
      <c r="BH89" s="220">
        <f>IF(N89="sníž. přenesená",J89,0)</f>
        <v>0</v>
      </c>
      <c r="BI89" s="220">
        <f>IF(N89="nulová",J89,0)</f>
        <v>0</v>
      </c>
      <c r="BJ89" s="20" t="s">
        <v>78</v>
      </c>
      <c r="BK89" s="220">
        <f>ROUND(I89*H89,2)</f>
        <v>0</v>
      </c>
      <c r="BL89" s="20" t="s">
        <v>150</v>
      </c>
      <c r="BM89" s="219" t="s">
        <v>1680</v>
      </c>
    </row>
    <row r="90" s="2" customFormat="1">
      <c r="A90" s="41"/>
      <c r="B90" s="42"/>
      <c r="C90" s="43"/>
      <c r="D90" s="266" t="s">
        <v>735</v>
      </c>
      <c r="E90" s="43"/>
      <c r="F90" s="267" t="s">
        <v>1681</v>
      </c>
      <c r="G90" s="43"/>
      <c r="H90" s="43"/>
      <c r="I90" s="268"/>
      <c r="J90" s="43"/>
      <c r="K90" s="43"/>
      <c r="L90" s="47"/>
      <c r="M90" s="269"/>
      <c r="N90" s="270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735</v>
      </c>
      <c r="AU90" s="20" t="s">
        <v>80</v>
      </c>
    </row>
    <row r="91" s="12" customFormat="1">
      <c r="A91" s="12"/>
      <c r="B91" s="221"/>
      <c r="C91" s="222"/>
      <c r="D91" s="223" t="s">
        <v>152</v>
      </c>
      <c r="E91" s="224" t="s">
        <v>19</v>
      </c>
      <c r="F91" s="225" t="s">
        <v>1682</v>
      </c>
      <c r="G91" s="222"/>
      <c r="H91" s="226">
        <v>8</v>
      </c>
      <c r="I91" s="227"/>
      <c r="J91" s="222"/>
      <c r="K91" s="222"/>
      <c r="L91" s="228"/>
      <c r="M91" s="229"/>
      <c r="N91" s="230"/>
      <c r="O91" s="230"/>
      <c r="P91" s="230"/>
      <c r="Q91" s="230"/>
      <c r="R91" s="230"/>
      <c r="S91" s="230"/>
      <c r="T91" s="231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T91" s="232" t="s">
        <v>152</v>
      </c>
      <c r="AU91" s="232" t="s">
        <v>80</v>
      </c>
      <c r="AV91" s="12" t="s">
        <v>80</v>
      </c>
      <c r="AW91" s="12" t="s">
        <v>32</v>
      </c>
      <c r="AX91" s="12" t="s">
        <v>70</v>
      </c>
      <c r="AY91" s="232" t="s">
        <v>145</v>
      </c>
    </row>
    <row r="92" s="14" customFormat="1">
      <c r="A92" s="14"/>
      <c r="B92" s="243"/>
      <c r="C92" s="244"/>
      <c r="D92" s="223" t="s">
        <v>152</v>
      </c>
      <c r="E92" s="245" t="s">
        <v>19</v>
      </c>
      <c r="F92" s="246" t="s">
        <v>154</v>
      </c>
      <c r="G92" s="244"/>
      <c r="H92" s="247">
        <v>8</v>
      </c>
      <c r="I92" s="248"/>
      <c r="J92" s="244"/>
      <c r="K92" s="244"/>
      <c r="L92" s="249"/>
      <c r="M92" s="250"/>
      <c r="N92" s="251"/>
      <c r="O92" s="251"/>
      <c r="P92" s="251"/>
      <c r="Q92" s="251"/>
      <c r="R92" s="251"/>
      <c r="S92" s="251"/>
      <c r="T92" s="252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53" t="s">
        <v>152</v>
      </c>
      <c r="AU92" s="253" t="s">
        <v>80</v>
      </c>
      <c r="AV92" s="14" t="s">
        <v>150</v>
      </c>
      <c r="AW92" s="14" t="s">
        <v>32</v>
      </c>
      <c r="AX92" s="14" t="s">
        <v>78</v>
      </c>
      <c r="AY92" s="253" t="s">
        <v>145</v>
      </c>
    </row>
    <row r="93" s="2" customFormat="1" ht="21.75" customHeight="1">
      <c r="A93" s="41"/>
      <c r="B93" s="42"/>
      <c r="C93" s="208" t="s">
        <v>168</v>
      </c>
      <c r="D93" s="208" t="s">
        <v>146</v>
      </c>
      <c r="E93" s="209" t="s">
        <v>1683</v>
      </c>
      <c r="F93" s="210" t="s">
        <v>1684</v>
      </c>
      <c r="G93" s="211" t="s">
        <v>401</v>
      </c>
      <c r="H93" s="212">
        <v>8</v>
      </c>
      <c r="I93" s="213"/>
      <c r="J93" s="214">
        <f>ROUND(I93*H93,2)</f>
        <v>0</v>
      </c>
      <c r="K93" s="210" t="s">
        <v>733</v>
      </c>
      <c r="L93" s="47"/>
      <c r="M93" s="215" t="s">
        <v>19</v>
      </c>
      <c r="N93" s="216" t="s">
        <v>41</v>
      </c>
      <c r="O93" s="87"/>
      <c r="P93" s="217">
        <f>O93*H93</f>
        <v>0</v>
      </c>
      <c r="Q93" s="217">
        <v>0</v>
      </c>
      <c r="R93" s="217">
        <f>Q93*H93</f>
        <v>0</v>
      </c>
      <c r="S93" s="217">
        <v>0</v>
      </c>
      <c r="T93" s="218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9" t="s">
        <v>150</v>
      </c>
      <c r="AT93" s="219" t="s">
        <v>146</v>
      </c>
      <c r="AU93" s="219" t="s">
        <v>80</v>
      </c>
      <c r="AY93" s="20" t="s">
        <v>145</v>
      </c>
      <c r="BE93" s="220">
        <f>IF(N93="základní",J93,0)</f>
        <v>0</v>
      </c>
      <c r="BF93" s="220">
        <f>IF(N93="snížená",J93,0)</f>
        <v>0</v>
      </c>
      <c r="BG93" s="220">
        <f>IF(N93="zákl. přenesená",J93,0)</f>
        <v>0</v>
      </c>
      <c r="BH93" s="220">
        <f>IF(N93="sníž. přenesená",J93,0)</f>
        <v>0</v>
      </c>
      <c r="BI93" s="220">
        <f>IF(N93="nulová",J93,0)</f>
        <v>0</v>
      </c>
      <c r="BJ93" s="20" t="s">
        <v>78</v>
      </c>
      <c r="BK93" s="220">
        <f>ROUND(I93*H93,2)</f>
        <v>0</v>
      </c>
      <c r="BL93" s="20" t="s">
        <v>150</v>
      </c>
      <c r="BM93" s="219" t="s">
        <v>1685</v>
      </c>
    </row>
    <row r="94" s="2" customFormat="1">
      <c r="A94" s="41"/>
      <c r="B94" s="42"/>
      <c r="C94" s="43"/>
      <c r="D94" s="266" t="s">
        <v>735</v>
      </c>
      <c r="E94" s="43"/>
      <c r="F94" s="267" t="s">
        <v>1686</v>
      </c>
      <c r="G94" s="43"/>
      <c r="H94" s="43"/>
      <c r="I94" s="268"/>
      <c r="J94" s="43"/>
      <c r="K94" s="43"/>
      <c r="L94" s="47"/>
      <c r="M94" s="269"/>
      <c r="N94" s="270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735</v>
      </c>
      <c r="AU94" s="20" t="s">
        <v>80</v>
      </c>
    </row>
    <row r="95" s="12" customFormat="1">
      <c r="A95" s="12"/>
      <c r="B95" s="221"/>
      <c r="C95" s="222"/>
      <c r="D95" s="223" t="s">
        <v>152</v>
      </c>
      <c r="E95" s="224" t="s">
        <v>19</v>
      </c>
      <c r="F95" s="225" t="s">
        <v>1682</v>
      </c>
      <c r="G95" s="222"/>
      <c r="H95" s="226">
        <v>8</v>
      </c>
      <c r="I95" s="227"/>
      <c r="J95" s="222"/>
      <c r="K95" s="222"/>
      <c r="L95" s="228"/>
      <c r="M95" s="229"/>
      <c r="N95" s="230"/>
      <c r="O95" s="230"/>
      <c r="P95" s="230"/>
      <c r="Q95" s="230"/>
      <c r="R95" s="230"/>
      <c r="S95" s="230"/>
      <c r="T95" s="231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T95" s="232" t="s">
        <v>152</v>
      </c>
      <c r="AU95" s="232" t="s">
        <v>80</v>
      </c>
      <c r="AV95" s="12" t="s">
        <v>80</v>
      </c>
      <c r="AW95" s="12" t="s">
        <v>32</v>
      </c>
      <c r="AX95" s="12" t="s">
        <v>70</v>
      </c>
      <c r="AY95" s="232" t="s">
        <v>145</v>
      </c>
    </row>
    <row r="96" s="14" customFormat="1">
      <c r="A96" s="14"/>
      <c r="B96" s="243"/>
      <c r="C96" s="244"/>
      <c r="D96" s="223" t="s">
        <v>152</v>
      </c>
      <c r="E96" s="245" t="s">
        <v>19</v>
      </c>
      <c r="F96" s="246" t="s">
        <v>154</v>
      </c>
      <c r="G96" s="244"/>
      <c r="H96" s="247">
        <v>8</v>
      </c>
      <c r="I96" s="248"/>
      <c r="J96" s="244"/>
      <c r="K96" s="244"/>
      <c r="L96" s="249"/>
      <c r="M96" s="250"/>
      <c r="N96" s="251"/>
      <c r="O96" s="251"/>
      <c r="P96" s="251"/>
      <c r="Q96" s="251"/>
      <c r="R96" s="251"/>
      <c r="S96" s="251"/>
      <c r="T96" s="252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3" t="s">
        <v>152</v>
      </c>
      <c r="AU96" s="253" t="s">
        <v>80</v>
      </c>
      <c r="AV96" s="14" t="s">
        <v>150</v>
      </c>
      <c r="AW96" s="14" t="s">
        <v>32</v>
      </c>
      <c r="AX96" s="14" t="s">
        <v>78</v>
      </c>
      <c r="AY96" s="253" t="s">
        <v>145</v>
      </c>
    </row>
    <row r="97" s="2" customFormat="1" ht="21.75" customHeight="1">
      <c r="A97" s="41"/>
      <c r="B97" s="42"/>
      <c r="C97" s="208" t="s">
        <v>150</v>
      </c>
      <c r="D97" s="208" t="s">
        <v>146</v>
      </c>
      <c r="E97" s="209" t="s">
        <v>1687</v>
      </c>
      <c r="F97" s="210" t="s">
        <v>1688</v>
      </c>
      <c r="G97" s="211" t="s">
        <v>401</v>
      </c>
      <c r="H97" s="212">
        <v>3</v>
      </c>
      <c r="I97" s="213"/>
      <c r="J97" s="214">
        <f>ROUND(I97*H97,2)</f>
        <v>0</v>
      </c>
      <c r="K97" s="210" t="s">
        <v>733</v>
      </c>
      <c r="L97" s="47"/>
      <c r="M97" s="215" t="s">
        <v>19</v>
      </c>
      <c r="N97" s="216" t="s">
        <v>41</v>
      </c>
      <c r="O97" s="87"/>
      <c r="P97" s="217">
        <f>O97*H97</f>
        <v>0</v>
      </c>
      <c r="Q97" s="217">
        <v>0</v>
      </c>
      <c r="R97" s="217">
        <f>Q97*H97</f>
        <v>0</v>
      </c>
      <c r="S97" s="217">
        <v>0</v>
      </c>
      <c r="T97" s="218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9" t="s">
        <v>150</v>
      </c>
      <c r="AT97" s="219" t="s">
        <v>146</v>
      </c>
      <c r="AU97" s="219" t="s">
        <v>80</v>
      </c>
      <c r="AY97" s="20" t="s">
        <v>145</v>
      </c>
      <c r="BE97" s="220">
        <f>IF(N97="základní",J97,0)</f>
        <v>0</v>
      </c>
      <c r="BF97" s="220">
        <f>IF(N97="snížená",J97,0)</f>
        <v>0</v>
      </c>
      <c r="BG97" s="220">
        <f>IF(N97="zákl. přenesená",J97,0)</f>
        <v>0</v>
      </c>
      <c r="BH97" s="220">
        <f>IF(N97="sníž. přenesená",J97,0)</f>
        <v>0</v>
      </c>
      <c r="BI97" s="220">
        <f>IF(N97="nulová",J97,0)</f>
        <v>0</v>
      </c>
      <c r="BJ97" s="20" t="s">
        <v>78</v>
      </c>
      <c r="BK97" s="220">
        <f>ROUND(I97*H97,2)</f>
        <v>0</v>
      </c>
      <c r="BL97" s="20" t="s">
        <v>150</v>
      </c>
      <c r="BM97" s="219" t="s">
        <v>1689</v>
      </c>
    </row>
    <row r="98" s="2" customFormat="1">
      <c r="A98" s="41"/>
      <c r="B98" s="42"/>
      <c r="C98" s="43"/>
      <c r="D98" s="266" t="s">
        <v>735</v>
      </c>
      <c r="E98" s="43"/>
      <c r="F98" s="267" t="s">
        <v>1690</v>
      </c>
      <c r="G98" s="43"/>
      <c r="H98" s="43"/>
      <c r="I98" s="268"/>
      <c r="J98" s="43"/>
      <c r="K98" s="43"/>
      <c r="L98" s="47"/>
      <c r="M98" s="269"/>
      <c r="N98" s="270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735</v>
      </c>
      <c r="AU98" s="20" t="s">
        <v>80</v>
      </c>
    </row>
    <row r="99" s="12" customFormat="1">
      <c r="A99" s="12"/>
      <c r="B99" s="221"/>
      <c r="C99" s="222"/>
      <c r="D99" s="223" t="s">
        <v>152</v>
      </c>
      <c r="E99" s="224" t="s">
        <v>19</v>
      </c>
      <c r="F99" s="225" t="s">
        <v>1691</v>
      </c>
      <c r="G99" s="222"/>
      <c r="H99" s="226">
        <v>3</v>
      </c>
      <c r="I99" s="227"/>
      <c r="J99" s="222"/>
      <c r="K99" s="222"/>
      <c r="L99" s="228"/>
      <c r="M99" s="229"/>
      <c r="N99" s="230"/>
      <c r="O99" s="230"/>
      <c r="P99" s="230"/>
      <c r="Q99" s="230"/>
      <c r="R99" s="230"/>
      <c r="S99" s="230"/>
      <c r="T99" s="231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T99" s="232" t="s">
        <v>152</v>
      </c>
      <c r="AU99" s="232" t="s">
        <v>80</v>
      </c>
      <c r="AV99" s="12" t="s">
        <v>80</v>
      </c>
      <c r="AW99" s="12" t="s">
        <v>32</v>
      </c>
      <c r="AX99" s="12" t="s">
        <v>70</v>
      </c>
      <c r="AY99" s="232" t="s">
        <v>145</v>
      </c>
    </row>
    <row r="100" s="14" customFormat="1">
      <c r="A100" s="14"/>
      <c r="B100" s="243"/>
      <c r="C100" s="244"/>
      <c r="D100" s="223" t="s">
        <v>152</v>
      </c>
      <c r="E100" s="245" t="s">
        <v>19</v>
      </c>
      <c r="F100" s="246" t="s">
        <v>154</v>
      </c>
      <c r="G100" s="244"/>
      <c r="H100" s="247">
        <v>3</v>
      </c>
      <c r="I100" s="248"/>
      <c r="J100" s="244"/>
      <c r="K100" s="244"/>
      <c r="L100" s="249"/>
      <c r="M100" s="250"/>
      <c r="N100" s="251"/>
      <c r="O100" s="251"/>
      <c r="P100" s="251"/>
      <c r="Q100" s="251"/>
      <c r="R100" s="251"/>
      <c r="S100" s="251"/>
      <c r="T100" s="252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3" t="s">
        <v>152</v>
      </c>
      <c r="AU100" s="253" t="s">
        <v>80</v>
      </c>
      <c r="AV100" s="14" t="s">
        <v>150</v>
      </c>
      <c r="AW100" s="14" t="s">
        <v>32</v>
      </c>
      <c r="AX100" s="14" t="s">
        <v>78</v>
      </c>
      <c r="AY100" s="253" t="s">
        <v>145</v>
      </c>
    </row>
    <row r="101" s="2" customFormat="1" ht="16.5" customHeight="1">
      <c r="A101" s="41"/>
      <c r="B101" s="42"/>
      <c r="C101" s="208" t="s">
        <v>173</v>
      </c>
      <c r="D101" s="208" t="s">
        <v>146</v>
      </c>
      <c r="E101" s="209" t="s">
        <v>1692</v>
      </c>
      <c r="F101" s="210" t="s">
        <v>1693</v>
      </c>
      <c r="G101" s="211" t="s">
        <v>149</v>
      </c>
      <c r="H101" s="212">
        <v>95</v>
      </c>
      <c r="I101" s="213"/>
      <c r="J101" s="214">
        <f>ROUND(I101*H101,2)</f>
        <v>0</v>
      </c>
      <c r="K101" s="210" t="s">
        <v>733</v>
      </c>
      <c r="L101" s="47"/>
      <c r="M101" s="215" t="s">
        <v>19</v>
      </c>
      <c r="N101" s="216" t="s">
        <v>41</v>
      </c>
      <c r="O101" s="87"/>
      <c r="P101" s="217">
        <f>O101*H101</f>
        <v>0</v>
      </c>
      <c r="Q101" s="217">
        <v>0</v>
      </c>
      <c r="R101" s="217">
        <f>Q101*H101</f>
        <v>0</v>
      </c>
      <c r="S101" s="217">
        <v>0</v>
      </c>
      <c r="T101" s="218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9" t="s">
        <v>150</v>
      </c>
      <c r="AT101" s="219" t="s">
        <v>146</v>
      </c>
      <c r="AU101" s="219" t="s">
        <v>80</v>
      </c>
      <c r="AY101" s="20" t="s">
        <v>145</v>
      </c>
      <c r="BE101" s="220">
        <f>IF(N101="základní",J101,0)</f>
        <v>0</v>
      </c>
      <c r="BF101" s="220">
        <f>IF(N101="snížená",J101,0)</f>
        <v>0</v>
      </c>
      <c r="BG101" s="220">
        <f>IF(N101="zákl. přenesená",J101,0)</f>
        <v>0</v>
      </c>
      <c r="BH101" s="220">
        <f>IF(N101="sníž. přenesená",J101,0)</f>
        <v>0</v>
      </c>
      <c r="BI101" s="220">
        <f>IF(N101="nulová",J101,0)</f>
        <v>0</v>
      </c>
      <c r="BJ101" s="20" t="s">
        <v>78</v>
      </c>
      <c r="BK101" s="220">
        <f>ROUND(I101*H101,2)</f>
        <v>0</v>
      </c>
      <c r="BL101" s="20" t="s">
        <v>150</v>
      </c>
      <c r="BM101" s="219" t="s">
        <v>1694</v>
      </c>
    </row>
    <row r="102" s="2" customFormat="1">
      <c r="A102" s="41"/>
      <c r="B102" s="42"/>
      <c r="C102" s="43"/>
      <c r="D102" s="266" t="s">
        <v>735</v>
      </c>
      <c r="E102" s="43"/>
      <c r="F102" s="267" t="s">
        <v>1695</v>
      </c>
      <c r="G102" s="43"/>
      <c r="H102" s="43"/>
      <c r="I102" s="268"/>
      <c r="J102" s="43"/>
      <c r="K102" s="43"/>
      <c r="L102" s="47"/>
      <c r="M102" s="269"/>
      <c r="N102" s="270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735</v>
      </c>
      <c r="AU102" s="20" t="s">
        <v>80</v>
      </c>
    </row>
    <row r="103" s="2" customFormat="1" ht="21.75" customHeight="1">
      <c r="A103" s="41"/>
      <c r="B103" s="42"/>
      <c r="C103" s="208" t="s">
        <v>181</v>
      </c>
      <c r="D103" s="208" t="s">
        <v>146</v>
      </c>
      <c r="E103" s="209" t="s">
        <v>1696</v>
      </c>
      <c r="F103" s="210" t="s">
        <v>1697</v>
      </c>
      <c r="G103" s="211" t="s">
        <v>401</v>
      </c>
      <c r="H103" s="212">
        <v>8</v>
      </c>
      <c r="I103" s="213"/>
      <c r="J103" s="214">
        <f>ROUND(I103*H103,2)</f>
        <v>0</v>
      </c>
      <c r="K103" s="210" t="s">
        <v>733</v>
      </c>
      <c r="L103" s="47"/>
      <c r="M103" s="215" t="s">
        <v>19</v>
      </c>
      <c r="N103" s="216" t="s">
        <v>41</v>
      </c>
      <c r="O103" s="87"/>
      <c r="P103" s="217">
        <f>O103*H103</f>
        <v>0</v>
      </c>
      <c r="Q103" s="217">
        <v>0</v>
      </c>
      <c r="R103" s="217">
        <f>Q103*H103</f>
        <v>0</v>
      </c>
      <c r="S103" s="217">
        <v>0</v>
      </c>
      <c r="T103" s="218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9" t="s">
        <v>150</v>
      </c>
      <c r="AT103" s="219" t="s">
        <v>146</v>
      </c>
      <c r="AU103" s="219" t="s">
        <v>80</v>
      </c>
      <c r="AY103" s="20" t="s">
        <v>145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20" t="s">
        <v>78</v>
      </c>
      <c r="BK103" s="220">
        <f>ROUND(I103*H103,2)</f>
        <v>0</v>
      </c>
      <c r="BL103" s="20" t="s">
        <v>150</v>
      </c>
      <c r="BM103" s="219" t="s">
        <v>1698</v>
      </c>
    </row>
    <row r="104" s="2" customFormat="1">
      <c r="A104" s="41"/>
      <c r="B104" s="42"/>
      <c r="C104" s="43"/>
      <c r="D104" s="266" t="s">
        <v>735</v>
      </c>
      <c r="E104" s="43"/>
      <c r="F104" s="267" t="s">
        <v>1699</v>
      </c>
      <c r="G104" s="43"/>
      <c r="H104" s="43"/>
      <c r="I104" s="268"/>
      <c r="J104" s="43"/>
      <c r="K104" s="43"/>
      <c r="L104" s="47"/>
      <c r="M104" s="269"/>
      <c r="N104" s="270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735</v>
      </c>
      <c r="AU104" s="20" t="s">
        <v>80</v>
      </c>
    </row>
    <row r="105" s="2" customFormat="1" ht="21.75" customHeight="1">
      <c r="A105" s="41"/>
      <c r="B105" s="42"/>
      <c r="C105" s="208" t="s">
        <v>189</v>
      </c>
      <c r="D105" s="208" t="s">
        <v>146</v>
      </c>
      <c r="E105" s="209" t="s">
        <v>1700</v>
      </c>
      <c r="F105" s="210" t="s">
        <v>1701</v>
      </c>
      <c r="G105" s="211" t="s">
        <v>401</v>
      </c>
      <c r="H105" s="212">
        <v>8</v>
      </c>
      <c r="I105" s="213"/>
      <c r="J105" s="214">
        <f>ROUND(I105*H105,2)</f>
        <v>0</v>
      </c>
      <c r="K105" s="210" t="s">
        <v>733</v>
      </c>
      <c r="L105" s="47"/>
      <c r="M105" s="215" t="s">
        <v>19</v>
      </c>
      <c r="N105" s="216" t="s">
        <v>41</v>
      </c>
      <c r="O105" s="87"/>
      <c r="P105" s="217">
        <f>O105*H105</f>
        <v>0</v>
      </c>
      <c r="Q105" s="217">
        <v>0</v>
      </c>
      <c r="R105" s="217">
        <f>Q105*H105</f>
        <v>0</v>
      </c>
      <c r="S105" s="217">
        <v>0</v>
      </c>
      <c r="T105" s="218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9" t="s">
        <v>150</v>
      </c>
      <c r="AT105" s="219" t="s">
        <v>146</v>
      </c>
      <c r="AU105" s="219" t="s">
        <v>80</v>
      </c>
      <c r="AY105" s="20" t="s">
        <v>145</v>
      </c>
      <c r="BE105" s="220">
        <f>IF(N105="základní",J105,0)</f>
        <v>0</v>
      </c>
      <c r="BF105" s="220">
        <f>IF(N105="snížená",J105,0)</f>
        <v>0</v>
      </c>
      <c r="BG105" s="220">
        <f>IF(N105="zákl. přenesená",J105,0)</f>
        <v>0</v>
      </c>
      <c r="BH105" s="220">
        <f>IF(N105="sníž. přenesená",J105,0)</f>
        <v>0</v>
      </c>
      <c r="BI105" s="220">
        <f>IF(N105="nulová",J105,0)</f>
        <v>0</v>
      </c>
      <c r="BJ105" s="20" t="s">
        <v>78</v>
      </c>
      <c r="BK105" s="220">
        <f>ROUND(I105*H105,2)</f>
        <v>0</v>
      </c>
      <c r="BL105" s="20" t="s">
        <v>150</v>
      </c>
      <c r="BM105" s="219" t="s">
        <v>1702</v>
      </c>
    </row>
    <row r="106" s="2" customFormat="1">
      <c r="A106" s="41"/>
      <c r="B106" s="42"/>
      <c r="C106" s="43"/>
      <c r="D106" s="266" t="s">
        <v>735</v>
      </c>
      <c r="E106" s="43"/>
      <c r="F106" s="267" t="s">
        <v>1703</v>
      </c>
      <c r="G106" s="43"/>
      <c r="H106" s="43"/>
      <c r="I106" s="268"/>
      <c r="J106" s="43"/>
      <c r="K106" s="43"/>
      <c r="L106" s="47"/>
      <c r="M106" s="269"/>
      <c r="N106" s="270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735</v>
      </c>
      <c r="AU106" s="20" t="s">
        <v>80</v>
      </c>
    </row>
    <row r="107" s="2" customFormat="1" ht="21.75" customHeight="1">
      <c r="A107" s="41"/>
      <c r="B107" s="42"/>
      <c r="C107" s="208" t="s">
        <v>195</v>
      </c>
      <c r="D107" s="208" t="s">
        <v>146</v>
      </c>
      <c r="E107" s="209" t="s">
        <v>1704</v>
      </c>
      <c r="F107" s="210" t="s">
        <v>1705</v>
      </c>
      <c r="G107" s="211" t="s">
        <v>401</v>
      </c>
      <c r="H107" s="212">
        <v>3</v>
      </c>
      <c r="I107" s="213"/>
      <c r="J107" s="214">
        <f>ROUND(I107*H107,2)</f>
        <v>0</v>
      </c>
      <c r="K107" s="210" t="s">
        <v>733</v>
      </c>
      <c r="L107" s="47"/>
      <c r="M107" s="215" t="s">
        <v>19</v>
      </c>
      <c r="N107" s="216" t="s">
        <v>41</v>
      </c>
      <c r="O107" s="87"/>
      <c r="P107" s="217">
        <f>O107*H107</f>
        <v>0</v>
      </c>
      <c r="Q107" s="217">
        <v>0</v>
      </c>
      <c r="R107" s="217">
        <f>Q107*H107</f>
        <v>0</v>
      </c>
      <c r="S107" s="217">
        <v>0</v>
      </c>
      <c r="T107" s="218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9" t="s">
        <v>150</v>
      </c>
      <c r="AT107" s="219" t="s">
        <v>146</v>
      </c>
      <c r="AU107" s="219" t="s">
        <v>80</v>
      </c>
      <c r="AY107" s="20" t="s">
        <v>145</v>
      </c>
      <c r="BE107" s="220">
        <f>IF(N107="základní",J107,0)</f>
        <v>0</v>
      </c>
      <c r="BF107" s="220">
        <f>IF(N107="snížená",J107,0)</f>
        <v>0</v>
      </c>
      <c r="BG107" s="220">
        <f>IF(N107="zákl. přenesená",J107,0)</f>
        <v>0</v>
      </c>
      <c r="BH107" s="220">
        <f>IF(N107="sníž. přenesená",J107,0)</f>
        <v>0</v>
      </c>
      <c r="BI107" s="220">
        <f>IF(N107="nulová",J107,0)</f>
        <v>0</v>
      </c>
      <c r="BJ107" s="20" t="s">
        <v>78</v>
      </c>
      <c r="BK107" s="220">
        <f>ROUND(I107*H107,2)</f>
        <v>0</v>
      </c>
      <c r="BL107" s="20" t="s">
        <v>150</v>
      </c>
      <c r="BM107" s="219" t="s">
        <v>1706</v>
      </c>
    </row>
    <row r="108" s="2" customFormat="1">
      <c r="A108" s="41"/>
      <c r="B108" s="42"/>
      <c r="C108" s="43"/>
      <c r="D108" s="266" t="s">
        <v>735</v>
      </c>
      <c r="E108" s="43"/>
      <c r="F108" s="267" t="s">
        <v>1707</v>
      </c>
      <c r="G108" s="43"/>
      <c r="H108" s="43"/>
      <c r="I108" s="268"/>
      <c r="J108" s="43"/>
      <c r="K108" s="43"/>
      <c r="L108" s="47"/>
      <c r="M108" s="269"/>
      <c r="N108" s="270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735</v>
      </c>
      <c r="AU108" s="20" t="s">
        <v>80</v>
      </c>
    </row>
    <row r="109" s="2" customFormat="1" ht="21.75" customHeight="1">
      <c r="A109" s="41"/>
      <c r="B109" s="42"/>
      <c r="C109" s="208" t="s">
        <v>215</v>
      </c>
      <c r="D109" s="208" t="s">
        <v>146</v>
      </c>
      <c r="E109" s="209" t="s">
        <v>1708</v>
      </c>
      <c r="F109" s="210" t="s">
        <v>1709</v>
      </c>
      <c r="G109" s="211" t="s">
        <v>401</v>
      </c>
      <c r="H109" s="212">
        <v>23</v>
      </c>
      <c r="I109" s="213"/>
      <c r="J109" s="214">
        <f>ROUND(I109*H109,2)</f>
        <v>0</v>
      </c>
      <c r="K109" s="210" t="s">
        <v>733</v>
      </c>
      <c r="L109" s="47"/>
      <c r="M109" s="215" t="s">
        <v>19</v>
      </c>
      <c r="N109" s="216" t="s">
        <v>41</v>
      </c>
      <c r="O109" s="87"/>
      <c r="P109" s="217">
        <f>O109*H109</f>
        <v>0</v>
      </c>
      <c r="Q109" s="217">
        <v>0</v>
      </c>
      <c r="R109" s="217">
        <f>Q109*H109</f>
        <v>0</v>
      </c>
      <c r="S109" s="217">
        <v>0</v>
      </c>
      <c r="T109" s="218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9" t="s">
        <v>150</v>
      </c>
      <c r="AT109" s="219" t="s">
        <v>146</v>
      </c>
      <c r="AU109" s="219" t="s">
        <v>80</v>
      </c>
      <c r="AY109" s="20" t="s">
        <v>145</v>
      </c>
      <c r="BE109" s="220">
        <f>IF(N109="základní",J109,0)</f>
        <v>0</v>
      </c>
      <c r="BF109" s="220">
        <f>IF(N109="snížená",J109,0)</f>
        <v>0</v>
      </c>
      <c r="BG109" s="220">
        <f>IF(N109="zákl. přenesená",J109,0)</f>
        <v>0</v>
      </c>
      <c r="BH109" s="220">
        <f>IF(N109="sníž. přenesená",J109,0)</f>
        <v>0</v>
      </c>
      <c r="BI109" s="220">
        <f>IF(N109="nulová",J109,0)</f>
        <v>0</v>
      </c>
      <c r="BJ109" s="20" t="s">
        <v>78</v>
      </c>
      <c r="BK109" s="220">
        <f>ROUND(I109*H109,2)</f>
        <v>0</v>
      </c>
      <c r="BL109" s="20" t="s">
        <v>150</v>
      </c>
      <c r="BM109" s="219" t="s">
        <v>1710</v>
      </c>
    </row>
    <row r="110" s="2" customFormat="1">
      <c r="A110" s="41"/>
      <c r="B110" s="42"/>
      <c r="C110" s="43"/>
      <c r="D110" s="266" t="s">
        <v>735</v>
      </c>
      <c r="E110" s="43"/>
      <c r="F110" s="267" t="s">
        <v>1711</v>
      </c>
      <c r="G110" s="43"/>
      <c r="H110" s="43"/>
      <c r="I110" s="268"/>
      <c r="J110" s="43"/>
      <c r="K110" s="43"/>
      <c r="L110" s="47"/>
      <c r="M110" s="269"/>
      <c r="N110" s="270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735</v>
      </c>
      <c r="AU110" s="20" t="s">
        <v>80</v>
      </c>
    </row>
    <row r="111" s="2" customFormat="1" ht="21.75" customHeight="1">
      <c r="A111" s="41"/>
      <c r="B111" s="42"/>
      <c r="C111" s="208" t="s">
        <v>222</v>
      </c>
      <c r="D111" s="208" t="s">
        <v>146</v>
      </c>
      <c r="E111" s="209" t="s">
        <v>1712</v>
      </c>
      <c r="F111" s="210" t="s">
        <v>1713</v>
      </c>
      <c r="G111" s="211" t="s">
        <v>184</v>
      </c>
      <c r="H111" s="212">
        <v>140</v>
      </c>
      <c r="I111" s="213"/>
      <c r="J111" s="214">
        <f>ROUND(I111*H111,2)</f>
        <v>0</v>
      </c>
      <c r="K111" s="210" t="s">
        <v>733</v>
      </c>
      <c r="L111" s="47"/>
      <c r="M111" s="215" t="s">
        <v>19</v>
      </c>
      <c r="N111" s="216" t="s">
        <v>41</v>
      </c>
      <c r="O111" s="87"/>
      <c r="P111" s="217">
        <f>O111*H111</f>
        <v>0</v>
      </c>
      <c r="Q111" s="217">
        <v>0</v>
      </c>
      <c r="R111" s="217">
        <f>Q111*H111</f>
        <v>0</v>
      </c>
      <c r="S111" s="217">
        <v>0</v>
      </c>
      <c r="T111" s="218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9" t="s">
        <v>150</v>
      </c>
      <c r="AT111" s="219" t="s">
        <v>146</v>
      </c>
      <c r="AU111" s="219" t="s">
        <v>80</v>
      </c>
      <c r="AY111" s="20" t="s">
        <v>145</v>
      </c>
      <c r="BE111" s="220">
        <f>IF(N111="základní",J111,0)</f>
        <v>0</v>
      </c>
      <c r="BF111" s="220">
        <f>IF(N111="snížená",J111,0)</f>
        <v>0</v>
      </c>
      <c r="BG111" s="220">
        <f>IF(N111="zákl. přenesená",J111,0)</f>
        <v>0</v>
      </c>
      <c r="BH111" s="220">
        <f>IF(N111="sníž. přenesená",J111,0)</f>
        <v>0</v>
      </c>
      <c r="BI111" s="220">
        <f>IF(N111="nulová",J111,0)</f>
        <v>0</v>
      </c>
      <c r="BJ111" s="20" t="s">
        <v>78</v>
      </c>
      <c r="BK111" s="220">
        <f>ROUND(I111*H111,2)</f>
        <v>0</v>
      </c>
      <c r="BL111" s="20" t="s">
        <v>150</v>
      </c>
      <c r="BM111" s="219" t="s">
        <v>1714</v>
      </c>
    </row>
    <row r="112" s="2" customFormat="1">
      <c r="A112" s="41"/>
      <c r="B112" s="42"/>
      <c r="C112" s="43"/>
      <c r="D112" s="266" t="s">
        <v>735</v>
      </c>
      <c r="E112" s="43"/>
      <c r="F112" s="267" t="s">
        <v>1715</v>
      </c>
      <c r="G112" s="43"/>
      <c r="H112" s="43"/>
      <c r="I112" s="268"/>
      <c r="J112" s="43"/>
      <c r="K112" s="43"/>
      <c r="L112" s="47"/>
      <c r="M112" s="269"/>
      <c r="N112" s="270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735</v>
      </c>
      <c r="AU112" s="20" t="s">
        <v>80</v>
      </c>
    </row>
    <row r="113" s="12" customFormat="1">
      <c r="A113" s="12"/>
      <c r="B113" s="221"/>
      <c r="C113" s="222"/>
      <c r="D113" s="223" t="s">
        <v>152</v>
      </c>
      <c r="E113" s="224" t="s">
        <v>19</v>
      </c>
      <c r="F113" s="225" t="s">
        <v>1716</v>
      </c>
      <c r="G113" s="222"/>
      <c r="H113" s="226">
        <v>140</v>
      </c>
      <c r="I113" s="227"/>
      <c r="J113" s="222"/>
      <c r="K113" s="222"/>
      <c r="L113" s="228"/>
      <c r="M113" s="229"/>
      <c r="N113" s="230"/>
      <c r="O113" s="230"/>
      <c r="P113" s="230"/>
      <c r="Q113" s="230"/>
      <c r="R113" s="230"/>
      <c r="S113" s="230"/>
      <c r="T113" s="231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T113" s="232" t="s">
        <v>152</v>
      </c>
      <c r="AU113" s="232" t="s">
        <v>80</v>
      </c>
      <c r="AV113" s="12" t="s">
        <v>80</v>
      </c>
      <c r="AW113" s="12" t="s">
        <v>32</v>
      </c>
      <c r="AX113" s="12" t="s">
        <v>70</v>
      </c>
      <c r="AY113" s="232" t="s">
        <v>145</v>
      </c>
    </row>
    <row r="114" s="14" customFormat="1">
      <c r="A114" s="14"/>
      <c r="B114" s="243"/>
      <c r="C114" s="244"/>
      <c r="D114" s="223" t="s">
        <v>152</v>
      </c>
      <c r="E114" s="245" t="s">
        <v>19</v>
      </c>
      <c r="F114" s="246" t="s">
        <v>154</v>
      </c>
      <c r="G114" s="244"/>
      <c r="H114" s="247">
        <v>140</v>
      </c>
      <c r="I114" s="248"/>
      <c r="J114" s="244"/>
      <c r="K114" s="244"/>
      <c r="L114" s="249"/>
      <c r="M114" s="250"/>
      <c r="N114" s="251"/>
      <c r="O114" s="251"/>
      <c r="P114" s="251"/>
      <c r="Q114" s="251"/>
      <c r="R114" s="251"/>
      <c r="S114" s="251"/>
      <c r="T114" s="252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3" t="s">
        <v>152</v>
      </c>
      <c r="AU114" s="253" t="s">
        <v>80</v>
      </c>
      <c r="AV114" s="14" t="s">
        <v>150</v>
      </c>
      <c r="AW114" s="14" t="s">
        <v>32</v>
      </c>
      <c r="AX114" s="14" t="s">
        <v>78</v>
      </c>
      <c r="AY114" s="253" t="s">
        <v>145</v>
      </c>
    </row>
    <row r="115" s="2" customFormat="1" ht="24.15" customHeight="1">
      <c r="A115" s="41"/>
      <c r="B115" s="42"/>
      <c r="C115" s="208" t="s">
        <v>143</v>
      </c>
      <c r="D115" s="208" t="s">
        <v>146</v>
      </c>
      <c r="E115" s="209" t="s">
        <v>1717</v>
      </c>
      <c r="F115" s="210" t="s">
        <v>1718</v>
      </c>
      <c r="G115" s="211" t="s">
        <v>401</v>
      </c>
      <c r="H115" s="212">
        <v>16</v>
      </c>
      <c r="I115" s="213"/>
      <c r="J115" s="214">
        <f>ROUND(I115*H115,2)</f>
        <v>0</v>
      </c>
      <c r="K115" s="210" t="s">
        <v>733</v>
      </c>
      <c r="L115" s="47"/>
      <c r="M115" s="215" t="s">
        <v>19</v>
      </c>
      <c r="N115" s="216" t="s">
        <v>41</v>
      </c>
      <c r="O115" s="87"/>
      <c r="P115" s="217">
        <f>O115*H115</f>
        <v>0</v>
      </c>
      <c r="Q115" s="217">
        <v>0</v>
      </c>
      <c r="R115" s="217">
        <f>Q115*H115</f>
        <v>0</v>
      </c>
      <c r="S115" s="217">
        <v>0</v>
      </c>
      <c r="T115" s="218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9" t="s">
        <v>150</v>
      </c>
      <c r="AT115" s="219" t="s">
        <v>146</v>
      </c>
      <c r="AU115" s="219" t="s">
        <v>80</v>
      </c>
      <c r="AY115" s="20" t="s">
        <v>145</v>
      </c>
      <c r="BE115" s="220">
        <f>IF(N115="základní",J115,0)</f>
        <v>0</v>
      </c>
      <c r="BF115" s="220">
        <f>IF(N115="snížená",J115,0)</f>
        <v>0</v>
      </c>
      <c r="BG115" s="220">
        <f>IF(N115="zákl. přenesená",J115,0)</f>
        <v>0</v>
      </c>
      <c r="BH115" s="220">
        <f>IF(N115="sníž. přenesená",J115,0)</f>
        <v>0</v>
      </c>
      <c r="BI115" s="220">
        <f>IF(N115="nulová",J115,0)</f>
        <v>0</v>
      </c>
      <c r="BJ115" s="20" t="s">
        <v>78</v>
      </c>
      <c r="BK115" s="220">
        <f>ROUND(I115*H115,2)</f>
        <v>0</v>
      </c>
      <c r="BL115" s="20" t="s">
        <v>150</v>
      </c>
      <c r="BM115" s="219" t="s">
        <v>1719</v>
      </c>
    </row>
    <row r="116" s="2" customFormat="1">
      <c r="A116" s="41"/>
      <c r="B116" s="42"/>
      <c r="C116" s="43"/>
      <c r="D116" s="266" t="s">
        <v>735</v>
      </c>
      <c r="E116" s="43"/>
      <c r="F116" s="267" t="s">
        <v>1720</v>
      </c>
      <c r="G116" s="43"/>
      <c r="H116" s="43"/>
      <c r="I116" s="268"/>
      <c r="J116" s="43"/>
      <c r="K116" s="43"/>
      <c r="L116" s="47"/>
      <c r="M116" s="269"/>
      <c r="N116" s="270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735</v>
      </c>
      <c r="AU116" s="20" t="s">
        <v>80</v>
      </c>
    </row>
    <row r="117" s="2" customFormat="1" ht="24.15" customHeight="1">
      <c r="A117" s="41"/>
      <c r="B117" s="42"/>
      <c r="C117" s="208" t="s">
        <v>179</v>
      </c>
      <c r="D117" s="208" t="s">
        <v>146</v>
      </c>
      <c r="E117" s="209" t="s">
        <v>1721</v>
      </c>
      <c r="F117" s="210" t="s">
        <v>1722</v>
      </c>
      <c r="G117" s="211" t="s">
        <v>401</v>
      </c>
      <c r="H117" s="212">
        <v>3</v>
      </c>
      <c r="I117" s="213"/>
      <c r="J117" s="214">
        <f>ROUND(I117*H117,2)</f>
        <v>0</v>
      </c>
      <c r="K117" s="210" t="s">
        <v>733</v>
      </c>
      <c r="L117" s="47"/>
      <c r="M117" s="215" t="s">
        <v>19</v>
      </c>
      <c r="N117" s="216" t="s">
        <v>41</v>
      </c>
      <c r="O117" s="87"/>
      <c r="P117" s="217">
        <f>O117*H117</f>
        <v>0</v>
      </c>
      <c r="Q117" s="217">
        <v>0</v>
      </c>
      <c r="R117" s="217">
        <f>Q117*H117</f>
        <v>0</v>
      </c>
      <c r="S117" s="217">
        <v>0</v>
      </c>
      <c r="T117" s="218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9" t="s">
        <v>150</v>
      </c>
      <c r="AT117" s="219" t="s">
        <v>146</v>
      </c>
      <c r="AU117" s="219" t="s">
        <v>80</v>
      </c>
      <c r="AY117" s="20" t="s">
        <v>145</v>
      </c>
      <c r="BE117" s="220">
        <f>IF(N117="základní",J117,0)</f>
        <v>0</v>
      </c>
      <c r="BF117" s="220">
        <f>IF(N117="snížená",J117,0)</f>
        <v>0</v>
      </c>
      <c r="BG117" s="220">
        <f>IF(N117="zákl. přenesená",J117,0)</f>
        <v>0</v>
      </c>
      <c r="BH117" s="220">
        <f>IF(N117="sníž. přenesená",J117,0)</f>
        <v>0</v>
      </c>
      <c r="BI117" s="220">
        <f>IF(N117="nulová",J117,0)</f>
        <v>0</v>
      </c>
      <c r="BJ117" s="20" t="s">
        <v>78</v>
      </c>
      <c r="BK117" s="220">
        <f>ROUND(I117*H117,2)</f>
        <v>0</v>
      </c>
      <c r="BL117" s="20" t="s">
        <v>150</v>
      </c>
      <c r="BM117" s="219" t="s">
        <v>1723</v>
      </c>
    </row>
    <row r="118" s="2" customFormat="1">
      <c r="A118" s="41"/>
      <c r="B118" s="42"/>
      <c r="C118" s="43"/>
      <c r="D118" s="266" t="s">
        <v>735</v>
      </c>
      <c r="E118" s="43"/>
      <c r="F118" s="267" t="s">
        <v>1724</v>
      </c>
      <c r="G118" s="43"/>
      <c r="H118" s="43"/>
      <c r="I118" s="268"/>
      <c r="J118" s="43"/>
      <c r="K118" s="43"/>
      <c r="L118" s="47"/>
      <c r="M118" s="269"/>
      <c r="N118" s="270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735</v>
      </c>
      <c r="AU118" s="20" t="s">
        <v>80</v>
      </c>
    </row>
    <row r="119" s="2" customFormat="1" ht="24.15" customHeight="1">
      <c r="A119" s="41"/>
      <c r="B119" s="42"/>
      <c r="C119" s="208" t="s">
        <v>200</v>
      </c>
      <c r="D119" s="208" t="s">
        <v>146</v>
      </c>
      <c r="E119" s="209" t="s">
        <v>1725</v>
      </c>
      <c r="F119" s="210" t="s">
        <v>1726</v>
      </c>
      <c r="G119" s="211" t="s">
        <v>401</v>
      </c>
      <c r="H119" s="212">
        <v>16</v>
      </c>
      <c r="I119" s="213"/>
      <c r="J119" s="214">
        <f>ROUND(I119*H119,2)</f>
        <v>0</v>
      </c>
      <c r="K119" s="210" t="s">
        <v>733</v>
      </c>
      <c r="L119" s="47"/>
      <c r="M119" s="215" t="s">
        <v>19</v>
      </c>
      <c r="N119" s="216" t="s">
        <v>41</v>
      </c>
      <c r="O119" s="87"/>
      <c r="P119" s="217">
        <f>O119*H119</f>
        <v>0</v>
      </c>
      <c r="Q119" s="217">
        <v>0</v>
      </c>
      <c r="R119" s="217">
        <f>Q119*H119</f>
        <v>0</v>
      </c>
      <c r="S119" s="217">
        <v>0</v>
      </c>
      <c r="T119" s="218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9" t="s">
        <v>150</v>
      </c>
      <c r="AT119" s="219" t="s">
        <v>146</v>
      </c>
      <c r="AU119" s="219" t="s">
        <v>80</v>
      </c>
      <c r="AY119" s="20" t="s">
        <v>145</v>
      </c>
      <c r="BE119" s="220">
        <f>IF(N119="základní",J119,0)</f>
        <v>0</v>
      </c>
      <c r="BF119" s="220">
        <f>IF(N119="snížená",J119,0)</f>
        <v>0</v>
      </c>
      <c r="BG119" s="220">
        <f>IF(N119="zákl. přenesená",J119,0)</f>
        <v>0</v>
      </c>
      <c r="BH119" s="220">
        <f>IF(N119="sníž. přenesená",J119,0)</f>
        <v>0</v>
      </c>
      <c r="BI119" s="220">
        <f>IF(N119="nulová",J119,0)</f>
        <v>0</v>
      </c>
      <c r="BJ119" s="20" t="s">
        <v>78</v>
      </c>
      <c r="BK119" s="220">
        <f>ROUND(I119*H119,2)</f>
        <v>0</v>
      </c>
      <c r="BL119" s="20" t="s">
        <v>150</v>
      </c>
      <c r="BM119" s="219" t="s">
        <v>1727</v>
      </c>
    </row>
    <row r="120" s="2" customFormat="1">
      <c r="A120" s="41"/>
      <c r="B120" s="42"/>
      <c r="C120" s="43"/>
      <c r="D120" s="266" t="s">
        <v>735</v>
      </c>
      <c r="E120" s="43"/>
      <c r="F120" s="267" t="s">
        <v>1728</v>
      </c>
      <c r="G120" s="43"/>
      <c r="H120" s="43"/>
      <c r="I120" s="268"/>
      <c r="J120" s="43"/>
      <c r="K120" s="43"/>
      <c r="L120" s="47"/>
      <c r="M120" s="269"/>
      <c r="N120" s="270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735</v>
      </c>
      <c r="AU120" s="20" t="s">
        <v>80</v>
      </c>
    </row>
    <row r="121" s="2" customFormat="1" ht="24.15" customHeight="1">
      <c r="A121" s="41"/>
      <c r="B121" s="42"/>
      <c r="C121" s="208" t="s">
        <v>211</v>
      </c>
      <c r="D121" s="208" t="s">
        <v>146</v>
      </c>
      <c r="E121" s="209" t="s">
        <v>1729</v>
      </c>
      <c r="F121" s="210" t="s">
        <v>1730</v>
      </c>
      <c r="G121" s="211" t="s">
        <v>401</v>
      </c>
      <c r="H121" s="212">
        <v>3</v>
      </c>
      <c r="I121" s="213"/>
      <c r="J121" s="214">
        <f>ROUND(I121*H121,2)</f>
        <v>0</v>
      </c>
      <c r="K121" s="210" t="s">
        <v>733</v>
      </c>
      <c r="L121" s="47"/>
      <c r="M121" s="215" t="s">
        <v>19</v>
      </c>
      <c r="N121" s="216" t="s">
        <v>41</v>
      </c>
      <c r="O121" s="87"/>
      <c r="P121" s="217">
        <f>O121*H121</f>
        <v>0</v>
      </c>
      <c r="Q121" s="217">
        <v>0</v>
      </c>
      <c r="R121" s="217">
        <f>Q121*H121</f>
        <v>0</v>
      </c>
      <c r="S121" s="217">
        <v>0</v>
      </c>
      <c r="T121" s="218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9" t="s">
        <v>150</v>
      </c>
      <c r="AT121" s="219" t="s">
        <v>146</v>
      </c>
      <c r="AU121" s="219" t="s">
        <v>80</v>
      </c>
      <c r="AY121" s="20" t="s">
        <v>145</v>
      </c>
      <c r="BE121" s="220">
        <f>IF(N121="základní",J121,0)</f>
        <v>0</v>
      </c>
      <c r="BF121" s="220">
        <f>IF(N121="snížená",J121,0)</f>
        <v>0</v>
      </c>
      <c r="BG121" s="220">
        <f>IF(N121="zákl. přenesená",J121,0)</f>
        <v>0</v>
      </c>
      <c r="BH121" s="220">
        <f>IF(N121="sníž. přenesená",J121,0)</f>
        <v>0</v>
      </c>
      <c r="BI121" s="220">
        <f>IF(N121="nulová",J121,0)</f>
        <v>0</v>
      </c>
      <c r="BJ121" s="20" t="s">
        <v>78</v>
      </c>
      <c r="BK121" s="220">
        <f>ROUND(I121*H121,2)</f>
        <v>0</v>
      </c>
      <c r="BL121" s="20" t="s">
        <v>150</v>
      </c>
      <c r="BM121" s="219" t="s">
        <v>1731</v>
      </c>
    </row>
    <row r="122" s="2" customFormat="1">
      <c r="A122" s="41"/>
      <c r="B122" s="42"/>
      <c r="C122" s="43"/>
      <c r="D122" s="266" t="s">
        <v>735</v>
      </c>
      <c r="E122" s="43"/>
      <c r="F122" s="267" t="s">
        <v>1732</v>
      </c>
      <c r="G122" s="43"/>
      <c r="H122" s="43"/>
      <c r="I122" s="268"/>
      <c r="J122" s="43"/>
      <c r="K122" s="43"/>
      <c r="L122" s="47"/>
      <c r="M122" s="269"/>
      <c r="N122" s="270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735</v>
      </c>
      <c r="AU122" s="20" t="s">
        <v>80</v>
      </c>
    </row>
    <row r="123" s="2" customFormat="1" ht="24.15" customHeight="1">
      <c r="A123" s="41"/>
      <c r="B123" s="42"/>
      <c r="C123" s="208" t="s">
        <v>8</v>
      </c>
      <c r="D123" s="208" t="s">
        <v>146</v>
      </c>
      <c r="E123" s="209" t="s">
        <v>1733</v>
      </c>
      <c r="F123" s="210" t="s">
        <v>1734</v>
      </c>
      <c r="G123" s="211" t="s">
        <v>401</v>
      </c>
      <c r="H123" s="212">
        <v>16</v>
      </c>
      <c r="I123" s="213"/>
      <c r="J123" s="214">
        <f>ROUND(I123*H123,2)</f>
        <v>0</v>
      </c>
      <c r="K123" s="210" t="s">
        <v>733</v>
      </c>
      <c r="L123" s="47"/>
      <c r="M123" s="215" t="s">
        <v>19</v>
      </c>
      <c r="N123" s="216" t="s">
        <v>41</v>
      </c>
      <c r="O123" s="87"/>
      <c r="P123" s="217">
        <f>O123*H123</f>
        <v>0</v>
      </c>
      <c r="Q123" s="217">
        <v>0</v>
      </c>
      <c r="R123" s="217">
        <f>Q123*H123</f>
        <v>0</v>
      </c>
      <c r="S123" s="217">
        <v>0</v>
      </c>
      <c r="T123" s="218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9" t="s">
        <v>150</v>
      </c>
      <c r="AT123" s="219" t="s">
        <v>146</v>
      </c>
      <c r="AU123" s="219" t="s">
        <v>80</v>
      </c>
      <c r="AY123" s="20" t="s">
        <v>145</v>
      </c>
      <c r="BE123" s="220">
        <f>IF(N123="základní",J123,0)</f>
        <v>0</v>
      </c>
      <c r="BF123" s="220">
        <f>IF(N123="snížená",J123,0)</f>
        <v>0</v>
      </c>
      <c r="BG123" s="220">
        <f>IF(N123="zákl. přenesená",J123,0)</f>
        <v>0</v>
      </c>
      <c r="BH123" s="220">
        <f>IF(N123="sníž. přenesená",J123,0)</f>
        <v>0</v>
      </c>
      <c r="BI123" s="220">
        <f>IF(N123="nulová",J123,0)</f>
        <v>0</v>
      </c>
      <c r="BJ123" s="20" t="s">
        <v>78</v>
      </c>
      <c r="BK123" s="220">
        <f>ROUND(I123*H123,2)</f>
        <v>0</v>
      </c>
      <c r="BL123" s="20" t="s">
        <v>150</v>
      </c>
      <c r="BM123" s="219" t="s">
        <v>1735</v>
      </c>
    </row>
    <row r="124" s="2" customFormat="1">
      <c r="A124" s="41"/>
      <c r="B124" s="42"/>
      <c r="C124" s="43"/>
      <c r="D124" s="266" t="s">
        <v>735</v>
      </c>
      <c r="E124" s="43"/>
      <c r="F124" s="267" t="s">
        <v>1736</v>
      </c>
      <c r="G124" s="43"/>
      <c r="H124" s="43"/>
      <c r="I124" s="268"/>
      <c r="J124" s="43"/>
      <c r="K124" s="43"/>
      <c r="L124" s="47"/>
      <c r="M124" s="269"/>
      <c r="N124" s="270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735</v>
      </c>
      <c r="AU124" s="20" t="s">
        <v>80</v>
      </c>
    </row>
    <row r="125" s="2" customFormat="1" ht="24.15" customHeight="1">
      <c r="A125" s="41"/>
      <c r="B125" s="42"/>
      <c r="C125" s="208" t="s">
        <v>159</v>
      </c>
      <c r="D125" s="208" t="s">
        <v>146</v>
      </c>
      <c r="E125" s="209" t="s">
        <v>1737</v>
      </c>
      <c r="F125" s="210" t="s">
        <v>1738</v>
      </c>
      <c r="G125" s="211" t="s">
        <v>401</v>
      </c>
      <c r="H125" s="212">
        <v>3</v>
      </c>
      <c r="I125" s="213"/>
      <c r="J125" s="214">
        <f>ROUND(I125*H125,2)</f>
        <v>0</v>
      </c>
      <c r="K125" s="210" t="s">
        <v>733</v>
      </c>
      <c r="L125" s="47"/>
      <c r="M125" s="215" t="s">
        <v>19</v>
      </c>
      <c r="N125" s="216" t="s">
        <v>41</v>
      </c>
      <c r="O125" s="87"/>
      <c r="P125" s="217">
        <f>O125*H125</f>
        <v>0</v>
      </c>
      <c r="Q125" s="217">
        <v>0</v>
      </c>
      <c r="R125" s="217">
        <f>Q125*H125</f>
        <v>0</v>
      </c>
      <c r="S125" s="217">
        <v>0</v>
      </c>
      <c r="T125" s="218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19" t="s">
        <v>150</v>
      </c>
      <c r="AT125" s="219" t="s">
        <v>146</v>
      </c>
      <c r="AU125" s="219" t="s">
        <v>80</v>
      </c>
      <c r="AY125" s="20" t="s">
        <v>145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20" t="s">
        <v>78</v>
      </c>
      <c r="BK125" s="220">
        <f>ROUND(I125*H125,2)</f>
        <v>0</v>
      </c>
      <c r="BL125" s="20" t="s">
        <v>150</v>
      </c>
      <c r="BM125" s="219" t="s">
        <v>1739</v>
      </c>
    </row>
    <row r="126" s="2" customFormat="1">
      <c r="A126" s="41"/>
      <c r="B126" s="42"/>
      <c r="C126" s="43"/>
      <c r="D126" s="266" t="s">
        <v>735</v>
      </c>
      <c r="E126" s="43"/>
      <c r="F126" s="267" t="s">
        <v>1740</v>
      </c>
      <c r="G126" s="43"/>
      <c r="H126" s="43"/>
      <c r="I126" s="268"/>
      <c r="J126" s="43"/>
      <c r="K126" s="43"/>
      <c r="L126" s="47"/>
      <c r="M126" s="269"/>
      <c r="N126" s="270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735</v>
      </c>
      <c r="AU126" s="20" t="s">
        <v>80</v>
      </c>
    </row>
    <row r="127" s="2" customFormat="1" ht="37.8" customHeight="1">
      <c r="A127" s="41"/>
      <c r="B127" s="42"/>
      <c r="C127" s="208" t="s">
        <v>243</v>
      </c>
      <c r="D127" s="208" t="s">
        <v>146</v>
      </c>
      <c r="E127" s="209" t="s">
        <v>1741</v>
      </c>
      <c r="F127" s="210" t="s">
        <v>1742</v>
      </c>
      <c r="G127" s="211" t="s">
        <v>401</v>
      </c>
      <c r="H127" s="212">
        <v>224</v>
      </c>
      <c r="I127" s="213"/>
      <c r="J127" s="214">
        <f>ROUND(I127*H127,2)</f>
        <v>0</v>
      </c>
      <c r="K127" s="210" t="s">
        <v>733</v>
      </c>
      <c r="L127" s="47"/>
      <c r="M127" s="215" t="s">
        <v>19</v>
      </c>
      <c r="N127" s="216" t="s">
        <v>41</v>
      </c>
      <c r="O127" s="87"/>
      <c r="P127" s="217">
        <f>O127*H127</f>
        <v>0</v>
      </c>
      <c r="Q127" s="217">
        <v>0</v>
      </c>
      <c r="R127" s="217">
        <f>Q127*H127</f>
        <v>0</v>
      </c>
      <c r="S127" s="217">
        <v>0</v>
      </c>
      <c r="T127" s="218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19" t="s">
        <v>150</v>
      </c>
      <c r="AT127" s="219" t="s">
        <v>146</v>
      </c>
      <c r="AU127" s="219" t="s">
        <v>80</v>
      </c>
      <c r="AY127" s="20" t="s">
        <v>145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20" t="s">
        <v>78</v>
      </c>
      <c r="BK127" s="220">
        <f>ROUND(I127*H127,2)</f>
        <v>0</v>
      </c>
      <c r="BL127" s="20" t="s">
        <v>150</v>
      </c>
      <c r="BM127" s="219" t="s">
        <v>1743</v>
      </c>
    </row>
    <row r="128" s="2" customFormat="1">
      <c r="A128" s="41"/>
      <c r="B128" s="42"/>
      <c r="C128" s="43"/>
      <c r="D128" s="266" t="s">
        <v>735</v>
      </c>
      <c r="E128" s="43"/>
      <c r="F128" s="267" t="s">
        <v>1744</v>
      </c>
      <c r="G128" s="43"/>
      <c r="H128" s="43"/>
      <c r="I128" s="268"/>
      <c r="J128" s="43"/>
      <c r="K128" s="43"/>
      <c r="L128" s="47"/>
      <c r="M128" s="269"/>
      <c r="N128" s="270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735</v>
      </c>
      <c r="AU128" s="20" t="s">
        <v>80</v>
      </c>
    </row>
    <row r="129" s="12" customFormat="1">
      <c r="A129" s="12"/>
      <c r="B129" s="221"/>
      <c r="C129" s="222"/>
      <c r="D129" s="223" t="s">
        <v>152</v>
      </c>
      <c r="E129" s="222"/>
      <c r="F129" s="225" t="s">
        <v>1745</v>
      </c>
      <c r="G129" s="222"/>
      <c r="H129" s="226">
        <v>224</v>
      </c>
      <c r="I129" s="227"/>
      <c r="J129" s="222"/>
      <c r="K129" s="222"/>
      <c r="L129" s="228"/>
      <c r="M129" s="229"/>
      <c r="N129" s="230"/>
      <c r="O129" s="230"/>
      <c r="P129" s="230"/>
      <c r="Q129" s="230"/>
      <c r="R129" s="230"/>
      <c r="S129" s="230"/>
      <c r="T129" s="231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T129" s="232" t="s">
        <v>152</v>
      </c>
      <c r="AU129" s="232" t="s">
        <v>80</v>
      </c>
      <c r="AV129" s="12" t="s">
        <v>80</v>
      </c>
      <c r="AW129" s="12" t="s">
        <v>4</v>
      </c>
      <c r="AX129" s="12" t="s">
        <v>78</v>
      </c>
      <c r="AY129" s="232" t="s">
        <v>145</v>
      </c>
    </row>
    <row r="130" s="2" customFormat="1" ht="37.8" customHeight="1">
      <c r="A130" s="41"/>
      <c r="B130" s="42"/>
      <c r="C130" s="208" t="s">
        <v>257</v>
      </c>
      <c r="D130" s="208" t="s">
        <v>146</v>
      </c>
      <c r="E130" s="209" t="s">
        <v>1746</v>
      </c>
      <c r="F130" s="210" t="s">
        <v>1747</v>
      </c>
      <c r="G130" s="211" t="s">
        <v>401</v>
      </c>
      <c r="H130" s="212">
        <v>42</v>
      </c>
      <c r="I130" s="213"/>
      <c r="J130" s="214">
        <f>ROUND(I130*H130,2)</f>
        <v>0</v>
      </c>
      <c r="K130" s="210" t="s">
        <v>733</v>
      </c>
      <c r="L130" s="47"/>
      <c r="M130" s="215" t="s">
        <v>19</v>
      </c>
      <c r="N130" s="216" t="s">
        <v>41</v>
      </c>
      <c r="O130" s="87"/>
      <c r="P130" s="217">
        <f>O130*H130</f>
        <v>0</v>
      </c>
      <c r="Q130" s="217">
        <v>0</v>
      </c>
      <c r="R130" s="217">
        <f>Q130*H130</f>
        <v>0</v>
      </c>
      <c r="S130" s="217">
        <v>0</v>
      </c>
      <c r="T130" s="218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19" t="s">
        <v>150</v>
      </c>
      <c r="AT130" s="219" t="s">
        <v>146</v>
      </c>
      <c r="AU130" s="219" t="s">
        <v>80</v>
      </c>
      <c r="AY130" s="20" t="s">
        <v>145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20" t="s">
        <v>78</v>
      </c>
      <c r="BK130" s="220">
        <f>ROUND(I130*H130,2)</f>
        <v>0</v>
      </c>
      <c r="BL130" s="20" t="s">
        <v>150</v>
      </c>
      <c r="BM130" s="219" t="s">
        <v>1748</v>
      </c>
    </row>
    <row r="131" s="2" customFormat="1">
      <c r="A131" s="41"/>
      <c r="B131" s="42"/>
      <c r="C131" s="43"/>
      <c r="D131" s="266" t="s">
        <v>735</v>
      </c>
      <c r="E131" s="43"/>
      <c r="F131" s="267" t="s">
        <v>1749</v>
      </c>
      <c r="G131" s="43"/>
      <c r="H131" s="43"/>
      <c r="I131" s="268"/>
      <c r="J131" s="43"/>
      <c r="K131" s="43"/>
      <c r="L131" s="47"/>
      <c r="M131" s="269"/>
      <c r="N131" s="270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735</v>
      </c>
      <c r="AU131" s="20" t="s">
        <v>80</v>
      </c>
    </row>
    <row r="132" s="12" customFormat="1">
      <c r="A132" s="12"/>
      <c r="B132" s="221"/>
      <c r="C132" s="222"/>
      <c r="D132" s="223" t="s">
        <v>152</v>
      </c>
      <c r="E132" s="222"/>
      <c r="F132" s="225" t="s">
        <v>1750</v>
      </c>
      <c r="G132" s="222"/>
      <c r="H132" s="226">
        <v>42</v>
      </c>
      <c r="I132" s="227"/>
      <c r="J132" s="222"/>
      <c r="K132" s="222"/>
      <c r="L132" s="228"/>
      <c r="M132" s="229"/>
      <c r="N132" s="230"/>
      <c r="O132" s="230"/>
      <c r="P132" s="230"/>
      <c r="Q132" s="230"/>
      <c r="R132" s="230"/>
      <c r="S132" s="230"/>
      <c r="T132" s="231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T132" s="232" t="s">
        <v>152</v>
      </c>
      <c r="AU132" s="232" t="s">
        <v>80</v>
      </c>
      <c r="AV132" s="12" t="s">
        <v>80</v>
      </c>
      <c r="AW132" s="12" t="s">
        <v>4</v>
      </c>
      <c r="AX132" s="12" t="s">
        <v>78</v>
      </c>
      <c r="AY132" s="232" t="s">
        <v>145</v>
      </c>
    </row>
    <row r="133" s="2" customFormat="1" ht="33" customHeight="1">
      <c r="A133" s="41"/>
      <c r="B133" s="42"/>
      <c r="C133" s="208" t="s">
        <v>250</v>
      </c>
      <c r="D133" s="208" t="s">
        <v>146</v>
      </c>
      <c r="E133" s="209" t="s">
        <v>1751</v>
      </c>
      <c r="F133" s="210" t="s">
        <v>1752</v>
      </c>
      <c r="G133" s="211" t="s">
        <v>401</v>
      </c>
      <c r="H133" s="212">
        <v>224</v>
      </c>
      <c r="I133" s="213"/>
      <c r="J133" s="214">
        <f>ROUND(I133*H133,2)</f>
        <v>0</v>
      </c>
      <c r="K133" s="210" t="s">
        <v>733</v>
      </c>
      <c r="L133" s="47"/>
      <c r="M133" s="215" t="s">
        <v>19</v>
      </c>
      <c r="N133" s="216" t="s">
        <v>41</v>
      </c>
      <c r="O133" s="87"/>
      <c r="P133" s="217">
        <f>O133*H133</f>
        <v>0</v>
      </c>
      <c r="Q133" s="217">
        <v>0</v>
      </c>
      <c r="R133" s="217">
        <f>Q133*H133</f>
        <v>0</v>
      </c>
      <c r="S133" s="217">
        <v>0</v>
      </c>
      <c r="T133" s="218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9" t="s">
        <v>150</v>
      </c>
      <c r="AT133" s="219" t="s">
        <v>146</v>
      </c>
      <c r="AU133" s="219" t="s">
        <v>80</v>
      </c>
      <c r="AY133" s="20" t="s">
        <v>145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20" t="s">
        <v>78</v>
      </c>
      <c r="BK133" s="220">
        <f>ROUND(I133*H133,2)</f>
        <v>0</v>
      </c>
      <c r="BL133" s="20" t="s">
        <v>150</v>
      </c>
      <c r="BM133" s="219" t="s">
        <v>1753</v>
      </c>
    </row>
    <row r="134" s="2" customFormat="1">
      <c r="A134" s="41"/>
      <c r="B134" s="42"/>
      <c r="C134" s="43"/>
      <c r="D134" s="266" t="s">
        <v>735</v>
      </c>
      <c r="E134" s="43"/>
      <c r="F134" s="267" t="s">
        <v>1754</v>
      </c>
      <c r="G134" s="43"/>
      <c r="H134" s="43"/>
      <c r="I134" s="268"/>
      <c r="J134" s="43"/>
      <c r="K134" s="43"/>
      <c r="L134" s="47"/>
      <c r="M134" s="269"/>
      <c r="N134" s="270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735</v>
      </c>
      <c r="AU134" s="20" t="s">
        <v>80</v>
      </c>
    </row>
    <row r="135" s="12" customFormat="1">
      <c r="A135" s="12"/>
      <c r="B135" s="221"/>
      <c r="C135" s="222"/>
      <c r="D135" s="223" t="s">
        <v>152</v>
      </c>
      <c r="E135" s="222"/>
      <c r="F135" s="225" t="s">
        <v>1745</v>
      </c>
      <c r="G135" s="222"/>
      <c r="H135" s="226">
        <v>224</v>
      </c>
      <c r="I135" s="227"/>
      <c r="J135" s="222"/>
      <c r="K135" s="222"/>
      <c r="L135" s="228"/>
      <c r="M135" s="229"/>
      <c r="N135" s="230"/>
      <c r="O135" s="230"/>
      <c r="P135" s="230"/>
      <c r="Q135" s="230"/>
      <c r="R135" s="230"/>
      <c r="S135" s="230"/>
      <c r="T135" s="231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T135" s="232" t="s">
        <v>152</v>
      </c>
      <c r="AU135" s="232" t="s">
        <v>80</v>
      </c>
      <c r="AV135" s="12" t="s">
        <v>80</v>
      </c>
      <c r="AW135" s="12" t="s">
        <v>4</v>
      </c>
      <c r="AX135" s="12" t="s">
        <v>78</v>
      </c>
      <c r="AY135" s="232" t="s">
        <v>145</v>
      </c>
    </row>
    <row r="136" s="2" customFormat="1" ht="33" customHeight="1">
      <c r="A136" s="41"/>
      <c r="B136" s="42"/>
      <c r="C136" s="208" t="s">
        <v>262</v>
      </c>
      <c r="D136" s="208" t="s">
        <v>146</v>
      </c>
      <c r="E136" s="209" t="s">
        <v>1755</v>
      </c>
      <c r="F136" s="210" t="s">
        <v>1756</v>
      </c>
      <c r="G136" s="211" t="s">
        <v>401</v>
      </c>
      <c r="H136" s="212">
        <v>42</v>
      </c>
      <c r="I136" s="213"/>
      <c r="J136" s="214">
        <f>ROUND(I136*H136,2)</f>
        <v>0</v>
      </c>
      <c r="K136" s="210" t="s">
        <v>733</v>
      </c>
      <c r="L136" s="47"/>
      <c r="M136" s="215" t="s">
        <v>19</v>
      </c>
      <c r="N136" s="216" t="s">
        <v>41</v>
      </c>
      <c r="O136" s="87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19" t="s">
        <v>150</v>
      </c>
      <c r="AT136" s="219" t="s">
        <v>146</v>
      </c>
      <c r="AU136" s="219" t="s">
        <v>80</v>
      </c>
      <c r="AY136" s="20" t="s">
        <v>145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20" t="s">
        <v>78</v>
      </c>
      <c r="BK136" s="220">
        <f>ROUND(I136*H136,2)</f>
        <v>0</v>
      </c>
      <c r="BL136" s="20" t="s">
        <v>150</v>
      </c>
      <c r="BM136" s="219" t="s">
        <v>1757</v>
      </c>
    </row>
    <row r="137" s="2" customFormat="1">
      <c r="A137" s="41"/>
      <c r="B137" s="42"/>
      <c r="C137" s="43"/>
      <c r="D137" s="266" t="s">
        <v>735</v>
      </c>
      <c r="E137" s="43"/>
      <c r="F137" s="267" t="s">
        <v>1758</v>
      </c>
      <c r="G137" s="43"/>
      <c r="H137" s="43"/>
      <c r="I137" s="268"/>
      <c r="J137" s="43"/>
      <c r="K137" s="43"/>
      <c r="L137" s="47"/>
      <c r="M137" s="269"/>
      <c r="N137" s="270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735</v>
      </c>
      <c r="AU137" s="20" t="s">
        <v>80</v>
      </c>
    </row>
    <row r="138" s="12" customFormat="1">
      <c r="A138" s="12"/>
      <c r="B138" s="221"/>
      <c r="C138" s="222"/>
      <c r="D138" s="223" t="s">
        <v>152</v>
      </c>
      <c r="E138" s="222"/>
      <c r="F138" s="225" t="s">
        <v>1750</v>
      </c>
      <c r="G138" s="222"/>
      <c r="H138" s="226">
        <v>42</v>
      </c>
      <c r="I138" s="227"/>
      <c r="J138" s="222"/>
      <c r="K138" s="222"/>
      <c r="L138" s="228"/>
      <c r="M138" s="229"/>
      <c r="N138" s="230"/>
      <c r="O138" s="230"/>
      <c r="P138" s="230"/>
      <c r="Q138" s="230"/>
      <c r="R138" s="230"/>
      <c r="S138" s="230"/>
      <c r="T138" s="231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T138" s="232" t="s">
        <v>152</v>
      </c>
      <c r="AU138" s="232" t="s">
        <v>80</v>
      </c>
      <c r="AV138" s="12" t="s">
        <v>80</v>
      </c>
      <c r="AW138" s="12" t="s">
        <v>4</v>
      </c>
      <c r="AX138" s="12" t="s">
        <v>78</v>
      </c>
      <c r="AY138" s="232" t="s">
        <v>145</v>
      </c>
    </row>
    <row r="139" s="2" customFormat="1" ht="33" customHeight="1">
      <c r="A139" s="41"/>
      <c r="B139" s="42"/>
      <c r="C139" s="208" t="s">
        <v>7</v>
      </c>
      <c r="D139" s="208" t="s">
        <v>146</v>
      </c>
      <c r="E139" s="209" t="s">
        <v>1759</v>
      </c>
      <c r="F139" s="210" t="s">
        <v>1760</v>
      </c>
      <c r="G139" s="211" t="s">
        <v>401</v>
      </c>
      <c r="H139" s="212">
        <v>224</v>
      </c>
      <c r="I139" s="213"/>
      <c r="J139" s="214">
        <f>ROUND(I139*H139,2)</f>
        <v>0</v>
      </c>
      <c r="K139" s="210" t="s">
        <v>733</v>
      </c>
      <c r="L139" s="47"/>
      <c r="M139" s="215" t="s">
        <v>19</v>
      </c>
      <c r="N139" s="216" t="s">
        <v>41</v>
      </c>
      <c r="O139" s="87"/>
      <c r="P139" s="217">
        <f>O139*H139</f>
        <v>0</v>
      </c>
      <c r="Q139" s="217">
        <v>0</v>
      </c>
      <c r="R139" s="217">
        <f>Q139*H139</f>
        <v>0</v>
      </c>
      <c r="S139" s="217">
        <v>0</v>
      </c>
      <c r="T139" s="218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19" t="s">
        <v>150</v>
      </c>
      <c r="AT139" s="219" t="s">
        <v>146</v>
      </c>
      <c r="AU139" s="219" t="s">
        <v>80</v>
      </c>
      <c r="AY139" s="20" t="s">
        <v>145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20" t="s">
        <v>78</v>
      </c>
      <c r="BK139" s="220">
        <f>ROUND(I139*H139,2)</f>
        <v>0</v>
      </c>
      <c r="BL139" s="20" t="s">
        <v>150</v>
      </c>
      <c r="BM139" s="219" t="s">
        <v>1761</v>
      </c>
    </row>
    <row r="140" s="2" customFormat="1">
      <c r="A140" s="41"/>
      <c r="B140" s="42"/>
      <c r="C140" s="43"/>
      <c r="D140" s="266" t="s">
        <v>735</v>
      </c>
      <c r="E140" s="43"/>
      <c r="F140" s="267" t="s">
        <v>1762</v>
      </c>
      <c r="G140" s="43"/>
      <c r="H140" s="43"/>
      <c r="I140" s="268"/>
      <c r="J140" s="43"/>
      <c r="K140" s="43"/>
      <c r="L140" s="47"/>
      <c r="M140" s="269"/>
      <c r="N140" s="270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735</v>
      </c>
      <c r="AU140" s="20" t="s">
        <v>80</v>
      </c>
    </row>
    <row r="141" s="12" customFormat="1">
      <c r="A141" s="12"/>
      <c r="B141" s="221"/>
      <c r="C141" s="222"/>
      <c r="D141" s="223" t="s">
        <v>152</v>
      </c>
      <c r="E141" s="222"/>
      <c r="F141" s="225" t="s">
        <v>1745</v>
      </c>
      <c r="G141" s="222"/>
      <c r="H141" s="226">
        <v>224</v>
      </c>
      <c r="I141" s="227"/>
      <c r="J141" s="222"/>
      <c r="K141" s="222"/>
      <c r="L141" s="228"/>
      <c r="M141" s="229"/>
      <c r="N141" s="230"/>
      <c r="O141" s="230"/>
      <c r="P141" s="230"/>
      <c r="Q141" s="230"/>
      <c r="R141" s="230"/>
      <c r="S141" s="230"/>
      <c r="T141" s="231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T141" s="232" t="s">
        <v>152</v>
      </c>
      <c r="AU141" s="232" t="s">
        <v>80</v>
      </c>
      <c r="AV141" s="12" t="s">
        <v>80</v>
      </c>
      <c r="AW141" s="12" t="s">
        <v>4</v>
      </c>
      <c r="AX141" s="12" t="s">
        <v>78</v>
      </c>
      <c r="AY141" s="232" t="s">
        <v>145</v>
      </c>
    </row>
    <row r="142" s="2" customFormat="1" ht="33" customHeight="1">
      <c r="A142" s="41"/>
      <c r="B142" s="42"/>
      <c r="C142" s="208" t="s">
        <v>274</v>
      </c>
      <c r="D142" s="208" t="s">
        <v>146</v>
      </c>
      <c r="E142" s="209" t="s">
        <v>1763</v>
      </c>
      <c r="F142" s="210" t="s">
        <v>1764</v>
      </c>
      <c r="G142" s="211" t="s">
        <v>401</v>
      </c>
      <c r="H142" s="212">
        <v>42</v>
      </c>
      <c r="I142" s="213"/>
      <c r="J142" s="214">
        <f>ROUND(I142*H142,2)</f>
        <v>0</v>
      </c>
      <c r="K142" s="210" t="s">
        <v>733</v>
      </c>
      <c r="L142" s="47"/>
      <c r="M142" s="215" t="s">
        <v>19</v>
      </c>
      <c r="N142" s="216" t="s">
        <v>41</v>
      </c>
      <c r="O142" s="87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19" t="s">
        <v>150</v>
      </c>
      <c r="AT142" s="219" t="s">
        <v>146</v>
      </c>
      <c r="AU142" s="219" t="s">
        <v>80</v>
      </c>
      <c r="AY142" s="20" t="s">
        <v>145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20" t="s">
        <v>78</v>
      </c>
      <c r="BK142" s="220">
        <f>ROUND(I142*H142,2)</f>
        <v>0</v>
      </c>
      <c r="BL142" s="20" t="s">
        <v>150</v>
      </c>
      <c r="BM142" s="219" t="s">
        <v>1765</v>
      </c>
    </row>
    <row r="143" s="2" customFormat="1">
      <c r="A143" s="41"/>
      <c r="B143" s="42"/>
      <c r="C143" s="43"/>
      <c r="D143" s="266" t="s">
        <v>735</v>
      </c>
      <c r="E143" s="43"/>
      <c r="F143" s="267" t="s">
        <v>1766</v>
      </c>
      <c r="G143" s="43"/>
      <c r="H143" s="43"/>
      <c r="I143" s="268"/>
      <c r="J143" s="43"/>
      <c r="K143" s="43"/>
      <c r="L143" s="47"/>
      <c r="M143" s="269"/>
      <c r="N143" s="270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735</v>
      </c>
      <c r="AU143" s="20" t="s">
        <v>80</v>
      </c>
    </row>
    <row r="144" s="12" customFormat="1">
      <c r="A144" s="12"/>
      <c r="B144" s="221"/>
      <c r="C144" s="222"/>
      <c r="D144" s="223" t="s">
        <v>152</v>
      </c>
      <c r="E144" s="222"/>
      <c r="F144" s="225" t="s">
        <v>1750</v>
      </c>
      <c r="G144" s="222"/>
      <c r="H144" s="226">
        <v>42</v>
      </c>
      <c r="I144" s="227"/>
      <c r="J144" s="222"/>
      <c r="K144" s="222"/>
      <c r="L144" s="228"/>
      <c r="M144" s="229"/>
      <c r="N144" s="230"/>
      <c r="O144" s="230"/>
      <c r="P144" s="230"/>
      <c r="Q144" s="230"/>
      <c r="R144" s="230"/>
      <c r="S144" s="230"/>
      <c r="T144" s="231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T144" s="232" t="s">
        <v>152</v>
      </c>
      <c r="AU144" s="232" t="s">
        <v>80</v>
      </c>
      <c r="AV144" s="12" t="s">
        <v>80</v>
      </c>
      <c r="AW144" s="12" t="s">
        <v>4</v>
      </c>
      <c r="AX144" s="12" t="s">
        <v>78</v>
      </c>
      <c r="AY144" s="232" t="s">
        <v>145</v>
      </c>
    </row>
    <row r="145" s="2" customFormat="1" ht="37.8" customHeight="1">
      <c r="A145" s="41"/>
      <c r="B145" s="42"/>
      <c r="C145" s="208" t="s">
        <v>248</v>
      </c>
      <c r="D145" s="208" t="s">
        <v>146</v>
      </c>
      <c r="E145" s="209" t="s">
        <v>790</v>
      </c>
      <c r="F145" s="210" t="s">
        <v>791</v>
      </c>
      <c r="G145" s="211" t="s">
        <v>184</v>
      </c>
      <c r="H145" s="212">
        <v>280</v>
      </c>
      <c r="I145" s="213"/>
      <c r="J145" s="214">
        <f>ROUND(I145*H145,2)</f>
        <v>0</v>
      </c>
      <c r="K145" s="210" t="s">
        <v>733</v>
      </c>
      <c r="L145" s="47"/>
      <c r="M145" s="215" t="s">
        <v>19</v>
      </c>
      <c r="N145" s="216" t="s">
        <v>41</v>
      </c>
      <c r="O145" s="87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19" t="s">
        <v>150</v>
      </c>
      <c r="AT145" s="219" t="s">
        <v>146</v>
      </c>
      <c r="AU145" s="219" t="s">
        <v>80</v>
      </c>
      <c r="AY145" s="20" t="s">
        <v>145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20" t="s">
        <v>78</v>
      </c>
      <c r="BK145" s="220">
        <f>ROUND(I145*H145,2)</f>
        <v>0</v>
      </c>
      <c r="BL145" s="20" t="s">
        <v>150</v>
      </c>
      <c r="BM145" s="219" t="s">
        <v>1767</v>
      </c>
    </row>
    <row r="146" s="2" customFormat="1">
      <c r="A146" s="41"/>
      <c r="B146" s="42"/>
      <c r="C146" s="43"/>
      <c r="D146" s="266" t="s">
        <v>735</v>
      </c>
      <c r="E146" s="43"/>
      <c r="F146" s="267" t="s">
        <v>793</v>
      </c>
      <c r="G146" s="43"/>
      <c r="H146" s="43"/>
      <c r="I146" s="268"/>
      <c r="J146" s="43"/>
      <c r="K146" s="43"/>
      <c r="L146" s="47"/>
      <c r="M146" s="269"/>
      <c r="N146" s="270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735</v>
      </c>
      <c r="AU146" s="20" t="s">
        <v>80</v>
      </c>
    </row>
    <row r="147" s="12" customFormat="1">
      <c r="A147" s="12"/>
      <c r="B147" s="221"/>
      <c r="C147" s="222"/>
      <c r="D147" s="223" t="s">
        <v>152</v>
      </c>
      <c r="E147" s="224" t="s">
        <v>19</v>
      </c>
      <c r="F147" s="225" t="s">
        <v>1768</v>
      </c>
      <c r="G147" s="222"/>
      <c r="H147" s="226">
        <v>140</v>
      </c>
      <c r="I147" s="227"/>
      <c r="J147" s="222"/>
      <c r="K147" s="222"/>
      <c r="L147" s="228"/>
      <c r="M147" s="229"/>
      <c r="N147" s="230"/>
      <c r="O147" s="230"/>
      <c r="P147" s="230"/>
      <c r="Q147" s="230"/>
      <c r="R147" s="230"/>
      <c r="S147" s="230"/>
      <c r="T147" s="231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T147" s="232" t="s">
        <v>152</v>
      </c>
      <c r="AU147" s="232" t="s">
        <v>80</v>
      </c>
      <c r="AV147" s="12" t="s">
        <v>80</v>
      </c>
      <c r="AW147" s="12" t="s">
        <v>32</v>
      </c>
      <c r="AX147" s="12" t="s">
        <v>70</v>
      </c>
      <c r="AY147" s="232" t="s">
        <v>145</v>
      </c>
    </row>
    <row r="148" s="16" customFormat="1">
      <c r="A148" s="16"/>
      <c r="B148" s="271"/>
      <c r="C148" s="272"/>
      <c r="D148" s="223" t="s">
        <v>152</v>
      </c>
      <c r="E148" s="273" t="s">
        <v>19</v>
      </c>
      <c r="F148" s="274" t="s">
        <v>752</v>
      </c>
      <c r="G148" s="272"/>
      <c r="H148" s="275">
        <v>140</v>
      </c>
      <c r="I148" s="276"/>
      <c r="J148" s="272"/>
      <c r="K148" s="272"/>
      <c r="L148" s="277"/>
      <c r="M148" s="278"/>
      <c r="N148" s="279"/>
      <c r="O148" s="279"/>
      <c r="P148" s="279"/>
      <c r="Q148" s="279"/>
      <c r="R148" s="279"/>
      <c r="S148" s="279"/>
      <c r="T148" s="280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T148" s="281" t="s">
        <v>152</v>
      </c>
      <c r="AU148" s="281" t="s">
        <v>80</v>
      </c>
      <c r="AV148" s="16" t="s">
        <v>168</v>
      </c>
      <c r="AW148" s="16" t="s">
        <v>32</v>
      </c>
      <c r="AX148" s="16" t="s">
        <v>70</v>
      </c>
      <c r="AY148" s="281" t="s">
        <v>145</v>
      </c>
    </row>
    <row r="149" s="12" customFormat="1">
      <c r="A149" s="12"/>
      <c r="B149" s="221"/>
      <c r="C149" s="222"/>
      <c r="D149" s="223" t="s">
        <v>152</v>
      </c>
      <c r="E149" s="224" t="s">
        <v>19</v>
      </c>
      <c r="F149" s="225" t="s">
        <v>1769</v>
      </c>
      <c r="G149" s="222"/>
      <c r="H149" s="226">
        <v>140</v>
      </c>
      <c r="I149" s="227"/>
      <c r="J149" s="222"/>
      <c r="K149" s="222"/>
      <c r="L149" s="228"/>
      <c r="M149" s="229"/>
      <c r="N149" s="230"/>
      <c r="O149" s="230"/>
      <c r="P149" s="230"/>
      <c r="Q149" s="230"/>
      <c r="R149" s="230"/>
      <c r="S149" s="230"/>
      <c r="T149" s="231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T149" s="232" t="s">
        <v>152</v>
      </c>
      <c r="AU149" s="232" t="s">
        <v>80</v>
      </c>
      <c r="AV149" s="12" t="s">
        <v>80</v>
      </c>
      <c r="AW149" s="12" t="s">
        <v>32</v>
      </c>
      <c r="AX149" s="12" t="s">
        <v>70</v>
      </c>
      <c r="AY149" s="232" t="s">
        <v>145</v>
      </c>
    </row>
    <row r="150" s="16" customFormat="1">
      <c r="A150" s="16"/>
      <c r="B150" s="271"/>
      <c r="C150" s="272"/>
      <c r="D150" s="223" t="s">
        <v>152</v>
      </c>
      <c r="E150" s="273" t="s">
        <v>19</v>
      </c>
      <c r="F150" s="274" t="s">
        <v>752</v>
      </c>
      <c r="G150" s="272"/>
      <c r="H150" s="275">
        <v>140</v>
      </c>
      <c r="I150" s="276"/>
      <c r="J150" s="272"/>
      <c r="K150" s="272"/>
      <c r="L150" s="277"/>
      <c r="M150" s="278"/>
      <c r="N150" s="279"/>
      <c r="O150" s="279"/>
      <c r="P150" s="279"/>
      <c r="Q150" s="279"/>
      <c r="R150" s="279"/>
      <c r="S150" s="279"/>
      <c r="T150" s="280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T150" s="281" t="s">
        <v>152</v>
      </c>
      <c r="AU150" s="281" t="s">
        <v>80</v>
      </c>
      <c r="AV150" s="16" t="s">
        <v>168</v>
      </c>
      <c r="AW150" s="16" t="s">
        <v>32</v>
      </c>
      <c r="AX150" s="16" t="s">
        <v>70</v>
      </c>
      <c r="AY150" s="281" t="s">
        <v>145</v>
      </c>
    </row>
    <row r="151" s="14" customFormat="1">
      <c r="A151" s="14"/>
      <c r="B151" s="243"/>
      <c r="C151" s="244"/>
      <c r="D151" s="223" t="s">
        <v>152</v>
      </c>
      <c r="E151" s="245" t="s">
        <v>19</v>
      </c>
      <c r="F151" s="246" t="s">
        <v>154</v>
      </c>
      <c r="G151" s="244"/>
      <c r="H151" s="247">
        <v>280</v>
      </c>
      <c r="I151" s="248"/>
      <c r="J151" s="244"/>
      <c r="K151" s="244"/>
      <c r="L151" s="249"/>
      <c r="M151" s="250"/>
      <c r="N151" s="251"/>
      <c r="O151" s="251"/>
      <c r="P151" s="251"/>
      <c r="Q151" s="251"/>
      <c r="R151" s="251"/>
      <c r="S151" s="251"/>
      <c r="T151" s="25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3" t="s">
        <v>152</v>
      </c>
      <c r="AU151" s="253" t="s">
        <v>80</v>
      </c>
      <c r="AV151" s="14" t="s">
        <v>150</v>
      </c>
      <c r="AW151" s="14" t="s">
        <v>32</v>
      </c>
      <c r="AX151" s="14" t="s">
        <v>78</v>
      </c>
      <c r="AY151" s="253" t="s">
        <v>145</v>
      </c>
    </row>
    <row r="152" s="2" customFormat="1" ht="37.8" customHeight="1">
      <c r="A152" s="41"/>
      <c r="B152" s="42"/>
      <c r="C152" s="208" t="s">
        <v>320</v>
      </c>
      <c r="D152" s="208" t="s">
        <v>146</v>
      </c>
      <c r="E152" s="209" t="s">
        <v>795</v>
      </c>
      <c r="F152" s="210" t="s">
        <v>796</v>
      </c>
      <c r="G152" s="211" t="s">
        <v>184</v>
      </c>
      <c r="H152" s="212">
        <v>1400</v>
      </c>
      <c r="I152" s="213"/>
      <c r="J152" s="214">
        <f>ROUND(I152*H152,2)</f>
        <v>0</v>
      </c>
      <c r="K152" s="210" t="s">
        <v>733</v>
      </c>
      <c r="L152" s="47"/>
      <c r="M152" s="215" t="s">
        <v>19</v>
      </c>
      <c r="N152" s="216" t="s">
        <v>41</v>
      </c>
      <c r="O152" s="87"/>
      <c r="P152" s="217">
        <f>O152*H152</f>
        <v>0</v>
      </c>
      <c r="Q152" s="217">
        <v>0</v>
      </c>
      <c r="R152" s="217">
        <f>Q152*H152</f>
        <v>0</v>
      </c>
      <c r="S152" s="217">
        <v>0</v>
      </c>
      <c r="T152" s="218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19" t="s">
        <v>150</v>
      </c>
      <c r="AT152" s="219" t="s">
        <v>146</v>
      </c>
      <c r="AU152" s="219" t="s">
        <v>80</v>
      </c>
      <c r="AY152" s="20" t="s">
        <v>145</v>
      </c>
      <c r="BE152" s="220">
        <f>IF(N152="základní",J152,0)</f>
        <v>0</v>
      </c>
      <c r="BF152" s="220">
        <f>IF(N152="snížená",J152,0)</f>
        <v>0</v>
      </c>
      <c r="BG152" s="220">
        <f>IF(N152="zákl. přenesená",J152,0)</f>
        <v>0</v>
      </c>
      <c r="BH152" s="220">
        <f>IF(N152="sníž. přenesená",J152,0)</f>
        <v>0</v>
      </c>
      <c r="BI152" s="220">
        <f>IF(N152="nulová",J152,0)</f>
        <v>0</v>
      </c>
      <c r="BJ152" s="20" t="s">
        <v>78</v>
      </c>
      <c r="BK152" s="220">
        <f>ROUND(I152*H152,2)</f>
        <v>0</v>
      </c>
      <c r="BL152" s="20" t="s">
        <v>150</v>
      </c>
      <c r="BM152" s="219" t="s">
        <v>1770</v>
      </c>
    </row>
    <row r="153" s="2" customFormat="1">
      <c r="A153" s="41"/>
      <c r="B153" s="42"/>
      <c r="C153" s="43"/>
      <c r="D153" s="266" t="s">
        <v>735</v>
      </c>
      <c r="E153" s="43"/>
      <c r="F153" s="267" t="s">
        <v>798</v>
      </c>
      <c r="G153" s="43"/>
      <c r="H153" s="43"/>
      <c r="I153" s="268"/>
      <c r="J153" s="43"/>
      <c r="K153" s="43"/>
      <c r="L153" s="47"/>
      <c r="M153" s="269"/>
      <c r="N153" s="270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735</v>
      </c>
      <c r="AU153" s="20" t="s">
        <v>80</v>
      </c>
    </row>
    <row r="154" s="12" customFormat="1">
      <c r="A154" s="12"/>
      <c r="B154" s="221"/>
      <c r="C154" s="222"/>
      <c r="D154" s="223" t="s">
        <v>152</v>
      </c>
      <c r="E154" s="224" t="s">
        <v>19</v>
      </c>
      <c r="F154" s="225" t="s">
        <v>1768</v>
      </c>
      <c r="G154" s="222"/>
      <c r="H154" s="226">
        <v>140</v>
      </c>
      <c r="I154" s="227"/>
      <c r="J154" s="222"/>
      <c r="K154" s="222"/>
      <c r="L154" s="228"/>
      <c r="M154" s="229"/>
      <c r="N154" s="230"/>
      <c r="O154" s="230"/>
      <c r="P154" s="230"/>
      <c r="Q154" s="230"/>
      <c r="R154" s="230"/>
      <c r="S154" s="230"/>
      <c r="T154" s="231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T154" s="232" t="s">
        <v>152</v>
      </c>
      <c r="AU154" s="232" t="s">
        <v>80</v>
      </c>
      <c r="AV154" s="12" t="s">
        <v>80</v>
      </c>
      <c r="AW154" s="12" t="s">
        <v>32</v>
      </c>
      <c r="AX154" s="12" t="s">
        <v>70</v>
      </c>
      <c r="AY154" s="232" t="s">
        <v>145</v>
      </c>
    </row>
    <row r="155" s="16" customFormat="1">
      <c r="A155" s="16"/>
      <c r="B155" s="271"/>
      <c r="C155" s="272"/>
      <c r="D155" s="223" t="s">
        <v>152</v>
      </c>
      <c r="E155" s="273" t="s">
        <v>19</v>
      </c>
      <c r="F155" s="274" t="s">
        <v>752</v>
      </c>
      <c r="G155" s="272"/>
      <c r="H155" s="275">
        <v>140</v>
      </c>
      <c r="I155" s="276"/>
      <c r="J155" s="272"/>
      <c r="K155" s="272"/>
      <c r="L155" s="277"/>
      <c r="M155" s="278"/>
      <c r="N155" s="279"/>
      <c r="O155" s="279"/>
      <c r="P155" s="279"/>
      <c r="Q155" s="279"/>
      <c r="R155" s="279"/>
      <c r="S155" s="279"/>
      <c r="T155" s="280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T155" s="281" t="s">
        <v>152</v>
      </c>
      <c r="AU155" s="281" t="s">
        <v>80</v>
      </c>
      <c r="AV155" s="16" t="s">
        <v>168</v>
      </c>
      <c r="AW155" s="16" t="s">
        <v>32</v>
      </c>
      <c r="AX155" s="16" t="s">
        <v>70</v>
      </c>
      <c r="AY155" s="281" t="s">
        <v>145</v>
      </c>
    </row>
    <row r="156" s="12" customFormat="1">
      <c r="A156" s="12"/>
      <c r="B156" s="221"/>
      <c r="C156" s="222"/>
      <c r="D156" s="223" t="s">
        <v>152</v>
      </c>
      <c r="E156" s="224" t="s">
        <v>19</v>
      </c>
      <c r="F156" s="225" t="s">
        <v>1769</v>
      </c>
      <c r="G156" s="222"/>
      <c r="H156" s="226">
        <v>140</v>
      </c>
      <c r="I156" s="227"/>
      <c r="J156" s="222"/>
      <c r="K156" s="222"/>
      <c r="L156" s="228"/>
      <c r="M156" s="229"/>
      <c r="N156" s="230"/>
      <c r="O156" s="230"/>
      <c r="P156" s="230"/>
      <c r="Q156" s="230"/>
      <c r="R156" s="230"/>
      <c r="S156" s="230"/>
      <c r="T156" s="231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T156" s="232" t="s">
        <v>152</v>
      </c>
      <c r="AU156" s="232" t="s">
        <v>80</v>
      </c>
      <c r="AV156" s="12" t="s">
        <v>80</v>
      </c>
      <c r="AW156" s="12" t="s">
        <v>32</v>
      </c>
      <c r="AX156" s="12" t="s">
        <v>70</v>
      </c>
      <c r="AY156" s="232" t="s">
        <v>145</v>
      </c>
    </row>
    <row r="157" s="16" customFormat="1">
      <c r="A157" s="16"/>
      <c r="B157" s="271"/>
      <c r="C157" s="272"/>
      <c r="D157" s="223" t="s">
        <v>152</v>
      </c>
      <c r="E157" s="273" t="s">
        <v>19</v>
      </c>
      <c r="F157" s="274" t="s">
        <v>752</v>
      </c>
      <c r="G157" s="272"/>
      <c r="H157" s="275">
        <v>140</v>
      </c>
      <c r="I157" s="276"/>
      <c r="J157" s="272"/>
      <c r="K157" s="272"/>
      <c r="L157" s="277"/>
      <c r="M157" s="278"/>
      <c r="N157" s="279"/>
      <c r="O157" s="279"/>
      <c r="P157" s="279"/>
      <c r="Q157" s="279"/>
      <c r="R157" s="279"/>
      <c r="S157" s="279"/>
      <c r="T157" s="280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T157" s="281" t="s">
        <v>152</v>
      </c>
      <c r="AU157" s="281" t="s">
        <v>80</v>
      </c>
      <c r="AV157" s="16" t="s">
        <v>168</v>
      </c>
      <c r="AW157" s="16" t="s">
        <v>32</v>
      </c>
      <c r="AX157" s="16" t="s">
        <v>70</v>
      </c>
      <c r="AY157" s="281" t="s">
        <v>145</v>
      </c>
    </row>
    <row r="158" s="14" customFormat="1">
      <c r="A158" s="14"/>
      <c r="B158" s="243"/>
      <c r="C158" s="244"/>
      <c r="D158" s="223" t="s">
        <v>152</v>
      </c>
      <c r="E158" s="245" t="s">
        <v>19</v>
      </c>
      <c r="F158" s="246" t="s">
        <v>154</v>
      </c>
      <c r="G158" s="244"/>
      <c r="H158" s="247">
        <v>280</v>
      </c>
      <c r="I158" s="248"/>
      <c r="J158" s="244"/>
      <c r="K158" s="244"/>
      <c r="L158" s="249"/>
      <c r="M158" s="250"/>
      <c r="N158" s="251"/>
      <c r="O158" s="251"/>
      <c r="P158" s="251"/>
      <c r="Q158" s="251"/>
      <c r="R158" s="251"/>
      <c r="S158" s="251"/>
      <c r="T158" s="25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3" t="s">
        <v>152</v>
      </c>
      <c r="AU158" s="253" t="s">
        <v>80</v>
      </c>
      <c r="AV158" s="14" t="s">
        <v>150</v>
      </c>
      <c r="AW158" s="14" t="s">
        <v>32</v>
      </c>
      <c r="AX158" s="14" t="s">
        <v>78</v>
      </c>
      <c r="AY158" s="253" t="s">
        <v>145</v>
      </c>
    </row>
    <row r="159" s="12" customFormat="1">
      <c r="A159" s="12"/>
      <c r="B159" s="221"/>
      <c r="C159" s="222"/>
      <c r="D159" s="223" t="s">
        <v>152</v>
      </c>
      <c r="E159" s="222"/>
      <c r="F159" s="225" t="s">
        <v>1771</v>
      </c>
      <c r="G159" s="222"/>
      <c r="H159" s="226">
        <v>1400</v>
      </c>
      <c r="I159" s="227"/>
      <c r="J159" s="222"/>
      <c r="K159" s="222"/>
      <c r="L159" s="228"/>
      <c r="M159" s="229"/>
      <c r="N159" s="230"/>
      <c r="O159" s="230"/>
      <c r="P159" s="230"/>
      <c r="Q159" s="230"/>
      <c r="R159" s="230"/>
      <c r="S159" s="230"/>
      <c r="T159" s="231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T159" s="232" t="s">
        <v>152</v>
      </c>
      <c r="AU159" s="232" t="s">
        <v>80</v>
      </c>
      <c r="AV159" s="12" t="s">
        <v>80</v>
      </c>
      <c r="AW159" s="12" t="s">
        <v>4</v>
      </c>
      <c r="AX159" s="12" t="s">
        <v>78</v>
      </c>
      <c r="AY159" s="232" t="s">
        <v>145</v>
      </c>
    </row>
    <row r="160" s="2" customFormat="1" ht="16.5" customHeight="1">
      <c r="A160" s="41"/>
      <c r="B160" s="42"/>
      <c r="C160" s="282" t="s">
        <v>329</v>
      </c>
      <c r="D160" s="282" t="s">
        <v>845</v>
      </c>
      <c r="E160" s="283" t="s">
        <v>1772</v>
      </c>
      <c r="F160" s="284" t="s">
        <v>1773</v>
      </c>
      <c r="G160" s="285" t="s">
        <v>260</v>
      </c>
      <c r="H160" s="286">
        <v>280</v>
      </c>
      <c r="I160" s="287"/>
      <c r="J160" s="288">
        <f>ROUND(I160*H160,2)</f>
        <v>0</v>
      </c>
      <c r="K160" s="284" t="s">
        <v>733</v>
      </c>
      <c r="L160" s="289"/>
      <c r="M160" s="290" t="s">
        <v>19</v>
      </c>
      <c r="N160" s="291" t="s">
        <v>41</v>
      </c>
      <c r="O160" s="87"/>
      <c r="P160" s="217">
        <f>O160*H160</f>
        <v>0</v>
      </c>
      <c r="Q160" s="217">
        <v>1</v>
      </c>
      <c r="R160" s="217">
        <f>Q160*H160</f>
        <v>280</v>
      </c>
      <c r="S160" s="217">
        <v>0</v>
      </c>
      <c r="T160" s="218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19" t="s">
        <v>195</v>
      </c>
      <c r="AT160" s="219" t="s">
        <v>845</v>
      </c>
      <c r="AU160" s="219" t="s">
        <v>80</v>
      </c>
      <c r="AY160" s="20" t="s">
        <v>145</v>
      </c>
      <c r="BE160" s="220">
        <f>IF(N160="základní",J160,0)</f>
        <v>0</v>
      </c>
      <c r="BF160" s="220">
        <f>IF(N160="snížená",J160,0)</f>
        <v>0</v>
      </c>
      <c r="BG160" s="220">
        <f>IF(N160="zákl. přenesená",J160,0)</f>
        <v>0</v>
      </c>
      <c r="BH160" s="220">
        <f>IF(N160="sníž. přenesená",J160,0)</f>
        <v>0</v>
      </c>
      <c r="BI160" s="220">
        <f>IF(N160="nulová",J160,0)</f>
        <v>0</v>
      </c>
      <c r="BJ160" s="20" t="s">
        <v>78</v>
      </c>
      <c r="BK160" s="220">
        <f>ROUND(I160*H160,2)</f>
        <v>0</v>
      </c>
      <c r="BL160" s="20" t="s">
        <v>150</v>
      </c>
      <c r="BM160" s="219" t="s">
        <v>1774</v>
      </c>
    </row>
    <row r="161" s="12" customFormat="1">
      <c r="A161" s="12"/>
      <c r="B161" s="221"/>
      <c r="C161" s="222"/>
      <c r="D161" s="223" t="s">
        <v>152</v>
      </c>
      <c r="E161" s="224" t="s">
        <v>19</v>
      </c>
      <c r="F161" s="225" t="s">
        <v>1768</v>
      </c>
      <c r="G161" s="222"/>
      <c r="H161" s="226">
        <v>140</v>
      </c>
      <c r="I161" s="227"/>
      <c r="J161" s="222"/>
      <c r="K161" s="222"/>
      <c r="L161" s="228"/>
      <c r="M161" s="229"/>
      <c r="N161" s="230"/>
      <c r="O161" s="230"/>
      <c r="P161" s="230"/>
      <c r="Q161" s="230"/>
      <c r="R161" s="230"/>
      <c r="S161" s="230"/>
      <c r="T161" s="231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T161" s="232" t="s">
        <v>152</v>
      </c>
      <c r="AU161" s="232" t="s">
        <v>80</v>
      </c>
      <c r="AV161" s="12" t="s">
        <v>80</v>
      </c>
      <c r="AW161" s="12" t="s">
        <v>32</v>
      </c>
      <c r="AX161" s="12" t="s">
        <v>70</v>
      </c>
      <c r="AY161" s="232" t="s">
        <v>145</v>
      </c>
    </row>
    <row r="162" s="14" customFormat="1">
      <c r="A162" s="14"/>
      <c r="B162" s="243"/>
      <c r="C162" s="244"/>
      <c r="D162" s="223" t="s">
        <v>152</v>
      </c>
      <c r="E162" s="245" t="s">
        <v>19</v>
      </c>
      <c r="F162" s="246" t="s">
        <v>154</v>
      </c>
      <c r="G162" s="244"/>
      <c r="H162" s="247">
        <v>140</v>
      </c>
      <c r="I162" s="248"/>
      <c r="J162" s="244"/>
      <c r="K162" s="244"/>
      <c r="L162" s="249"/>
      <c r="M162" s="250"/>
      <c r="N162" s="251"/>
      <c r="O162" s="251"/>
      <c r="P162" s="251"/>
      <c r="Q162" s="251"/>
      <c r="R162" s="251"/>
      <c r="S162" s="251"/>
      <c r="T162" s="25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3" t="s">
        <v>152</v>
      </c>
      <c r="AU162" s="253" t="s">
        <v>80</v>
      </c>
      <c r="AV162" s="14" t="s">
        <v>150</v>
      </c>
      <c r="AW162" s="14" t="s">
        <v>32</v>
      </c>
      <c r="AX162" s="14" t="s">
        <v>78</v>
      </c>
      <c r="AY162" s="253" t="s">
        <v>145</v>
      </c>
    </row>
    <row r="163" s="12" customFormat="1">
      <c r="A163" s="12"/>
      <c r="B163" s="221"/>
      <c r="C163" s="222"/>
      <c r="D163" s="223" t="s">
        <v>152</v>
      </c>
      <c r="E163" s="222"/>
      <c r="F163" s="225" t="s">
        <v>1775</v>
      </c>
      <c r="G163" s="222"/>
      <c r="H163" s="226">
        <v>280</v>
      </c>
      <c r="I163" s="227"/>
      <c r="J163" s="222"/>
      <c r="K163" s="222"/>
      <c r="L163" s="228"/>
      <c r="M163" s="229"/>
      <c r="N163" s="230"/>
      <c r="O163" s="230"/>
      <c r="P163" s="230"/>
      <c r="Q163" s="230"/>
      <c r="R163" s="230"/>
      <c r="S163" s="230"/>
      <c r="T163" s="231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T163" s="232" t="s">
        <v>152</v>
      </c>
      <c r="AU163" s="232" t="s">
        <v>80</v>
      </c>
      <c r="AV163" s="12" t="s">
        <v>80</v>
      </c>
      <c r="AW163" s="12" t="s">
        <v>4</v>
      </c>
      <c r="AX163" s="12" t="s">
        <v>78</v>
      </c>
      <c r="AY163" s="232" t="s">
        <v>145</v>
      </c>
    </row>
    <row r="164" s="2" customFormat="1" ht="24.15" customHeight="1">
      <c r="A164" s="41"/>
      <c r="B164" s="42"/>
      <c r="C164" s="208" t="s">
        <v>333</v>
      </c>
      <c r="D164" s="208" t="s">
        <v>146</v>
      </c>
      <c r="E164" s="209" t="s">
        <v>818</v>
      </c>
      <c r="F164" s="210" t="s">
        <v>819</v>
      </c>
      <c r="G164" s="211" t="s">
        <v>260</v>
      </c>
      <c r="H164" s="212">
        <v>280</v>
      </c>
      <c r="I164" s="213"/>
      <c r="J164" s="214">
        <f>ROUND(I164*H164,2)</f>
        <v>0</v>
      </c>
      <c r="K164" s="210" t="s">
        <v>733</v>
      </c>
      <c r="L164" s="47"/>
      <c r="M164" s="215" t="s">
        <v>19</v>
      </c>
      <c r="N164" s="216" t="s">
        <v>41</v>
      </c>
      <c r="O164" s="87"/>
      <c r="P164" s="217">
        <f>O164*H164</f>
        <v>0</v>
      </c>
      <c r="Q164" s="217">
        <v>0</v>
      </c>
      <c r="R164" s="217">
        <f>Q164*H164</f>
        <v>0</v>
      </c>
      <c r="S164" s="217">
        <v>0</v>
      </c>
      <c r="T164" s="218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19" t="s">
        <v>150</v>
      </c>
      <c r="AT164" s="219" t="s">
        <v>146</v>
      </c>
      <c r="AU164" s="219" t="s">
        <v>80</v>
      </c>
      <c r="AY164" s="20" t="s">
        <v>145</v>
      </c>
      <c r="BE164" s="220">
        <f>IF(N164="základní",J164,0)</f>
        <v>0</v>
      </c>
      <c r="BF164" s="220">
        <f>IF(N164="snížená",J164,0)</f>
        <v>0</v>
      </c>
      <c r="BG164" s="220">
        <f>IF(N164="zákl. přenesená",J164,0)</f>
        <v>0</v>
      </c>
      <c r="BH164" s="220">
        <f>IF(N164="sníž. přenesená",J164,0)</f>
        <v>0</v>
      </c>
      <c r="BI164" s="220">
        <f>IF(N164="nulová",J164,0)</f>
        <v>0</v>
      </c>
      <c r="BJ164" s="20" t="s">
        <v>78</v>
      </c>
      <c r="BK164" s="220">
        <f>ROUND(I164*H164,2)</f>
        <v>0</v>
      </c>
      <c r="BL164" s="20" t="s">
        <v>150</v>
      </c>
      <c r="BM164" s="219" t="s">
        <v>1776</v>
      </c>
    </row>
    <row r="165" s="2" customFormat="1">
      <c r="A165" s="41"/>
      <c r="B165" s="42"/>
      <c r="C165" s="43"/>
      <c r="D165" s="266" t="s">
        <v>735</v>
      </c>
      <c r="E165" s="43"/>
      <c r="F165" s="267" t="s">
        <v>821</v>
      </c>
      <c r="G165" s="43"/>
      <c r="H165" s="43"/>
      <c r="I165" s="268"/>
      <c r="J165" s="43"/>
      <c r="K165" s="43"/>
      <c r="L165" s="47"/>
      <c r="M165" s="269"/>
      <c r="N165" s="270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735</v>
      </c>
      <c r="AU165" s="20" t="s">
        <v>80</v>
      </c>
    </row>
    <row r="166" s="12" customFormat="1">
      <c r="A166" s="12"/>
      <c r="B166" s="221"/>
      <c r="C166" s="222"/>
      <c r="D166" s="223" t="s">
        <v>152</v>
      </c>
      <c r="E166" s="224" t="s">
        <v>19</v>
      </c>
      <c r="F166" s="225" t="s">
        <v>1769</v>
      </c>
      <c r="G166" s="222"/>
      <c r="H166" s="226">
        <v>140</v>
      </c>
      <c r="I166" s="227"/>
      <c r="J166" s="222"/>
      <c r="K166" s="222"/>
      <c r="L166" s="228"/>
      <c r="M166" s="229"/>
      <c r="N166" s="230"/>
      <c r="O166" s="230"/>
      <c r="P166" s="230"/>
      <c r="Q166" s="230"/>
      <c r="R166" s="230"/>
      <c r="S166" s="230"/>
      <c r="T166" s="231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T166" s="232" t="s">
        <v>152</v>
      </c>
      <c r="AU166" s="232" t="s">
        <v>80</v>
      </c>
      <c r="AV166" s="12" t="s">
        <v>80</v>
      </c>
      <c r="AW166" s="12" t="s">
        <v>32</v>
      </c>
      <c r="AX166" s="12" t="s">
        <v>70</v>
      </c>
      <c r="AY166" s="232" t="s">
        <v>145</v>
      </c>
    </row>
    <row r="167" s="14" customFormat="1">
      <c r="A167" s="14"/>
      <c r="B167" s="243"/>
      <c r="C167" s="244"/>
      <c r="D167" s="223" t="s">
        <v>152</v>
      </c>
      <c r="E167" s="245" t="s">
        <v>19</v>
      </c>
      <c r="F167" s="246" t="s">
        <v>154</v>
      </c>
      <c r="G167" s="244"/>
      <c r="H167" s="247">
        <v>140</v>
      </c>
      <c r="I167" s="248"/>
      <c r="J167" s="244"/>
      <c r="K167" s="244"/>
      <c r="L167" s="249"/>
      <c r="M167" s="250"/>
      <c r="N167" s="251"/>
      <c r="O167" s="251"/>
      <c r="P167" s="251"/>
      <c r="Q167" s="251"/>
      <c r="R167" s="251"/>
      <c r="S167" s="251"/>
      <c r="T167" s="25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3" t="s">
        <v>152</v>
      </c>
      <c r="AU167" s="253" t="s">
        <v>80</v>
      </c>
      <c r="AV167" s="14" t="s">
        <v>150</v>
      </c>
      <c r="AW167" s="14" t="s">
        <v>32</v>
      </c>
      <c r="AX167" s="14" t="s">
        <v>78</v>
      </c>
      <c r="AY167" s="253" t="s">
        <v>145</v>
      </c>
    </row>
    <row r="168" s="12" customFormat="1">
      <c r="A168" s="12"/>
      <c r="B168" s="221"/>
      <c r="C168" s="222"/>
      <c r="D168" s="223" t="s">
        <v>152</v>
      </c>
      <c r="E168" s="222"/>
      <c r="F168" s="225" t="s">
        <v>1775</v>
      </c>
      <c r="G168" s="222"/>
      <c r="H168" s="226">
        <v>280</v>
      </c>
      <c r="I168" s="227"/>
      <c r="J168" s="222"/>
      <c r="K168" s="222"/>
      <c r="L168" s="228"/>
      <c r="M168" s="229"/>
      <c r="N168" s="230"/>
      <c r="O168" s="230"/>
      <c r="P168" s="230"/>
      <c r="Q168" s="230"/>
      <c r="R168" s="230"/>
      <c r="S168" s="230"/>
      <c r="T168" s="231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T168" s="232" t="s">
        <v>152</v>
      </c>
      <c r="AU168" s="232" t="s">
        <v>80</v>
      </c>
      <c r="AV168" s="12" t="s">
        <v>80</v>
      </c>
      <c r="AW168" s="12" t="s">
        <v>4</v>
      </c>
      <c r="AX168" s="12" t="s">
        <v>78</v>
      </c>
      <c r="AY168" s="232" t="s">
        <v>145</v>
      </c>
    </row>
    <row r="169" s="2" customFormat="1" ht="33" customHeight="1">
      <c r="A169" s="41"/>
      <c r="B169" s="42"/>
      <c r="C169" s="208" t="s">
        <v>280</v>
      </c>
      <c r="D169" s="208" t="s">
        <v>146</v>
      </c>
      <c r="E169" s="209" t="s">
        <v>1777</v>
      </c>
      <c r="F169" s="210" t="s">
        <v>1778</v>
      </c>
      <c r="G169" s="211" t="s">
        <v>149</v>
      </c>
      <c r="H169" s="212">
        <v>700</v>
      </c>
      <c r="I169" s="213"/>
      <c r="J169" s="214">
        <f>ROUND(I169*H169,2)</f>
        <v>0</v>
      </c>
      <c r="K169" s="210" t="s">
        <v>733</v>
      </c>
      <c r="L169" s="47"/>
      <c r="M169" s="215" t="s">
        <v>19</v>
      </c>
      <c r="N169" s="216" t="s">
        <v>41</v>
      </c>
      <c r="O169" s="87"/>
      <c r="P169" s="217">
        <f>O169*H169</f>
        <v>0</v>
      </c>
      <c r="Q169" s="217">
        <v>0</v>
      </c>
      <c r="R169" s="217">
        <f>Q169*H169</f>
        <v>0</v>
      </c>
      <c r="S169" s="217">
        <v>0</v>
      </c>
      <c r="T169" s="218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19" t="s">
        <v>150</v>
      </c>
      <c r="AT169" s="219" t="s">
        <v>146</v>
      </c>
      <c r="AU169" s="219" t="s">
        <v>80</v>
      </c>
      <c r="AY169" s="20" t="s">
        <v>145</v>
      </c>
      <c r="BE169" s="220">
        <f>IF(N169="základní",J169,0)</f>
        <v>0</v>
      </c>
      <c r="BF169" s="220">
        <f>IF(N169="snížená",J169,0)</f>
        <v>0</v>
      </c>
      <c r="BG169" s="220">
        <f>IF(N169="zákl. přenesená",J169,0)</f>
        <v>0</v>
      </c>
      <c r="BH169" s="220">
        <f>IF(N169="sníž. přenesená",J169,0)</f>
        <v>0</v>
      </c>
      <c r="BI169" s="220">
        <f>IF(N169="nulová",J169,0)</f>
        <v>0</v>
      </c>
      <c r="BJ169" s="20" t="s">
        <v>78</v>
      </c>
      <c r="BK169" s="220">
        <f>ROUND(I169*H169,2)</f>
        <v>0</v>
      </c>
      <c r="BL169" s="20" t="s">
        <v>150</v>
      </c>
      <c r="BM169" s="219" t="s">
        <v>1779</v>
      </c>
    </row>
    <row r="170" s="2" customFormat="1">
      <c r="A170" s="41"/>
      <c r="B170" s="42"/>
      <c r="C170" s="43"/>
      <c r="D170" s="266" t="s">
        <v>735</v>
      </c>
      <c r="E170" s="43"/>
      <c r="F170" s="267" t="s">
        <v>1780</v>
      </c>
      <c r="G170" s="43"/>
      <c r="H170" s="43"/>
      <c r="I170" s="268"/>
      <c r="J170" s="43"/>
      <c r="K170" s="43"/>
      <c r="L170" s="47"/>
      <c r="M170" s="269"/>
      <c r="N170" s="270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735</v>
      </c>
      <c r="AU170" s="20" t="s">
        <v>80</v>
      </c>
    </row>
    <row r="171" s="12" customFormat="1">
      <c r="A171" s="12"/>
      <c r="B171" s="221"/>
      <c r="C171" s="222"/>
      <c r="D171" s="223" t="s">
        <v>152</v>
      </c>
      <c r="E171" s="224" t="s">
        <v>19</v>
      </c>
      <c r="F171" s="225" t="s">
        <v>1781</v>
      </c>
      <c r="G171" s="222"/>
      <c r="H171" s="226">
        <v>700</v>
      </c>
      <c r="I171" s="227"/>
      <c r="J171" s="222"/>
      <c r="K171" s="222"/>
      <c r="L171" s="228"/>
      <c r="M171" s="229"/>
      <c r="N171" s="230"/>
      <c r="O171" s="230"/>
      <c r="P171" s="230"/>
      <c r="Q171" s="230"/>
      <c r="R171" s="230"/>
      <c r="S171" s="230"/>
      <c r="T171" s="231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T171" s="232" t="s">
        <v>152</v>
      </c>
      <c r="AU171" s="232" t="s">
        <v>80</v>
      </c>
      <c r="AV171" s="12" t="s">
        <v>80</v>
      </c>
      <c r="AW171" s="12" t="s">
        <v>32</v>
      </c>
      <c r="AX171" s="12" t="s">
        <v>70</v>
      </c>
      <c r="AY171" s="232" t="s">
        <v>145</v>
      </c>
    </row>
    <row r="172" s="14" customFormat="1">
      <c r="A172" s="14"/>
      <c r="B172" s="243"/>
      <c r="C172" s="244"/>
      <c r="D172" s="223" t="s">
        <v>152</v>
      </c>
      <c r="E172" s="245" t="s">
        <v>19</v>
      </c>
      <c r="F172" s="246" t="s">
        <v>154</v>
      </c>
      <c r="G172" s="244"/>
      <c r="H172" s="247">
        <v>700</v>
      </c>
      <c r="I172" s="248"/>
      <c r="J172" s="244"/>
      <c r="K172" s="244"/>
      <c r="L172" s="249"/>
      <c r="M172" s="250"/>
      <c r="N172" s="251"/>
      <c r="O172" s="251"/>
      <c r="P172" s="251"/>
      <c r="Q172" s="251"/>
      <c r="R172" s="251"/>
      <c r="S172" s="251"/>
      <c r="T172" s="25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3" t="s">
        <v>152</v>
      </c>
      <c r="AU172" s="253" t="s">
        <v>80</v>
      </c>
      <c r="AV172" s="14" t="s">
        <v>150</v>
      </c>
      <c r="AW172" s="14" t="s">
        <v>32</v>
      </c>
      <c r="AX172" s="14" t="s">
        <v>78</v>
      </c>
      <c r="AY172" s="253" t="s">
        <v>145</v>
      </c>
    </row>
    <row r="173" s="2" customFormat="1" ht="24.15" customHeight="1">
      <c r="A173" s="41"/>
      <c r="B173" s="42"/>
      <c r="C173" s="208" t="s">
        <v>305</v>
      </c>
      <c r="D173" s="208" t="s">
        <v>146</v>
      </c>
      <c r="E173" s="209" t="s">
        <v>1782</v>
      </c>
      <c r="F173" s="210" t="s">
        <v>1783</v>
      </c>
      <c r="G173" s="211" t="s">
        <v>149</v>
      </c>
      <c r="H173" s="212">
        <v>700</v>
      </c>
      <c r="I173" s="213"/>
      <c r="J173" s="214">
        <f>ROUND(I173*H173,2)</f>
        <v>0</v>
      </c>
      <c r="K173" s="210" t="s">
        <v>733</v>
      </c>
      <c r="L173" s="47"/>
      <c r="M173" s="215" t="s">
        <v>19</v>
      </c>
      <c r="N173" s="216" t="s">
        <v>41</v>
      </c>
      <c r="O173" s="87"/>
      <c r="P173" s="217">
        <f>O173*H173</f>
        <v>0</v>
      </c>
      <c r="Q173" s="217">
        <v>0</v>
      </c>
      <c r="R173" s="217">
        <f>Q173*H173</f>
        <v>0</v>
      </c>
      <c r="S173" s="217">
        <v>0</v>
      </c>
      <c r="T173" s="218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19" t="s">
        <v>150</v>
      </c>
      <c r="AT173" s="219" t="s">
        <v>146</v>
      </c>
      <c r="AU173" s="219" t="s">
        <v>80</v>
      </c>
      <c r="AY173" s="20" t="s">
        <v>145</v>
      </c>
      <c r="BE173" s="220">
        <f>IF(N173="základní",J173,0)</f>
        <v>0</v>
      </c>
      <c r="BF173" s="220">
        <f>IF(N173="snížená",J173,0)</f>
        <v>0</v>
      </c>
      <c r="BG173" s="220">
        <f>IF(N173="zákl. přenesená",J173,0)</f>
        <v>0</v>
      </c>
      <c r="BH173" s="220">
        <f>IF(N173="sníž. přenesená",J173,0)</f>
        <v>0</v>
      </c>
      <c r="BI173" s="220">
        <f>IF(N173="nulová",J173,0)</f>
        <v>0</v>
      </c>
      <c r="BJ173" s="20" t="s">
        <v>78</v>
      </c>
      <c r="BK173" s="220">
        <f>ROUND(I173*H173,2)</f>
        <v>0</v>
      </c>
      <c r="BL173" s="20" t="s">
        <v>150</v>
      </c>
      <c r="BM173" s="219" t="s">
        <v>1784</v>
      </c>
    </row>
    <row r="174" s="2" customFormat="1">
      <c r="A174" s="41"/>
      <c r="B174" s="42"/>
      <c r="C174" s="43"/>
      <c r="D174" s="266" t="s">
        <v>735</v>
      </c>
      <c r="E174" s="43"/>
      <c r="F174" s="267" t="s">
        <v>1785</v>
      </c>
      <c r="G174" s="43"/>
      <c r="H174" s="43"/>
      <c r="I174" s="268"/>
      <c r="J174" s="43"/>
      <c r="K174" s="43"/>
      <c r="L174" s="47"/>
      <c r="M174" s="269"/>
      <c r="N174" s="270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735</v>
      </c>
      <c r="AU174" s="20" t="s">
        <v>80</v>
      </c>
    </row>
    <row r="175" s="12" customFormat="1">
      <c r="A175" s="12"/>
      <c r="B175" s="221"/>
      <c r="C175" s="222"/>
      <c r="D175" s="223" t="s">
        <v>152</v>
      </c>
      <c r="E175" s="224" t="s">
        <v>19</v>
      </c>
      <c r="F175" s="225" t="s">
        <v>1786</v>
      </c>
      <c r="G175" s="222"/>
      <c r="H175" s="226">
        <v>700</v>
      </c>
      <c r="I175" s="227"/>
      <c r="J175" s="222"/>
      <c r="K175" s="222"/>
      <c r="L175" s="228"/>
      <c r="M175" s="229"/>
      <c r="N175" s="230"/>
      <c r="O175" s="230"/>
      <c r="P175" s="230"/>
      <c r="Q175" s="230"/>
      <c r="R175" s="230"/>
      <c r="S175" s="230"/>
      <c r="T175" s="231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T175" s="232" t="s">
        <v>152</v>
      </c>
      <c r="AU175" s="232" t="s">
        <v>80</v>
      </c>
      <c r="AV175" s="12" t="s">
        <v>80</v>
      </c>
      <c r="AW175" s="12" t="s">
        <v>32</v>
      </c>
      <c r="AX175" s="12" t="s">
        <v>70</v>
      </c>
      <c r="AY175" s="232" t="s">
        <v>145</v>
      </c>
    </row>
    <row r="176" s="14" customFormat="1">
      <c r="A176" s="14"/>
      <c r="B176" s="243"/>
      <c r="C176" s="244"/>
      <c r="D176" s="223" t="s">
        <v>152</v>
      </c>
      <c r="E176" s="245" t="s">
        <v>19</v>
      </c>
      <c r="F176" s="246" t="s">
        <v>154</v>
      </c>
      <c r="G176" s="244"/>
      <c r="H176" s="247">
        <v>700</v>
      </c>
      <c r="I176" s="248"/>
      <c r="J176" s="244"/>
      <c r="K176" s="244"/>
      <c r="L176" s="249"/>
      <c r="M176" s="250"/>
      <c r="N176" s="251"/>
      <c r="O176" s="251"/>
      <c r="P176" s="251"/>
      <c r="Q176" s="251"/>
      <c r="R176" s="251"/>
      <c r="S176" s="251"/>
      <c r="T176" s="25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3" t="s">
        <v>152</v>
      </c>
      <c r="AU176" s="253" t="s">
        <v>80</v>
      </c>
      <c r="AV176" s="14" t="s">
        <v>150</v>
      </c>
      <c r="AW176" s="14" t="s">
        <v>32</v>
      </c>
      <c r="AX176" s="14" t="s">
        <v>78</v>
      </c>
      <c r="AY176" s="253" t="s">
        <v>145</v>
      </c>
    </row>
    <row r="177" s="2" customFormat="1" ht="24.15" customHeight="1">
      <c r="A177" s="41"/>
      <c r="B177" s="42"/>
      <c r="C177" s="208" t="s">
        <v>338</v>
      </c>
      <c r="D177" s="208" t="s">
        <v>146</v>
      </c>
      <c r="E177" s="209" t="s">
        <v>1787</v>
      </c>
      <c r="F177" s="210" t="s">
        <v>1788</v>
      </c>
      <c r="G177" s="211" t="s">
        <v>149</v>
      </c>
      <c r="H177" s="212">
        <v>700</v>
      </c>
      <c r="I177" s="213"/>
      <c r="J177" s="214">
        <f>ROUND(I177*H177,2)</f>
        <v>0</v>
      </c>
      <c r="K177" s="210" t="s">
        <v>733</v>
      </c>
      <c r="L177" s="47"/>
      <c r="M177" s="215" t="s">
        <v>19</v>
      </c>
      <c r="N177" s="216" t="s">
        <v>41</v>
      </c>
      <c r="O177" s="87"/>
      <c r="P177" s="217">
        <f>O177*H177</f>
        <v>0</v>
      </c>
      <c r="Q177" s="217">
        <v>0</v>
      </c>
      <c r="R177" s="217">
        <f>Q177*H177</f>
        <v>0</v>
      </c>
      <c r="S177" s="217">
        <v>0</v>
      </c>
      <c r="T177" s="218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19" t="s">
        <v>150</v>
      </c>
      <c r="AT177" s="219" t="s">
        <v>146</v>
      </c>
      <c r="AU177" s="219" t="s">
        <v>80</v>
      </c>
      <c r="AY177" s="20" t="s">
        <v>145</v>
      </c>
      <c r="BE177" s="220">
        <f>IF(N177="základní",J177,0)</f>
        <v>0</v>
      </c>
      <c r="BF177" s="220">
        <f>IF(N177="snížená",J177,0)</f>
        <v>0</v>
      </c>
      <c r="BG177" s="220">
        <f>IF(N177="zákl. přenesená",J177,0)</f>
        <v>0</v>
      </c>
      <c r="BH177" s="220">
        <f>IF(N177="sníž. přenesená",J177,0)</f>
        <v>0</v>
      </c>
      <c r="BI177" s="220">
        <f>IF(N177="nulová",J177,0)</f>
        <v>0</v>
      </c>
      <c r="BJ177" s="20" t="s">
        <v>78</v>
      </c>
      <c r="BK177" s="220">
        <f>ROUND(I177*H177,2)</f>
        <v>0</v>
      </c>
      <c r="BL177" s="20" t="s">
        <v>150</v>
      </c>
      <c r="BM177" s="219" t="s">
        <v>1789</v>
      </c>
    </row>
    <row r="178" s="2" customFormat="1">
      <c r="A178" s="41"/>
      <c r="B178" s="42"/>
      <c r="C178" s="43"/>
      <c r="D178" s="266" t="s">
        <v>735</v>
      </c>
      <c r="E178" s="43"/>
      <c r="F178" s="267" t="s">
        <v>1790</v>
      </c>
      <c r="G178" s="43"/>
      <c r="H178" s="43"/>
      <c r="I178" s="268"/>
      <c r="J178" s="43"/>
      <c r="K178" s="43"/>
      <c r="L178" s="47"/>
      <c r="M178" s="269"/>
      <c r="N178" s="270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735</v>
      </c>
      <c r="AU178" s="20" t="s">
        <v>80</v>
      </c>
    </row>
    <row r="179" s="12" customFormat="1">
      <c r="A179" s="12"/>
      <c r="B179" s="221"/>
      <c r="C179" s="222"/>
      <c r="D179" s="223" t="s">
        <v>152</v>
      </c>
      <c r="E179" s="224" t="s">
        <v>19</v>
      </c>
      <c r="F179" s="225" t="s">
        <v>1786</v>
      </c>
      <c r="G179" s="222"/>
      <c r="H179" s="226">
        <v>700</v>
      </c>
      <c r="I179" s="227"/>
      <c r="J179" s="222"/>
      <c r="K179" s="222"/>
      <c r="L179" s="228"/>
      <c r="M179" s="229"/>
      <c r="N179" s="230"/>
      <c r="O179" s="230"/>
      <c r="P179" s="230"/>
      <c r="Q179" s="230"/>
      <c r="R179" s="230"/>
      <c r="S179" s="230"/>
      <c r="T179" s="231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T179" s="232" t="s">
        <v>152</v>
      </c>
      <c r="AU179" s="232" t="s">
        <v>80</v>
      </c>
      <c r="AV179" s="12" t="s">
        <v>80</v>
      </c>
      <c r="AW179" s="12" t="s">
        <v>32</v>
      </c>
      <c r="AX179" s="12" t="s">
        <v>70</v>
      </c>
      <c r="AY179" s="232" t="s">
        <v>145</v>
      </c>
    </row>
    <row r="180" s="14" customFormat="1">
      <c r="A180" s="14"/>
      <c r="B180" s="243"/>
      <c r="C180" s="244"/>
      <c r="D180" s="223" t="s">
        <v>152</v>
      </c>
      <c r="E180" s="245" t="s">
        <v>19</v>
      </c>
      <c r="F180" s="246" t="s">
        <v>154</v>
      </c>
      <c r="G180" s="244"/>
      <c r="H180" s="247">
        <v>700</v>
      </c>
      <c r="I180" s="248"/>
      <c r="J180" s="244"/>
      <c r="K180" s="244"/>
      <c r="L180" s="249"/>
      <c r="M180" s="250"/>
      <c r="N180" s="251"/>
      <c r="O180" s="251"/>
      <c r="P180" s="251"/>
      <c r="Q180" s="251"/>
      <c r="R180" s="251"/>
      <c r="S180" s="251"/>
      <c r="T180" s="25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3" t="s">
        <v>152</v>
      </c>
      <c r="AU180" s="253" t="s">
        <v>80</v>
      </c>
      <c r="AV180" s="14" t="s">
        <v>150</v>
      </c>
      <c r="AW180" s="14" t="s">
        <v>32</v>
      </c>
      <c r="AX180" s="14" t="s">
        <v>78</v>
      </c>
      <c r="AY180" s="253" t="s">
        <v>145</v>
      </c>
    </row>
    <row r="181" s="2" customFormat="1" ht="16.5" customHeight="1">
      <c r="A181" s="41"/>
      <c r="B181" s="42"/>
      <c r="C181" s="282" t="s">
        <v>294</v>
      </c>
      <c r="D181" s="282" t="s">
        <v>845</v>
      </c>
      <c r="E181" s="283" t="s">
        <v>1791</v>
      </c>
      <c r="F181" s="284" t="s">
        <v>1792</v>
      </c>
      <c r="G181" s="285" t="s">
        <v>1793</v>
      </c>
      <c r="H181" s="286">
        <v>17.5</v>
      </c>
      <c r="I181" s="287"/>
      <c r="J181" s="288">
        <f>ROUND(I181*H181,2)</f>
        <v>0</v>
      </c>
      <c r="K181" s="284" t="s">
        <v>733</v>
      </c>
      <c r="L181" s="289"/>
      <c r="M181" s="290" t="s">
        <v>19</v>
      </c>
      <c r="N181" s="291" t="s">
        <v>41</v>
      </c>
      <c r="O181" s="87"/>
      <c r="P181" s="217">
        <f>O181*H181</f>
        <v>0</v>
      </c>
      <c r="Q181" s="217">
        <v>0.001</v>
      </c>
      <c r="R181" s="217">
        <f>Q181*H181</f>
        <v>0.017500000000000002</v>
      </c>
      <c r="S181" s="217">
        <v>0</v>
      </c>
      <c r="T181" s="218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19" t="s">
        <v>195</v>
      </c>
      <c r="AT181" s="219" t="s">
        <v>845</v>
      </c>
      <c r="AU181" s="219" t="s">
        <v>80</v>
      </c>
      <c r="AY181" s="20" t="s">
        <v>145</v>
      </c>
      <c r="BE181" s="220">
        <f>IF(N181="základní",J181,0)</f>
        <v>0</v>
      </c>
      <c r="BF181" s="220">
        <f>IF(N181="snížená",J181,0)</f>
        <v>0</v>
      </c>
      <c r="BG181" s="220">
        <f>IF(N181="zákl. přenesená",J181,0)</f>
        <v>0</v>
      </c>
      <c r="BH181" s="220">
        <f>IF(N181="sníž. přenesená",J181,0)</f>
        <v>0</v>
      </c>
      <c r="BI181" s="220">
        <f>IF(N181="nulová",J181,0)</f>
        <v>0</v>
      </c>
      <c r="BJ181" s="20" t="s">
        <v>78</v>
      </c>
      <c r="BK181" s="220">
        <f>ROUND(I181*H181,2)</f>
        <v>0</v>
      </c>
      <c r="BL181" s="20" t="s">
        <v>150</v>
      </c>
      <c r="BM181" s="219" t="s">
        <v>1794</v>
      </c>
    </row>
    <row r="182" s="12" customFormat="1">
      <c r="A182" s="12"/>
      <c r="B182" s="221"/>
      <c r="C182" s="222"/>
      <c r="D182" s="223" t="s">
        <v>152</v>
      </c>
      <c r="E182" s="222"/>
      <c r="F182" s="225" t="s">
        <v>1795</v>
      </c>
      <c r="G182" s="222"/>
      <c r="H182" s="226">
        <v>17.5</v>
      </c>
      <c r="I182" s="227"/>
      <c r="J182" s="222"/>
      <c r="K182" s="222"/>
      <c r="L182" s="228"/>
      <c r="M182" s="229"/>
      <c r="N182" s="230"/>
      <c r="O182" s="230"/>
      <c r="P182" s="230"/>
      <c r="Q182" s="230"/>
      <c r="R182" s="230"/>
      <c r="S182" s="230"/>
      <c r="T182" s="231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T182" s="232" t="s">
        <v>152</v>
      </c>
      <c r="AU182" s="232" t="s">
        <v>80</v>
      </c>
      <c r="AV182" s="12" t="s">
        <v>80</v>
      </c>
      <c r="AW182" s="12" t="s">
        <v>4</v>
      </c>
      <c r="AX182" s="12" t="s">
        <v>78</v>
      </c>
      <c r="AY182" s="232" t="s">
        <v>145</v>
      </c>
    </row>
    <row r="183" s="2" customFormat="1" ht="24.15" customHeight="1">
      <c r="A183" s="41"/>
      <c r="B183" s="42"/>
      <c r="C183" s="208" t="s">
        <v>288</v>
      </c>
      <c r="D183" s="208" t="s">
        <v>146</v>
      </c>
      <c r="E183" s="209" t="s">
        <v>1796</v>
      </c>
      <c r="F183" s="210" t="s">
        <v>1797</v>
      </c>
      <c r="G183" s="211" t="s">
        <v>401</v>
      </c>
      <c r="H183" s="212">
        <v>23</v>
      </c>
      <c r="I183" s="213"/>
      <c r="J183" s="214">
        <f>ROUND(I183*H183,2)</f>
        <v>0</v>
      </c>
      <c r="K183" s="210" t="s">
        <v>733</v>
      </c>
      <c r="L183" s="47"/>
      <c r="M183" s="215" t="s">
        <v>19</v>
      </c>
      <c r="N183" s="216" t="s">
        <v>41</v>
      </c>
      <c r="O183" s="87"/>
      <c r="P183" s="217">
        <f>O183*H183</f>
        <v>0</v>
      </c>
      <c r="Q183" s="217">
        <v>0</v>
      </c>
      <c r="R183" s="217">
        <f>Q183*H183</f>
        <v>0</v>
      </c>
      <c r="S183" s="217">
        <v>0</v>
      </c>
      <c r="T183" s="218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19" t="s">
        <v>150</v>
      </c>
      <c r="AT183" s="219" t="s">
        <v>146</v>
      </c>
      <c r="AU183" s="219" t="s">
        <v>80</v>
      </c>
      <c r="AY183" s="20" t="s">
        <v>145</v>
      </c>
      <c r="BE183" s="220">
        <f>IF(N183="základní",J183,0)</f>
        <v>0</v>
      </c>
      <c r="BF183" s="220">
        <f>IF(N183="snížená",J183,0)</f>
        <v>0</v>
      </c>
      <c r="BG183" s="220">
        <f>IF(N183="zákl. přenesená",J183,0)</f>
        <v>0</v>
      </c>
      <c r="BH183" s="220">
        <f>IF(N183="sníž. přenesená",J183,0)</f>
        <v>0</v>
      </c>
      <c r="BI183" s="220">
        <f>IF(N183="nulová",J183,0)</f>
        <v>0</v>
      </c>
      <c r="BJ183" s="20" t="s">
        <v>78</v>
      </c>
      <c r="BK183" s="220">
        <f>ROUND(I183*H183,2)</f>
        <v>0</v>
      </c>
      <c r="BL183" s="20" t="s">
        <v>150</v>
      </c>
      <c r="BM183" s="219" t="s">
        <v>1798</v>
      </c>
    </row>
    <row r="184" s="2" customFormat="1">
      <c r="A184" s="41"/>
      <c r="B184" s="42"/>
      <c r="C184" s="43"/>
      <c r="D184" s="266" t="s">
        <v>735</v>
      </c>
      <c r="E184" s="43"/>
      <c r="F184" s="267" t="s">
        <v>1799</v>
      </c>
      <c r="G184" s="43"/>
      <c r="H184" s="43"/>
      <c r="I184" s="268"/>
      <c r="J184" s="43"/>
      <c r="K184" s="43"/>
      <c r="L184" s="47"/>
      <c r="M184" s="269"/>
      <c r="N184" s="270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735</v>
      </c>
      <c r="AU184" s="20" t="s">
        <v>80</v>
      </c>
    </row>
    <row r="185" s="12" customFormat="1">
      <c r="A185" s="12"/>
      <c r="B185" s="221"/>
      <c r="C185" s="222"/>
      <c r="D185" s="223" t="s">
        <v>152</v>
      </c>
      <c r="E185" s="224" t="s">
        <v>19</v>
      </c>
      <c r="F185" s="225" t="s">
        <v>1800</v>
      </c>
      <c r="G185" s="222"/>
      <c r="H185" s="226">
        <v>23</v>
      </c>
      <c r="I185" s="227"/>
      <c r="J185" s="222"/>
      <c r="K185" s="222"/>
      <c r="L185" s="228"/>
      <c r="M185" s="229"/>
      <c r="N185" s="230"/>
      <c r="O185" s="230"/>
      <c r="P185" s="230"/>
      <c r="Q185" s="230"/>
      <c r="R185" s="230"/>
      <c r="S185" s="230"/>
      <c r="T185" s="231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T185" s="232" t="s">
        <v>152</v>
      </c>
      <c r="AU185" s="232" t="s">
        <v>80</v>
      </c>
      <c r="AV185" s="12" t="s">
        <v>80</v>
      </c>
      <c r="AW185" s="12" t="s">
        <v>32</v>
      </c>
      <c r="AX185" s="12" t="s">
        <v>70</v>
      </c>
      <c r="AY185" s="232" t="s">
        <v>145</v>
      </c>
    </row>
    <row r="186" s="14" customFormat="1">
      <c r="A186" s="14"/>
      <c r="B186" s="243"/>
      <c r="C186" s="244"/>
      <c r="D186" s="223" t="s">
        <v>152</v>
      </c>
      <c r="E186" s="245" t="s">
        <v>19</v>
      </c>
      <c r="F186" s="246" t="s">
        <v>154</v>
      </c>
      <c r="G186" s="244"/>
      <c r="H186" s="247">
        <v>23</v>
      </c>
      <c r="I186" s="248"/>
      <c r="J186" s="244"/>
      <c r="K186" s="244"/>
      <c r="L186" s="249"/>
      <c r="M186" s="250"/>
      <c r="N186" s="251"/>
      <c r="O186" s="251"/>
      <c r="P186" s="251"/>
      <c r="Q186" s="251"/>
      <c r="R186" s="251"/>
      <c r="S186" s="251"/>
      <c r="T186" s="25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3" t="s">
        <v>152</v>
      </c>
      <c r="AU186" s="253" t="s">
        <v>80</v>
      </c>
      <c r="AV186" s="14" t="s">
        <v>150</v>
      </c>
      <c r="AW186" s="14" t="s">
        <v>32</v>
      </c>
      <c r="AX186" s="14" t="s">
        <v>78</v>
      </c>
      <c r="AY186" s="253" t="s">
        <v>145</v>
      </c>
    </row>
    <row r="187" s="2" customFormat="1" ht="16.5" customHeight="1">
      <c r="A187" s="41"/>
      <c r="B187" s="42"/>
      <c r="C187" s="282" t="s">
        <v>325</v>
      </c>
      <c r="D187" s="282" t="s">
        <v>845</v>
      </c>
      <c r="E187" s="283" t="s">
        <v>1801</v>
      </c>
      <c r="F187" s="284" t="s">
        <v>1802</v>
      </c>
      <c r="G187" s="285" t="s">
        <v>184</v>
      </c>
      <c r="H187" s="286">
        <v>1.8400000000000001</v>
      </c>
      <c r="I187" s="287"/>
      <c r="J187" s="288">
        <f>ROUND(I187*H187,2)</f>
        <v>0</v>
      </c>
      <c r="K187" s="284" t="s">
        <v>733</v>
      </c>
      <c r="L187" s="289"/>
      <c r="M187" s="290" t="s">
        <v>19</v>
      </c>
      <c r="N187" s="291" t="s">
        <v>41</v>
      </c>
      <c r="O187" s="87"/>
      <c r="P187" s="217">
        <f>O187*H187</f>
        <v>0</v>
      </c>
      <c r="Q187" s="217">
        <v>0.22</v>
      </c>
      <c r="R187" s="217">
        <f>Q187*H187</f>
        <v>0.40479999999999999</v>
      </c>
      <c r="S187" s="217">
        <v>0</v>
      </c>
      <c r="T187" s="218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19" t="s">
        <v>195</v>
      </c>
      <c r="AT187" s="219" t="s">
        <v>845</v>
      </c>
      <c r="AU187" s="219" t="s">
        <v>80</v>
      </c>
      <c r="AY187" s="20" t="s">
        <v>145</v>
      </c>
      <c r="BE187" s="220">
        <f>IF(N187="základní",J187,0)</f>
        <v>0</v>
      </c>
      <c r="BF187" s="220">
        <f>IF(N187="snížená",J187,0)</f>
        <v>0</v>
      </c>
      <c r="BG187" s="220">
        <f>IF(N187="zákl. přenesená",J187,0)</f>
        <v>0</v>
      </c>
      <c r="BH187" s="220">
        <f>IF(N187="sníž. přenesená",J187,0)</f>
        <v>0</v>
      </c>
      <c r="BI187" s="220">
        <f>IF(N187="nulová",J187,0)</f>
        <v>0</v>
      </c>
      <c r="BJ187" s="20" t="s">
        <v>78</v>
      </c>
      <c r="BK187" s="220">
        <f>ROUND(I187*H187,2)</f>
        <v>0</v>
      </c>
      <c r="BL187" s="20" t="s">
        <v>150</v>
      </c>
      <c r="BM187" s="219" t="s">
        <v>1803</v>
      </c>
    </row>
    <row r="188" s="12" customFormat="1">
      <c r="A188" s="12"/>
      <c r="B188" s="221"/>
      <c r="C188" s="222"/>
      <c r="D188" s="223" t="s">
        <v>152</v>
      </c>
      <c r="E188" s="224" t="s">
        <v>19</v>
      </c>
      <c r="F188" s="225" t="s">
        <v>1804</v>
      </c>
      <c r="G188" s="222"/>
      <c r="H188" s="226">
        <v>4.5999999999999996</v>
      </c>
      <c r="I188" s="227"/>
      <c r="J188" s="222"/>
      <c r="K188" s="222"/>
      <c r="L188" s="228"/>
      <c r="M188" s="229"/>
      <c r="N188" s="230"/>
      <c r="O188" s="230"/>
      <c r="P188" s="230"/>
      <c r="Q188" s="230"/>
      <c r="R188" s="230"/>
      <c r="S188" s="230"/>
      <c r="T188" s="231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T188" s="232" t="s">
        <v>152</v>
      </c>
      <c r="AU188" s="232" t="s">
        <v>80</v>
      </c>
      <c r="AV188" s="12" t="s">
        <v>80</v>
      </c>
      <c r="AW188" s="12" t="s">
        <v>32</v>
      </c>
      <c r="AX188" s="12" t="s">
        <v>70</v>
      </c>
      <c r="AY188" s="232" t="s">
        <v>145</v>
      </c>
    </row>
    <row r="189" s="14" customFormat="1">
      <c r="A189" s="14"/>
      <c r="B189" s="243"/>
      <c r="C189" s="244"/>
      <c r="D189" s="223" t="s">
        <v>152</v>
      </c>
      <c r="E189" s="245" t="s">
        <v>19</v>
      </c>
      <c r="F189" s="246" t="s">
        <v>154</v>
      </c>
      <c r="G189" s="244"/>
      <c r="H189" s="247">
        <v>4.5999999999999996</v>
      </c>
      <c r="I189" s="248"/>
      <c r="J189" s="244"/>
      <c r="K189" s="244"/>
      <c r="L189" s="249"/>
      <c r="M189" s="250"/>
      <c r="N189" s="251"/>
      <c r="O189" s="251"/>
      <c r="P189" s="251"/>
      <c r="Q189" s="251"/>
      <c r="R189" s="251"/>
      <c r="S189" s="251"/>
      <c r="T189" s="25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3" t="s">
        <v>152</v>
      </c>
      <c r="AU189" s="253" t="s">
        <v>80</v>
      </c>
      <c r="AV189" s="14" t="s">
        <v>150</v>
      </c>
      <c r="AW189" s="14" t="s">
        <v>32</v>
      </c>
      <c r="AX189" s="14" t="s">
        <v>78</v>
      </c>
      <c r="AY189" s="253" t="s">
        <v>145</v>
      </c>
    </row>
    <row r="190" s="12" customFormat="1">
      <c r="A190" s="12"/>
      <c r="B190" s="221"/>
      <c r="C190" s="222"/>
      <c r="D190" s="223" t="s">
        <v>152</v>
      </c>
      <c r="E190" s="222"/>
      <c r="F190" s="225" t="s">
        <v>1805</v>
      </c>
      <c r="G190" s="222"/>
      <c r="H190" s="226">
        <v>1.8400000000000001</v>
      </c>
      <c r="I190" s="227"/>
      <c r="J190" s="222"/>
      <c r="K190" s="222"/>
      <c r="L190" s="228"/>
      <c r="M190" s="229"/>
      <c r="N190" s="230"/>
      <c r="O190" s="230"/>
      <c r="P190" s="230"/>
      <c r="Q190" s="230"/>
      <c r="R190" s="230"/>
      <c r="S190" s="230"/>
      <c r="T190" s="231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T190" s="232" t="s">
        <v>152</v>
      </c>
      <c r="AU190" s="232" t="s">
        <v>80</v>
      </c>
      <c r="AV190" s="12" t="s">
        <v>80</v>
      </c>
      <c r="AW190" s="12" t="s">
        <v>4</v>
      </c>
      <c r="AX190" s="12" t="s">
        <v>78</v>
      </c>
      <c r="AY190" s="232" t="s">
        <v>145</v>
      </c>
    </row>
    <row r="191" s="2" customFormat="1" ht="24.15" customHeight="1">
      <c r="A191" s="41"/>
      <c r="B191" s="42"/>
      <c r="C191" s="208" t="s">
        <v>299</v>
      </c>
      <c r="D191" s="208" t="s">
        <v>146</v>
      </c>
      <c r="E191" s="209" t="s">
        <v>1806</v>
      </c>
      <c r="F191" s="210" t="s">
        <v>1807</v>
      </c>
      <c r="G191" s="211" t="s">
        <v>401</v>
      </c>
      <c r="H191" s="212">
        <v>23</v>
      </c>
      <c r="I191" s="213"/>
      <c r="J191" s="214">
        <f>ROUND(I191*H191,2)</f>
        <v>0</v>
      </c>
      <c r="K191" s="210" t="s">
        <v>733</v>
      </c>
      <c r="L191" s="47"/>
      <c r="M191" s="215" t="s">
        <v>19</v>
      </c>
      <c r="N191" s="216" t="s">
        <v>41</v>
      </c>
      <c r="O191" s="87"/>
      <c r="P191" s="217">
        <f>O191*H191</f>
        <v>0</v>
      </c>
      <c r="Q191" s="217">
        <v>0</v>
      </c>
      <c r="R191" s="217">
        <f>Q191*H191</f>
        <v>0</v>
      </c>
      <c r="S191" s="217">
        <v>0</v>
      </c>
      <c r="T191" s="218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19" t="s">
        <v>150</v>
      </c>
      <c r="AT191" s="219" t="s">
        <v>146</v>
      </c>
      <c r="AU191" s="219" t="s">
        <v>80</v>
      </c>
      <c r="AY191" s="20" t="s">
        <v>145</v>
      </c>
      <c r="BE191" s="220">
        <f>IF(N191="základní",J191,0)</f>
        <v>0</v>
      </c>
      <c r="BF191" s="220">
        <f>IF(N191="snížená",J191,0)</f>
        <v>0</v>
      </c>
      <c r="BG191" s="220">
        <f>IF(N191="zákl. přenesená",J191,0)</f>
        <v>0</v>
      </c>
      <c r="BH191" s="220">
        <f>IF(N191="sníž. přenesená",J191,0)</f>
        <v>0</v>
      </c>
      <c r="BI191" s="220">
        <f>IF(N191="nulová",J191,0)</f>
        <v>0</v>
      </c>
      <c r="BJ191" s="20" t="s">
        <v>78</v>
      </c>
      <c r="BK191" s="220">
        <f>ROUND(I191*H191,2)</f>
        <v>0</v>
      </c>
      <c r="BL191" s="20" t="s">
        <v>150</v>
      </c>
      <c r="BM191" s="219" t="s">
        <v>1808</v>
      </c>
    </row>
    <row r="192" s="2" customFormat="1">
      <c r="A192" s="41"/>
      <c r="B192" s="42"/>
      <c r="C192" s="43"/>
      <c r="D192" s="266" t="s">
        <v>735</v>
      </c>
      <c r="E192" s="43"/>
      <c r="F192" s="267" t="s">
        <v>1809</v>
      </c>
      <c r="G192" s="43"/>
      <c r="H192" s="43"/>
      <c r="I192" s="268"/>
      <c r="J192" s="43"/>
      <c r="K192" s="43"/>
      <c r="L192" s="47"/>
      <c r="M192" s="269"/>
      <c r="N192" s="270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735</v>
      </c>
      <c r="AU192" s="20" t="s">
        <v>80</v>
      </c>
    </row>
    <row r="193" s="12" customFormat="1">
      <c r="A193" s="12"/>
      <c r="B193" s="221"/>
      <c r="C193" s="222"/>
      <c r="D193" s="223" t="s">
        <v>152</v>
      </c>
      <c r="E193" s="224" t="s">
        <v>19</v>
      </c>
      <c r="F193" s="225" t="s">
        <v>1800</v>
      </c>
      <c r="G193" s="222"/>
      <c r="H193" s="226">
        <v>23</v>
      </c>
      <c r="I193" s="227"/>
      <c r="J193" s="222"/>
      <c r="K193" s="222"/>
      <c r="L193" s="228"/>
      <c r="M193" s="229"/>
      <c r="N193" s="230"/>
      <c r="O193" s="230"/>
      <c r="P193" s="230"/>
      <c r="Q193" s="230"/>
      <c r="R193" s="230"/>
      <c r="S193" s="230"/>
      <c r="T193" s="231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T193" s="232" t="s">
        <v>152</v>
      </c>
      <c r="AU193" s="232" t="s">
        <v>80</v>
      </c>
      <c r="AV193" s="12" t="s">
        <v>80</v>
      </c>
      <c r="AW193" s="12" t="s">
        <v>32</v>
      </c>
      <c r="AX193" s="12" t="s">
        <v>70</v>
      </c>
      <c r="AY193" s="232" t="s">
        <v>145</v>
      </c>
    </row>
    <row r="194" s="14" customFormat="1">
      <c r="A194" s="14"/>
      <c r="B194" s="243"/>
      <c r="C194" s="244"/>
      <c r="D194" s="223" t="s">
        <v>152</v>
      </c>
      <c r="E194" s="245" t="s">
        <v>19</v>
      </c>
      <c r="F194" s="246" t="s">
        <v>154</v>
      </c>
      <c r="G194" s="244"/>
      <c r="H194" s="247">
        <v>23</v>
      </c>
      <c r="I194" s="248"/>
      <c r="J194" s="244"/>
      <c r="K194" s="244"/>
      <c r="L194" s="249"/>
      <c r="M194" s="250"/>
      <c r="N194" s="251"/>
      <c r="O194" s="251"/>
      <c r="P194" s="251"/>
      <c r="Q194" s="251"/>
      <c r="R194" s="251"/>
      <c r="S194" s="251"/>
      <c r="T194" s="25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3" t="s">
        <v>152</v>
      </c>
      <c r="AU194" s="253" t="s">
        <v>80</v>
      </c>
      <c r="AV194" s="14" t="s">
        <v>150</v>
      </c>
      <c r="AW194" s="14" t="s">
        <v>32</v>
      </c>
      <c r="AX194" s="14" t="s">
        <v>78</v>
      </c>
      <c r="AY194" s="253" t="s">
        <v>145</v>
      </c>
    </row>
    <row r="195" s="2" customFormat="1" ht="16.5" customHeight="1">
      <c r="A195" s="41"/>
      <c r="B195" s="42"/>
      <c r="C195" s="282" t="s">
        <v>314</v>
      </c>
      <c r="D195" s="282" t="s">
        <v>845</v>
      </c>
      <c r="E195" s="283" t="s">
        <v>1810</v>
      </c>
      <c r="F195" s="284" t="s">
        <v>1811</v>
      </c>
      <c r="G195" s="285" t="s">
        <v>401</v>
      </c>
      <c r="H195" s="286">
        <v>23</v>
      </c>
      <c r="I195" s="287"/>
      <c r="J195" s="288">
        <f>ROUND(I195*H195,2)</f>
        <v>0</v>
      </c>
      <c r="K195" s="284" t="s">
        <v>19</v>
      </c>
      <c r="L195" s="289"/>
      <c r="M195" s="290" t="s">
        <v>19</v>
      </c>
      <c r="N195" s="291" t="s">
        <v>41</v>
      </c>
      <c r="O195" s="87"/>
      <c r="P195" s="217">
        <f>O195*H195</f>
        <v>0</v>
      </c>
      <c r="Q195" s="217">
        <v>0</v>
      </c>
      <c r="R195" s="217">
        <f>Q195*H195</f>
        <v>0</v>
      </c>
      <c r="S195" s="217">
        <v>0</v>
      </c>
      <c r="T195" s="218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19" t="s">
        <v>195</v>
      </c>
      <c r="AT195" s="219" t="s">
        <v>845</v>
      </c>
      <c r="AU195" s="219" t="s">
        <v>80</v>
      </c>
      <c r="AY195" s="20" t="s">
        <v>145</v>
      </c>
      <c r="BE195" s="220">
        <f>IF(N195="základní",J195,0)</f>
        <v>0</v>
      </c>
      <c r="BF195" s="220">
        <f>IF(N195="snížená",J195,0)</f>
        <v>0</v>
      </c>
      <c r="BG195" s="220">
        <f>IF(N195="zákl. přenesená",J195,0)</f>
        <v>0</v>
      </c>
      <c r="BH195" s="220">
        <f>IF(N195="sníž. přenesená",J195,0)</f>
        <v>0</v>
      </c>
      <c r="BI195" s="220">
        <f>IF(N195="nulová",J195,0)</f>
        <v>0</v>
      </c>
      <c r="BJ195" s="20" t="s">
        <v>78</v>
      </c>
      <c r="BK195" s="220">
        <f>ROUND(I195*H195,2)</f>
        <v>0</v>
      </c>
      <c r="BL195" s="20" t="s">
        <v>150</v>
      </c>
      <c r="BM195" s="219" t="s">
        <v>1812</v>
      </c>
    </row>
    <row r="196" s="2" customFormat="1" ht="24.15" customHeight="1">
      <c r="A196" s="41"/>
      <c r="B196" s="42"/>
      <c r="C196" s="208" t="s">
        <v>349</v>
      </c>
      <c r="D196" s="208" t="s">
        <v>146</v>
      </c>
      <c r="E196" s="209" t="s">
        <v>1813</v>
      </c>
      <c r="F196" s="210" t="s">
        <v>1814</v>
      </c>
      <c r="G196" s="211" t="s">
        <v>149</v>
      </c>
      <c r="H196" s="212">
        <v>700</v>
      </c>
      <c r="I196" s="213"/>
      <c r="J196" s="214">
        <f>ROUND(I196*H196,2)</f>
        <v>0</v>
      </c>
      <c r="K196" s="210" t="s">
        <v>733</v>
      </c>
      <c r="L196" s="47"/>
      <c r="M196" s="215" t="s">
        <v>19</v>
      </c>
      <c r="N196" s="216" t="s">
        <v>41</v>
      </c>
      <c r="O196" s="87"/>
      <c r="P196" s="217">
        <f>O196*H196</f>
        <v>0</v>
      </c>
      <c r="Q196" s="217">
        <v>3.3000000000000002E-06</v>
      </c>
      <c r="R196" s="217">
        <f>Q196*H196</f>
        <v>0.00231</v>
      </c>
      <c r="S196" s="217">
        <v>0</v>
      </c>
      <c r="T196" s="218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19" t="s">
        <v>150</v>
      </c>
      <c r="AT196" s="219" t="s">
        <v>146</v>
      </c>
      <c r="AU196" s="219" t="s">
        <v>80</v>
      </c>
      <c r="AY196" s="20" t="s">
        <v>145</v>
      </c>
      <c r="BE196" s="220">
        <f>IF(N196="základní",J196,0)</f>
        <v>0</v>
      </c>
      <c r="BF196" s="220">
        <f>IF(N196="snížená",J196,0)</f>
        <v>0</v>
      </c>
      <c r="BG196" s="220">
        <f>IF(N196="zákl. přenesená",J196,0)</f>
        <v>0</v>
      </c>
      <c r="BH196" s="220">
        <f>IF(N196="sníž. přenesená",J196,0)</f>
        <v>0</v>
      </c>
      <c r="BI196" s="220">
        <f>IF(N196="nulová",J196,0)</f>
        <v>0</v>
      </c>
      <c r="BJ196" s="20" t="s">
        <v>78</v>
      </c>
      <c r="BK196" s="220">
        <f>ROUND(I196*H196,2)</f>
        <v>0</v>
      </c>
      <c r="BL196" s="20" t="s">
        <v>150</v>
      </c>
      <c r="BM196" s="219" t="s">
        <v>1815</v>
      </c>
    </row>
    <row r="197" s="2" customFormat="1">
      <c r="A197" s="41"/>
      <c r="B197" s="42"/>
      <c r="C197" s="43"/>
      <c r="D197" s="266" t="s">
        <v>735</v>
      </c>
      <c r="E197" s="43"/>
      <c r="F197" s="267" t="s">
        <v>1816</v>
      </c>
      <c r="G197" s="43"/>
      <c r="H197" s="43"/>
      <c r="I197" s="268"/>
      <c r="J197" s="43"/>
      <c r="K197" s="43"/>
      <c r="L197" s="47"/>
      <c r="M197" s="269"/>
      <c r="N197" s="270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735</v>
      </c>
      <c r="AU197" s="20" t="s">
        <v>80</v>
      </c>
    </row>
    <row r="198" s="12" customFormat="1">
      <c r="A198" s="12"/>
      <c r="B198" s="221"/>
      <c r="C198" s="222"/>
      <c r="D198" s="223" t="s">
        <v>152</v>
      </c>
      <c r="E198" s="224" t="s">
        <v>19</v>
      </c>
      <c r="F198" s="225" t="s">
        <v>1786</v>
      </c>
      <c r="G198" s="222"/>
      <c r="H198" s="226">
        <v>700</v>
      </c>
      <c r="I198" s="227"/>
      <c r="J198" s="222"/>
      <c r="K198" s="222"/>
      <c r="L198" s="228"/>
      <c r="M198" s="229"/>
      <c r="N198" s="230"/>
      <c r="O198" s="230"/>
      <c r="P198" s="230"/>
      <c r="Q198" s="230"/>
      <c r="R198" s="230"/>
      <c r="S198" s="230"/>
      <c r="T198" s="231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T198" s="232" t="s">
        <v>152</v>
      </c>
      <c r="AU198" s="232" t="s">
        <v>80</v>
      </c>
      <c r="AV198" s="12" t="s">
        <v>80</v>
      </c>
      <c r="AW198" s="12" t="s">
        <v>32</v>
      </c>
      <c r="AX198" s="12" t="s">
        <v>70</v>
      </c>
      <c r="AY198" s="232" t="s">
        <v>145</v>
      </c>
    </row>
    <row r="199" s="14" customFormat="1">
      <c r="A199" s="14"/>
      <c r="B199" s="243"/>
      <c r="C199" s="244"/>
      <c r="D199" s="223" t="s">
        <v>152</v>
      </c>
      <c r="E199" s="245" t="s">
        <v>19</v>
      </c>
      <c r="F199" s="246" t="s">
        <v>154</v>
      </c>
      <c r="G199" s="244"/>
      <c r="H199" s="247">
        <v>700</v>
      </c>
      <c r="I199" s="248"/>
      <c r="J199" s="244"/>
      <c r="K199" s="244"/>
      <c r="L199" s="249"/>
      <c r="M199" s="250"/>
      <c r="N199" s="251"/>
      <c r="O199" s="251"/>
      <c r="P199" s="251"/>
      <c r="Q199" s="251"/>
      <c r="R199" s="251"/>
      <c r="S199" s="251"/>
      <c r="T199" s="25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3" t="s">
        <v>152</v>
      </c>
      <c r="AU199" s="253" t="s">
        <v>80</v>
      </c>
      <c r="AV199" s="14" t="s">
        <v>150</v>
      </c>
      <c r="AW199" s="14" t="s">
        <v>32</v>
      </c>
      <c r="AX199" s="14" t="s">
        <v>78</v>
      </c>
      <c r="AY199" s="253" t="s">
        <v>145</v>
      </c>
    </row>
    <row r="200" s="2" customFormat="1" ht="16.5" customHeight="1">
      <c r="A200" s="41"/>
      <c r="B200" s="42"/>
      <c r="C200" s="208" t="s">
        <v>344</v>
      </c>
      <c r="D200" s="208" t="s">
        <v>146</v>
      </c>
      <c r="E200" s="209" t="s">
        <v>1817</v>
      </c>
      <c r="F200" s="210" t="s">
        <v>1818</v>
      </c>
      <c r="G200" s="211" t="s">
        <v>149</v>
      </c>
      <c r="H200" s="212">
        <v>21</v>
      </c>
      <c r="I200" s="213"/>
      <c r="J200" s="214">
        <f>ROUND(I200*H200,2)</f>
        <v>0</v>
      </c>
      <c r="K200" s="210" t="s">
        <v>733</v>
      </c>
      <c r="L200" s="47"/>
      <c r="M200" s="215" t="s">
        <v>19</v>
      </c>
      <c r="N200" s="216" t="s">
        <v>41</v>
      </c>
      <c r="O200" s="87"/>
      <c r="P200" s="217">
        <f>O200*H200</f>
        <v>0</v>
      </c>
      <c r="Q200" s="217">
        <v>0</v>
      </c>
      <c r="R200" s="217">
        <f>Q200*H200</f>
        <v>0</v>
      </c>
      <c r="S200" s="217">
        <v>0</v>
      </c>
      <c r="T200" s="218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19" t="s">
        <v>150</v>
      </c>
      <c r="AT200" s="219" t="s">
        <v>146</v>
      </c>
      <c r="AU200" s="219" t="s">
        <v>80</v>
      </c>
      <c r="AY200" s="20" t="s">
        <v>145</v>
      </c>
      <c r="BE200" s="220">
        <f>IF(N200="základní",J200,0)</f>
        <v>0</v>
      </c>
      <c r="BF200" s="220">
        <f>IF(N200="snížená",J200,0)</f>
        <v>0</v>
      </c>
      <c r="BG200" s="220">
        <f>IF(N200="zákl. přenesená",J200,0)</f>
        <v>0</v>
      </c>
      <c r="BH200" s="220">
        <f>IF(N200="sníž. přenesená",J200,0)</f>
        <v>0</v>
      </c>
      <c r="BI200" s="220">
        <f>IF(N200="nulová",J200,0)</f>
        <v>0</v>
      </c>
      <c r="BJ200" s="20" t="s">
        <v>78</v>
      </c>
      <c r="BK200" s="220">
        <f>ROUND(I200*H200,2)</f>
        <v>0</v>
      </c>
      <c r="BL200" s="20" t="s">
        <v>150</v>
      </c>
      <c r="BM200" s="219" t="s">
        <v>1819</v>
      </c>
    </row>
    <row r="201" s="2" customFormat="1">
      <c r="A201" s="41"/>
      <c r="B201" s="42"/>
      <c r="C201" s="43"/>
      <c r="D201" s="266" t="s">
        <v>735</v>
      </c>
      <c r="E201" s="43"/>
      <c r="F201" s="267" t="s">
        <v>1820</v>
      </c>
      <c r="G201" s="43"/>
      <c r="H201" s="43"/>
      <c r="I201" s="268"/>
      <c r="J201" s="43"/>
      <c r="K201" s="43"/>
      <c r="L201" s="47"/>
      <c r="M201" s="269"/>
      <c r="N201" s="270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735</v>
      </c>
      <c r="AU201" s="20" t="s">
        <v>80</v>
      </c>
    </row>
    <row r="202" s="12" customFormat="1">
      <c r="A202" s="12"/>
      <c r="B202" s="221"/>
      <c r="C202" s="222"/>
      <c r="D202" s="223" t="s">
        <v>152</v>
      </c>
      <c r="E202" s="224" t="s">
        <v>19</v>
      </c>
      <c r="F202" s="225" t="s">
        <v>1821</v>
      </c>
      <c r="G202" s="222"/>
      <c r="H202" s="226">
        <v>21</v>
      </c>
      <c r="I202" s="227"/>
      <c r="J202" s="222"/>
      <c r="K202" s="222"/>
      <c r="L202" s="228"/>
      <c r="M202" s="229"/>
      <c r="N202" s="230"/>
      <c r="O202" s="230"/>
      <c r="P202" s="230"/>
      <c r="Q202" s="230"/>
      <c r="R202" s="230"/>
      <c r="S202" s="230"/>
      <c r="T202" s="231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T202" s="232" t="s">
        <v>152</v>
      </c>
      <c r="AU202" s="232" t="s">
        <v>80</v>
      </c>
      <c r="AV202" s="12" t="s">
        <v>80</v>
      </c>
      <c r="AW202" s="12" t="s">
        <v>32</v>
      </c>
      <c r="AX202" s="12" t="s">
        <v>70</v>
      </c>
      <c r="AY202" s="232" t="s">
        <v>145</v>
      </c>
    </row>
    <row r="203" s="14" customFormat="1">
      <c r="A203" s="14"/>
      <c r="B203" s="243"/>
      <c r="C203" s="244"/>
      <c r="D203" s="223" t="s">
        <v>152</v>
      </c>
      <c r="E203" s="245" t="s">
        <v>19</v>
      </c>
      <c r="F203" s="246" t="s">
        <v>154</v>
      </c>
      <c r="G203" s="244"/>
      <c r="H203" s="247">
        <v>21</v>
      </c>
      <c r="I203" s="248"/>
      <c r="J203" s="244"/>
      <c r="K203" s="244"/>
      <c r="L203" s="249"/>
      <c r="M203" s="250"/>
      <c r="N203" s="251"/>
      <c r="O203" s="251"/>
      <c r="P203" s="251"/>
      <c r="Q203" s="251"/>
      <c r="R203" s="251"/>
      <c r="S203" s="251"/>
      <c r="T203" s="25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3" t="s">
        <v>152</v>
      </c>
      <c r="AU203" s="253" t="s">
        <v>80</v>
      </c>
      <c r="AV203" s="14" t="s">
        <v>150</v>
      </c>
      <c r="AW203" s="14" t="s">
        <v>32</v>
      </c>
      <c r="AX203" s="14" t="s">
        <v>78</v>
      </c>
      <c r="AY203" s="253" t="s">
        <v>145</v>
      </c>
    </row>
    <row r="204" s="2" customFormat="1" ht="16.5" customHeight="1">
      <c r="A204" s="41"/>
      <c r="B204" s="42"/>
      <c r="C204" s="282" t="s">
        <v>421</v>
      </c>
      <c r="D204" s="282" t="s">
        <v>845</v>
      </c>
      <c r="E204" s="283" t="s">
        <v>1822</v>
      </c>
      <c r="F204" s="284" t="s">
        <v>1823</v>
      </c>
      <c r="G204" s="285" t="s">
        <v>149</v>
      </c>
      <c r="H204" s="286">
        <v>23.100000000000001</v>
      </c>
      <c r="I204" s="287"/>
      <c r="J204" s="288">
        <f>ROUND(I204*H204,2)</f>
        <v>0</v>
      </c>
      <c r="K204" s="284" t="s">
        <v>733</v>
      </c>
      <c r="L204" s="289"/>
      <c r="M204" s="290" t="s">
        <v>19</v>
      </c>
      <c r="N204" s="291" t="s">
        <v>41</v>
      </c>
      <c r="O204" s="87"/>
      <c r="P204" s="217">
        <f>O204*H204</f>
        <v>0</v>
      </c>
      <c r="Q204" s="217">
        <v>8.0000000000000007E-05</v>
      </c>
      <c r="R204" s="217">
        <f>Q204*H204</f>
        <v>0.0018480000000000003</v>
      </c>
      <c r="S204" s="217">
        <v>0</v>
      </c>
      <c r="T204" s="218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19" t="s">
        <v>195</v>
      </c>
      <c r="AT204" s="219" t="s">
        <v>845</v>
      </c>
      <c r="AU204" s="219" t="s">
        <v>80</v>
      </c>
      <c r="AY204" s="20" t="s">
        <v>145</v>
      </c>
      <c r="BE204" s="220">
        <f>IF(N204="základní",J204,0)</f>
        <v>0</v>
      </c>
      <c r="BF204" s="220">
        <f>IF(N204="snížená",J204,0)</f>
        <v>0</v>
      </c>
      <c r="BG204" s="220">
        <f>IF(N204="zákl. přenesená",J204,0)</f>
        <v>0</v>
      </c>
      <c r="BH204" s="220">
        <f>IF(N204="sníž. přenesená",J204,0)</f>
        <v>0</v>
      </c>
      <c r="BI204" s="220">
        <f>IF(N204="nulová",J204,0)</f>
        <v>0</v>
      </c>
      <c r="BJ204" s="20" t="s">
        <v>78</v>
      </c>
      <c r="BK204" s="220">
        <f>ROUND(I204*H204,2)</f>
        <v>0</v>
      </c>
      <c r="BL204" s="20" t="s">
        <v>150</v>
      </c>
      <c r="BM204" s="219" t="s">
        <v>1824</v>
      </c>
    </row>
    <row r="205" s="12" customFormat="1">
      <c r="A205" s="12"/>
      <c r="B205" s="221"/>
      <c r="C205" s="222"/>
      <c r="D205" s="223" t="s">
        <v>152</v>
      </c>
      <c r="E205" s="222"/>
      <c r="F205" s="225" t="s">
        <v>1825</v>
      </c>
      <c r="G205" s="222"/>
      <c r="H205" s="226">
        <v>23.100000000000001</v>
      </c>
      <c r="I205" s="227"/>
      <c r="J205" s="222"/>
      <c r="K205" s="222"/>
      <c r="L205" s="228"/>
      <c r="M205" s="229"/>
      <c r="N205" s="230"/>
      <c r="O205" s="230"/>
      <c r="P205" s="230"/>
      <c r="Q205" s="230"/>
      <c r="R205" s="230"/>
      <c r="S205" s="230"/>
      <c r="T205" s="231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T205" s="232" t="s">
        <v>152</v>
      </c>
      <c r="AU205" s="232" t="s">
        <v>80</v>
      </c>
      <c r="AV205" s="12" t="s">
        <v>80</v>
      </c>
      <c r="AW205" s="12" t="s">
        <v>4</v>
      </c>
      <c r="AX205" s="12" t="s">
        <v>78</v>
      </c>
      <c r="AY205" s="232" t="s">
        <v>145</v>
      </c>
    </row>
    <row r="206" s="2" customFormat="1" ht="16.5" customHeight="1">
      <c r="A206" s="41"/>
      <c r="B206" s="42"/>
      <c r="C206" s="208" t="s">
        <v>387</v>
      </c>
      <c r="D206" s="208" t="s">
        <v>146</v>
      </c>
      <c r="E206" s="209" t="s">
        <v>1826</v>
      </c>
      <c r="F206" s="210" t="s">
        <v>1827</v>
      </c>
      <c r="G206" s="211" t="s">
        <v>149</v>
      </c>
      <c r="H206" s="212">
        <v>23</v>
      </c>
      <c r="I206" s="213"/>
      <c r="J206" s="214">
        <f>ROUND(I206*H206,2)</f>
        <v>0</v>
      </c>
      <c r="K206" s="210" t="s">
        <v>733</v>
      </c>
      <c r="L206" s="47"/>
      <c r="M206" s="215" t="s">
        <v>19</v>
      </c>
      <c r="N206" s="216" t="s">
        <v>41</v>
      </c>
      <c r="O206" s="87"/>
      <c r="P206" s="217">
        <f>O206*H206</f>
        <v>0</v>
      </c>
      <c r="Q206" s="217">
        <v>0</v>
      </c>
      <c r="R206" s="217">
        <f>Q206*H206</f>
        <v>0</v>
      </c>
      <c r="S206" s="217">
        <v>0</v>
      </c>
      <c r="T206" s="218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19" t="s">
        <v>150</v>
      </c>
      <c r="AT206" s="219" t="s">
        <v>146</v>
      </c>
      <c r="AU206" s="219" t="s">
        <v>80</v>
      </c>
      <c r="AY206" s="20" t="s">
        <v>145</v>
      </c>
      <c r="BE206" s="220">
        <f>IF(N206="základní",J206,0)</f>
        <v>0</v>
      </c>
      <c r="BF206" s="220">
        <f>IF(N206="snížená",J206,0)</f>
        <v>0</v>
      </c>
      <c r="BG206" s="220">
        <f>IF(N206="zákl. přenesená",J206,0)</f>
        <v>0</v>
      </c>
      <c r="BH206" s="220">
        <f>IF(N206="sníž. přenesená",J206,0)</f>
        <v>0</v>
      </c>
      <c r="BI206" s="220">
        <f>IF(N206="nulová",J206,0)</f>
        <v>0</v>
      </c>
      <c r="BJ206" s="20" t="s">
        <v>78</v>
      </c>
      <c r="BK206" s="220">
        <f>ROUND(I206*H206,2)</f>
        <v>0</v>
      </c>
      <c r="BL206" s="20" t="s">
        <v>150</v>
      </c>
      <c r="BM206" s="219" t="s">
        <v>1828</v>
      </c>
    </row>
    <row r="207" s="2" customFormat="1">
      <c r="A207" s="41"/>
      <c r="B207" s="42"/>
      <c r="C207" s="43"/>
      <c r="D207" s="266" t="s">
        <v>735</v>
      </c>
      <c r="E207" s="43"/>
      <c r="F207" s="267" t="s">
        <v>1829</v>
      </c>
      <c r="G207" s="43"/>
      <c r="H207" s="43"/>
      <c r="I207" s="268"/>
      <c r="J207" s="43"/>
      <c r="K207" s="43"/>
      <c r="L207" s="47"/>
      <c r="M207" s="269"/>
      <c r="N207" s="270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735</v>
      </c>
      <c r="AU207" s="20" t="s">
        <v>80</v>
      </c>
    </row>
    <row r="208" s="12" customFormat="1">
      <c r="A208" s="12"/>
      <c r="B208" s="221"/>
      <c r="C208" s="222"/>
      <c r="D208" s="223" t="s">
        <v>152</v>
      </c>
      <c r="E208" s="224" t="s">
        <v>19</v>
      </c>
      <c r="F208" s="225" t="s">
        <v>1800</v>
      </c>
      <c r="G208" s="222"/>
      <c r="H208" s="226">
        <v>23</v>
      </c>
      <c r="I208" s="227"/>
      <c r="J208" s="222"/>
      <c r="K208" s="222"/>
      <c r="L208" s="228"/>
      <c r="M208" s="229"/>
      <c r="N208" s="230"/>
      <c r="O208" s="230"/>
      <c r="P208" s="230"/>
      <c r="Q208" s="230"/>
      <c r="R208" s="230"/>
      <c r="S208" s="230"/>
      <c r="T208" s="231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T208" s="232" t="s">
        <v>152</v>
      </c>
      <c r="AU208" s="232" t="s">
        <v>80</v>
      </c>
      <c r="AV208" s="12" t="s">
        <v>80</v>
      </c>
      <c r="AW208" s="12" t="s">
        <v>32</v>
      </c>
      <c r="AX208" s="12" t="s">
        <v>70</v>
      </c>
      <c r="AY208" s="232" t="s">
        <v>145</v>
      </c>
    </row>
    <row r="209" s="14" customFormat="1">
      <c r="A209" s="14"/>
      <c r="B209" s="243"/>
      <c r="C209" s="244"/>
      <c r="D209" s="223" t="s">
        <v>152</v>
      </c>
      <c r="E209" s="245" t="s">
        <v>19</v>
      </c>
      <c r="F209" s="246" t="s">
        <v>154</v>
      </c>
      <c r="G209" s="244"/>
      <c r="H209" s="247">
        <v>23</v>
      </c>
      <c r="I209" s="248"/>
      <c r="J209" s="244"/>
      <c r="K209" s="244"/>
      <c r="L209" s="249"/>
      <c r="M209" s="250"/>
      <c r="N209" s="251"/>
      <c r="O209" s="251"/>
      <c r="P209" s="251"/>
      <c r="Q209" s="251"/>
      <c r="R209" s="251"/>
      <c r="S209" s="251"/>
      <c r="T209" s="25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3" t="s">
        <v>152</v>
      </c>
      <c r="AU209" s="253" t="s">
        <v>80</v>
      </c>
      <c r="AV209" s="14" t="s">
        <v>150</v>
      </c>
      <c r="AW209" s="14" t="s">
        <v>32</v>
      </c>
      <c r="AX209" s="14" t="s">
        <v>78</v>
      </c>
      <c r="AY209" s="253" t="s">
        <v>145</v>
      </c>
    </row>
    <row r="210" s="2" customFormat="1" ht="16.5" customHeight="1">
      <c r="A210" s="41"/>
      <c r="B210" s="42"/>
      <c r="C210" s="282" t="s">
        <v>372</v>
      </c>
      <c r="D210" s="282" t="s">
        <v>845</v>
      </c>
      <c r="E210" s="283" t="s">
        <v>1830</v>
      </c>
      <c r="F210" s="284" t="s">
        <v>1831</v>
      </c>
      <c r="G210" s="285" t="s">
        <v>184</v>
      </c>
      <c r="H210" s="286">
        <v>2.3690000000000002</v>
      </c>
      <c r="I210" s="287"/>
      <c r="J210" s="288">
        <f>ROUND(I210*H210,2)</f>
        <v>0</v>
      </c>
      <c r="K210" s="284" t="s">
        <v>733</v>
      </c>
      <c r="L210" s="289"/>
      <c r="M210" s="290" t="s">
        <v>19</v>
      </c>
      <c r="N210" s="291" t="s">
        <v>41</v>
      </c>
      <c r="O210" s="87"/>
      <c r="P210" s="217">
        <f>O210*H210</f>
        <v>0</v>
      </c>
      <c r="Q210" s="217">
        <v>0.20000000000000001</v>
      </c>
      <c r="R210" s="217">
        <f>Q210*H210</f>
        <v>0.47380000000000005</v>
      </c>
      <c r="S210" s="217">
        <v>0</v>
      </c>
      <c r="T210" s="218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19" t="s">
        <v>195</v>
      </c>
      <c r="AT210" s="219" t="s">
        <v>845</v>
      </c>
      <c r="AU210" s="219" t="s">
        <v>80</v>
      </c>
      <c r="AY210" s="20" t="s">
        <v>145</v>
      </c>
      <c r="BE210" s="220">
        <f>IF(N210="základní",J210,0)</f>
        <v>0</v>
      </c>
      <c r="BF210" s="220">
        <f>IF(N210="snížená",J210,0)</f>
        <v>0</v>
      </c>
      <c r="BG210" s="220">
        <f>IF(N210="zákl. přenesená",J210,0)</f>
        <v>0</v>
      </c>
      <c r="BH210" s="220">
        <f>IF(N210="sníž. přenesená",J210,0)</f>
        <v>0</v>
      </c>
      <c r="BI210" s="220">
        <f>IF(N210="nulová",J210,0)</f>
        <v>0</v>
      </c>
      <c r="BJ210" s="20" t="s">
        <v>78</v>
      </c>
      <c r="BK210" s="220">
        <f>ROUND(I210*H210,2)</f>
        <v>0</v>
      </c>
      <c r="BL210" s="20" t="s">
        <v>150</v>
      </c>
      <c r="BM210" s="219" t="s">
        <v>1832</v>
      </c>
    </row>
    <row r="211" s="12" customFormat="1">
      <c r="A211" s="12"/>
      <c r="B211" s="221"/>
      <c r="C211" s="222"/>
      <c r="D211" s="223" t="s">
        <v>152</v>
      </c>
      <c r="E211" s="222"/>
      <c r="F211" s="225" t="s">
        <v>1833</v>
      </c>
      <c r="G211" s="222"/>
      <c r="H211" s="226">
        <v>2.3690000000000002</v>
      </c>
      <c r="I211" s="227"/>
      <c r="J211" s="222"/>
      <c r="K211" s="222"/>
      <c r="L211" s="228"/>
      <c r="M211" s="229"/>
      <c r="N211" s="230"/>
      <c r="O211" s="230"/>
      <c r="P211" s="230"/>
      <c r="Q211" s="230"/>
      <c r="R211" s="230"/>
      <c r="S211" s="230"/>
      <c r="T211" s="231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T211" s="232" t="s">
        <v>152</v>
      </c>
      <c r="AU211" s="232" t="s">
        <v>80</v>
      </c>
      <c r="AV211" s="12" t="s">
        <v>80</v>
      </c>
      <c r="AW211" s="12" t="s">
        <v>4</v>
      </c>
      <c r="AX211" s="12" t="s">
        <v>78</v>
      </c>
      <c r="AY211" s="232" t="s">
        <v>145</v>
      </c>
    </row>
    <row r="212" s="11" customFormat="1" ht="22.8" customHeight="1">
      <c r="A212" s="11"/>
      <c r="B212" s="194"/>
      <c r="C212" s="195"/>
      <c r="D212" s="196" t="s">
        <v>69</v>
      </c>
      <c r="E212" s="264" t="s">
        <v>1061</v>
      </c>
      <c r="F212" s="264" t="s">
        <v>1062</v>
      </c>
      <c r="G212" s="195"/>
      <c r="H212" s="195"/>
      <c r="I212" s="198"/>
      <c r="J212" s="265">
        <f>BK212</f>
        <v>0</v>
      </c>
      <c r="K212" s="195"/>
      <c r="L212" s="200"/>
      <c r="M212" s="201"/>
      <c r="N212" s="202"/>
      <c r="O212" s="202"/>
      <c r="P212" s="203">
        <f>SUM(P213:P214)</f>
        <v>0</v>
      </c>
      <c r="Q212" s="202"/>
      <c r="R212" s="203">
        <f>SUM(R213:R214)</f>
        <v>0</v>
      </c>
      <c r="S212" s="202"/>
      <c r="T212" s="204">
        <f>SUM(T213:T214)</f>
        <v>0</v>
      </c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R212" s="205" t="s">
        <v>78</v>
      </c>
      <c r="AT212" s="206" t="s">
        <v>69</v>
      </c>
      <c r="AU212" s="206" t="s">
        <v>78</v>
      </c>
      <c r="AY212" s="205" t="s">
        <v>145</v>
      </c>
      <c r="BK212" s="207">
        <f>SUM(BK213:BK214)</f>
        <v>0</v>
      </c>
    </row>
    <row r="213" s="2" customFormat="1" ht="16.5" customHeight="1">
      <c r="A213" s="41"/>
      <c r="B213" s="42"/>
      <c r="C213" s="208" t="s">
        <v>309</v>
      </c>
      <c r="D213" s="208" t="s">
        <v>146</v>
      </c>
      <c r="E213" s="209" t="s">
        <v>1834</v>
      </c>
      <c r="F213" s="210" t="s">
        <v>1835</v>
      </c>
      <c r="G213" s="211" t="s">
        <v>260</v>
      </c>
      <c r="H213" s="212">
        <v>280.89999999999998</v>
      </c>
      <c r="I213" s="213"/>
      <c r="J213" s="214">
        <f>ROUND(I213*H213,2)</f>
        <v>0</v>
      </c>
      <c r="K213" s="210" t="s">
        <v>733</v>
      </c>
      <c r="L213" s="47"/>
      <c r="M213" s="215" t="s">
        <v>19</v>
      </c>
      <c r="N213" s="216" t="s">
        <v>41</v>
      </c>
      <c r="O213" s="87"/>
      <c r="P213" s="217">
        <f>O213*H213</f>
        <v>0</v>
      </c>
      <c r="Q213" s="217">
        <v>0</v>
      </c>
      <c r="R213" s="217">
        <f>Q213*H213</f>
        <v>0</v>
      </c>
      <c r="S213" s="217">
        <v>0</v>
      </c>
      <c r="T213" s="218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19" t="s">
        <v>150</v>
      </c>
      <c r="AT213" s="219" t="s">
        <v>146</v>
      </c>
      <c r="AU213" s="219" t="s">
        <v>80</v>
      </c>
      <c r="AY213" s="20" t="s">
        <v>145</v>
      </c>
      <c r="BE213" s="220">
        <f>IF(N213="základní",J213,0)</f>
        <v>0</v>
      </c>
      <c r="BF213" s="220">
        <f>IF(N213="snížená",J213,0)</f>
        <v>0</v>
      </c>
      <c r="BG213" s="220">
        <f>IF(N213="zákl. přenesená",J213,0)</f>
        <v>0</v>
      </c>
      <c r="BH213" s="220">
        <f>IF(N213="sníž. přenesená",J213,0)</f>
        <v>0</v>
      </c>
      <c r="BI213" s="220">
        <f>IF(N213="nulová",J213,0)</f>
        <v>0</v>
      </c>
      <c r="BJ213" s="20" t="s">
        <v>78</v>
      </c>
      <c r="BK213" s="220">
        <f>ROUND(I213*H213,2)</f>
        <v>0</v>
      </c>
      <c r="BL213" s="20" t="s">
        <v>150</v>
      </c>
      <c r="BM213" s="219" t="s">
        <v>1836</v>
      </c>
    </row>
    <row r="214" s="2" customFormat="1">
      <c r="A214" s="41"/>
      <c r="B214" s="42"/>
      <c r="C214" s="43"/>
      <c r="D214" s="266" t="s">
        <v>735</v>
      </c>
      <c r="E214" s="43"/>
      <c r="F214" s="267" t="s">
        <v>1837</v>
      </c>
      <c r="G214" s="43"/>
      <c r="H214" s="43"/>
      <c r="I214" s="268"/>
      <c r="J214" s="43"/>
      <c r="K214" s="43"/>
      <c r="L214" s="47"/>
      <c r="M214" s="292"/>
      <c r="N214" s="293"/>
      <c r="O214" s="256"/>
      <c r="P214" s="256"/>
      <c r="Q214" s="256"/>
      <c r="R214" s="256"/>
      <c r="S214" s="256"/>
      <c r="T214" s="294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735</v>
      </c>
      <c r="AU214" s="20" t="s">
        <v>80</v>
      </c>
    </row>
    <row r="215" s="2" customFormat="1" ht="6.96" customHeight="1">
      <c r="A215" s="41"/>
      <c r="B215" s="62"/>
      <c r="C215" s="63"/>
      <c r="D215" s="63"/>
      <c r="E215" s="63"/>
      <c r="F215" s="63"/>
      <c r="G215" s="63"/>
      <c r="H215" s="63"/>
      <c r="I215" s="63"/>
      <c r="J215" s="63"/>
      <c r="K215" s="63"/>
      <c r="L215" s="47"/>
      <c r="M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</row>
  </sheetData>
  <sheetProtection sheet="1" autoFilter="0" formatColumns="0" formatRows="0" objects="1" scenarios="1" spinCount="100000" saltValue="i03JaX15UpN+LJmrY0Z8XOIEXk3fMnomNlBEEgpwAwU8zbPJN2fd924N/WhEkCi7ztfbXIB5wYd1QKnkbmomNQ==" hashValue="ykIbCSoJbvkkBF+u9O86cXdT7tSoG+ic9Uj64dN1w1z6qgMclJCahD36WF/rieq8R+egUfs9B19WLSBNobE0/Q==" algorithmName="SHA-512" password="CC51"/>
  <autoFilter ref="C81:K214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3_01/111251101"/>
    <hyperlink ref="F90" r:id="rId2" display="https://podminky.urs.cz/item/CS_URS_2023_01/112151111"/>
    <hyperlink ref="F94" r:id="rId3" display="https://podminky.urs.cz/item/CS_URS_2023_01/112151112"/>
    <hyperlink ref="F98" r:id="rId4" display="https://podminky.urs.cz/item/CS_URS_2023_01/112151113"/>
    <hyperlink ref="F102" r:id="rId5" display="https://podminky.urs.cz/item/CS_URS_2023_01/112155315"/>
    <hyperlink ref="F104" r:id="rId6" display="https://podminky.urs.cz/item/CS_URS_2023_01/112201111"/>
    <hyperlink ref="F106" r:id="rId7" display="https://podminky.urs.cz/item/CS_URS_2023_01/112201112"/>
    <hyperlink ref="F108" r:id="rId8" display="https://podminky.urs.cz/item/CS_URS_2023_01/112201113"/>
    <hyperlink ref="F110" r:id="rId9" display="https://podminky.urs.cz/item/CS_URS_2023_01/119005153"/>
    <hyperlink ref="F112" r:id="rId10" display="https://podminky.urs.cz/item/CS_URS_2023_01/122251103"/>
    <hyperlink ref="F116" r:id="rId11" display="https://podminky.urs.cz/item/CS_URS_2023_01/162201401"/>
    <hyperlink ref="F118" r:id="rId12" display="https://podminky.urs.cz/item/CS_URS_2023_01/162201402"/>
    <hyperlink ref="F120" r:id="rId13" display="https://podminky.urs.cz/item/CS_URS_2023_01/162201411"/>
    <hyperlink ref="F122" r:id="rId14" display="https://podminky.urs.cz/item/CS_URS_2023_01/162201412"/>
    <hyperlink ref="F124" r:id="rId15" display="https://podminky.urs.cz/item/CS_URS_2023_01/162201421"/>
    <hyperlink ref="F126" r:id="rId16" display="https://podminky.urs.cz/item/CS_URS_2023_01/162201422"/>
    <hyperlink ref="F128" r:id="rId17" display="https://podminky.urs.cz/item/CS_URS_2023_01/162301931"/>
    <hyperlink ref="F131" r:id="rId18" display="https://podminky.urs.cz/item/CS_URS_2023_01/162301932"/>
    <hyperlink ref="F134" r:id="rId19" display="https://podminky.urs.cz/item/CS_URS_2023_01/162301951"/>
    <hyperlink ref="F137" r:id="rId20" display="https://podminky.urs.cz/item/CS_URS_2023_01/162301952"/>
    <hyperlink ref="F140" r:id="rId21" display="https://podminky.urs.cz/item/CS_URS_2023_01/162301971"/>
    <hyperlink ref="F143" r:id="rId22" display="https://podminky.urs.cz/item/CS_URS_2023_01/162301972"/>
    <hyperlink ref="F146" r:id="rId23" display="https://podminky.urs.cz/item/CS_URS_2023_01/162751117"/>
    <hyperlink ref="F153" r:id="rId24" display="https://podminky.urs.cz/item/CS_URS_2023_01/162751119"/>
    <hyperlink ref="F165" r:id="rId25" display="https://podminky.urs.cz/item/CS_URS_2023_01/171201231"/>
    <hyperlink ref="F170" r:id="rId26" display="https://podminky.urs.cz/item/CS_URS_2023_01/181111111"/>
    <hyperlink ref="F174" r:id="rId27" display="https://podminky.urs.cz/item/CS_URS_2023_01/181351103"/>
    <hyperlink ref="F178" r:id="rId28" display="https://podminky.urs.cz/item/CS_URS_2023_01/181411131"/>
    <hyperlink ref="F184" r:id="rId29" display="https://podminky.urs.cz/item/CS_URS_2023_01/183101315"/>
    <hyperlink ref="F192" r:id="rId30" display="https://podminky.urs.cz/item/CS_URS_2023_01/184102114"/>
    <hyperlink ref="F197" r:id="rId31" display="https://podminky.urs.cz/item/CS_URS_2023_01/184853511"/>
    <hyperlink ref="F201" r:id="rId32" display="https://podminky.urs.cz/item/CS_URS_2023_01/184911314"/>
    <hyperlink ref="F207" r:id="rId33" display="https://podminky.urs.cz/item/CS_URS_2023_01/184911421"/>
    <hyperlink ref="F214" r:id="rId34" display="https://podminky.urs.cz/item/CS_URS_2023_01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5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80</v>
      </c>
    </row>
    <row r="4" s="1" customFormat="1" ht="24.96" customHeight="1">
      <c r="B4" s="23"/>
      <c r="D4" s="143" t="s">
        <v>106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BRNO, LOUČNÁ – VÝSTAVBA DEŠŤOVÉ KANALIZACE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107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1838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19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21</v>
      </c>
      <c r="E12" s="41"/>
      <c r="F12" s="136" t="s">
        <v>22</v>
      </c>
      <c r="G12" s="41"/>
      <c r="H12" s="41"/>
      <c r="I12" s="145" t="s">
        <v>23</v>
      </c>
      <c r="J12" s="149" t="str">
        <f>'Rekapitulace stavby'!AN8</f>
        <v>21. 3. 2023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25</v>
      </c>
      <c r="E14" s="41"/>
      <c r="F14" s="41"/>
      <c r="G14" s="41"/>
      <c r="H14" s="41"/>
      <c r="I14" s="145" t="s">
        <v>26</v>
      </c>
      <c r="J14" s="136" t="str">
        <f>IF('Rekapitulace stavby'!AN10="","",'Rekapitulace stavby'!AN10)</f>
        <v/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 xml:space="preserve"> </v>
      </c>
      <c r="F15" s="41"/>
      <c r="G15" s="41"/>
      <c r="H15" s="41"/>
      <c r="I15" s="145" t="s">
        <v>28</v>
      </c>
      <c r="J15" s="136" t="str">
        <f>IF('Rekapitulace stavby'!AN11="","",'Rekapitulace stavby'!AN11)</f>
        <v/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29</v>
      </c>
      <c r="E17" s="41"/>
      <c r="F17" s="41"/>
      <c r="G17" s="41"/>
      <c r="H17" s="41"/>
      <c r="I17" s="145" t="s">
        <v>26</v>
      </c>
      <c r="J17" s="36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5" t="s">
        <v>28</v>
      </c>
      <c r="J18" s="36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31</v>
      </c>
      <c r="E20" s="41"/>
      <c r="F20" s="41"/>
      <c r="G20" s="41"/>
      <c r="H20" s="41"/>
      <c r="I20" s="145" t="s">
        <v>26</v>
      </c>
      <c r="J20" s="136" t="str">
        <f>IF('Rekapitulace stavby'!AN16="","",'Rekapitulace stavby'!AN16)</f>
        <v/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 xml:space="preserve"> </v>
      </c>
      <c r="F21" s="41"/>
      <c r="G21" s="41"/>
      <c r="H21" s="41"/>
      <c r="I21" s="145" t="s">
        <v>28</v>
      </c>
      <c r="J21" s="136" t="str">
        <f>IF('Rekapitulace stavby'!AN17="","",'Rekapitulace stavby'!AN17)</f>
        <v/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33</v>
      </c>
      <c r="E23" s="41"/>
      <c r="F23" s="41"/>
      <c r="G23" s="41"/>
      <c r="H23" s="41"/>
      <c r="I23" s="145" t="s">
        <v>26</v>
      </c>
      <c r="J23" s="136" t="str">
        <f>IF('Rekapitulace stavby'!AN19="","",'Rekapitulace stavby'!AN19)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5" t="s">
        <v>28</v>
      </c>
      <c r="J24" s="136" t="str">
        <f>IF('Rekapitulace stavby'!AN20="","",'Rekapitulace stavby'!AN20)</f>
        <v/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34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0"/>
      <c r="B27" s="151"/>
      <c r="C27" s="150"/>
      <c r="D27" s="150"/>
      <c r="E27" s="152" t="s">
        <v>19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36</v>
      </c>
      <c r="E30" s="41"/>
      <c r="F30" s="41"/>
      <c r="G30" s="41"/>
      <c r="H30" s="41"/>
      <c r="I30" s="41"/>
      <c r="J30" s="156">
        <f>ROUND(J81,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38</v>
      </c>
      <c r="G32" s="41"/>
      <c r="H32" s="41"/>
      <c r="I32" s="157" t="s">
        <v>37</v>
      </c>
      <c r="J32" s="157" t="s">
        <v>39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40</v>
      </c>
      <c r="E33" s="145" t="s">
        <v>41</v>
      </c>
      <c r="F33" s="159">
        <f>ROUND((SUM(BE81:BE170)),  2)</f>
        <v>0</v>
      </c>
      <c r="G33" s="41"/>
      <c r="H33" s="41"/>
      <c r="I33" s="160">
        <v>0.20999999999999999</v>
      </c>
      <c r="J33" s="159">
        <f>ROUND(((SUM(BE81:BE170))*I33),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42</v>
      </c>
      <c r="F34" s="159">
        <f>ROUND((SUM(BF81:BF170)),  2)</f>
        <v>0</v>
      </c>
      <c r="G34" s="41"/>
      <c r="H34" s="41"/>
      <c r="I34" s="160">
        <v>0.14999999999999999</v>
      </c>
      <c r="J34" s="159">
        <f>ROUND(((SUM(BF81:BF170))*I34),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43</v>
      </c>
      <c r="F35" s="159">
        <f>ROUND((SUM(BG81:BG170)),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44</v>
      </c>
      <c r="F36" s="159">
        <f>ROUND((SUM(BH81:BH170)),  2)</f>
        <v>0</v>
      </c>
      <c r="G36" s="41"/>
      <c r="H36" s="41"/>
      <c r="I36" s="160">
        <v>0.14999999999999999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45</v>
      </c>
      <c r="F37" s="159">
        <f>ROUND((SUM(BI81:BI170)),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46</v>
      </c>
      <c r="E39" s="163"/>
      <c r="F39" s="163"/>
      <c r="G39" s="164" t="s">
        <v>47</v>
      </c>
      <c r="H39" s="165" t="s">
        <v>48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109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2" t="str">
        <f>E7</f>
        <v>BRNO, LOUČNÁ – VÝSTAVBA DEŠŤOVÉ KANALIZACE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107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SO900 - Vedlejší a ostatní náklady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Brno</v>
      </c>
      <c r="G52" s="43"/>
      <c r="H52" s="43"/>
      <c r="I52" s="35" t="s">
        <v>23</v>
      </c>
      <c r="J52" s="75" t="str">
        <f>IF(J12="","",J12)</f>
        <v>21. 3. 2023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31</v>
      </c>
      <c r="J54" s="39" t="str">
        <f>E21</f>
        <v xml:space="preserve"> 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33</v>
      </c>
      <c r="J55" s="39" t="str">
        <f>E24</f>
        <v xml:space="preserve"> 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110</v>
      </c>
      <c r="D57" s="174"/>
      <c r="E57" s="174"/>
      <c r="F57" s="174"/>
      <c r="G57" s="174"/>
      <c r="H57" s="174"/>
      <c r="I57" s="174"/>
      <c r="J57" s="175" t="s">
        <v>111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68</v>
      </c>
      <c r="D59" s="43"/>
      <c r="E59" s="43"/>
      <c r="F59" s="43"/>
      <c r="G59" s="43"/>
      <c r="H59" s="43"/>
      <c r="I59" s="43"/>
      <c r="J59" s="105">
        <f>J81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112</v>
      </c>
    </row>
    <row r="60" s="9" customFormat="1" ht="24.96" customHeight="1">
      <c r="A60" s="9"/>
      <c r="B60" s="177"/>
      <c r="C60" s="178"/>
      <c r="D60" s="179" t="s">
        <v>1839</v>
      </c>
      <c r="E60" s="180"/>
      <c r="F60" s="180"/>
      <c r="G60" s="180"/>
      <c r="H60" s="180"/>
      <c r="I60" s="180"/>
      <c r="J60" s="181">
        <f>J82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5" customFormat="1" ht="19.92" customHeight="1">
      <c r="A61" s="15"/>
      <c r="B61" s="259"/>
      <c r="C61" s="128"/>
      <c r="D61" s="260" t="s">
        <v>1840</v>
      </c>
      <c r="E61" s="261"/>
      <c r="F61" s="261"/>
      <c r="G61" s="261"/>
      <c r="H61" s="261"/>
      <c r="I61" s="261"/>
      <c r="J61" s="262">
        <f>J83</f>
        <v>0</v>
      </c>
      <c r="K61" s="128"/>
      <c r="L61" s="263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</row>
    <row r="62" s="2" customFormat="1" ht="21.84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6.96" customHeight="1">
      <c r="A63" s="41"/>
      <c r="B63" s="62"/>
      <c r="C63" s="63"/>
      <c r="D63" s="63"/>
      <c r="E63" s="63"/>
      <c r="F63" s="63"/>
      <c r="G63" s="63"/>
      <c r="H63" s="63"/>
      <c r="I63" s="63"/>
      <c r="J63" s="63"/>
      <c r="K63" s="6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7" s="2" customFormat="1" ht="6.96" customHeight="1">
      <c r="A67" s="41"/>
      <c r="B67" s="64"/>
      <c r="C67" s="65"/>
      <c r="D67" s="65"/>
      <c r="E67" s="65"/>
      <c r="F67" s="65"/>
      <c r="G67" s="65"/>
      <c r="H67" s="65"/>
      <c r="I67" s="65"/>
      <c r="J67" s="65"/>
      <c r="K67" s="65"/>
      <c r="L67" s="14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24.96" customHeight="1">
      <c r="A68" s="41"/>
      <c r="B68" s="42"/>
      <c r="C68" s="26" t="s">
        <v>130</v>
      </c>
      <c r="D68" s="43"/>
      <c r="E68" s="43"/>
      <c r="F68" s="43"/>
      <c r="G68" s="43"/>
      <c r="H68" s="43"/>
      <c r="I68" s="43"/>
      <c r="J68" s="43"/>
      <c r="K68" s="43"/>
      <c r="L68" s="14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4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12" customHeight="1">
      <c r="A70" s="41"/>
      <c r="B70" s="42"/>
      <c r="C70" s="35" t="s">
        <v>16</v>
      </c>
      <c r="D70" s="43"/>
      <c r="E70" s="43"/>
      <c r="F70" s="43"/>
      <c r="G70" s="43"/>
      <c r="H70" s="43"/>
      <c r="I70" s="43"/>
      <c r="J70" s="43"/>
      <c r="K70" s="43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6.5" customHeight="1">
      <c r="A71" s="41"/>
      <c r="B71" s="42"/>
      <c r="C71" s="43"/>
      <c r="D71" s="43"/>
      <c r="E71" s="172" t="str">
        <f>E7</f>
        <v>BRNO, LOUČNÁ – VÝSTAVBA DEŠŤOVÉ KANALIZACE</v>
      </c>
      <c r="F71" s="35"/>
      <c r="G71" s="35"/>
      <c r="H71" s="35"/>
      <c r="I71" s="43"/>
      <c r="J71" s="43"/>
      <c r="K71" s="43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107</v>
      </c>
      <c r="D72" s="43"/>
      <c r="E72" s="43"/>
      <c r="F72" s="43"/>
      <c r="G72" s="43"/>
      <c r="H72" s="43"/>
      <c r="I72" s="43"/>
      <c r="J72" s="43"/>
      <c r="K72" s="4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72" t="str">
        <f>E9</f>
        <v>SO900 - Vedlejší a ostatní náklady</v>
      </c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21</v>
      </c>
      <c r="D75" s="43"/>
      <c r="E75" s="43"/>
      <c r="F75" s="30" t="str">
        <f>F12</f>
        <v>Brno</v>
      </c>
      <c r="G75" s="43"/>
      <c r="H75" s="43"/>
      <c r="I75" s="35" t="s">
        <v>23</v>
      </c>
      <c r="J75" s="75" t="str">
        <f>IF(J12="","",J12)</f>
        <v>21. 3. 2023</v>
      </c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5.15" customHeight="1">
      <c r="A77" s="41"/>
      <c r="B77" s="42"/>
      <c r="C77" s="35" t="s">
        <v>25</v>
      </c>
      <c r="D77" s="43"/>
      <c r="E77" s="43"/>
      <c r="F77" s="30" t="str">
        <f>E15</f>
        <v xml:space="preserve"> </v>
      </c>
      <c r="G77" s="43"/>
      <c r="H77" s="43"/>
      <c r="I77" s="35" t="s">
        <v>31</v>
      </c>
      <c r="J77" s="39" t="str">
        <f>E21</f>
        <v xml:space="preserve"> </v>
      </c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5.15" customHeight="1">
      <c r="A78" s="41"/>
      <c r="B78" s="42"/>
      <c r="C78" s="35" t="s">
        <v>29</v>
      </c>
      <c r="D78" s="43"/>
      <c r="E78" s="43"/>
      <c r="F78" s="30" t="str">
        <f>IF(E18="","",E18)</f>
        <v>Vyplň údaj</v>
      </c>
      <c r="G78" s="43"/>
      <c r="H78" s="43"/>
      <c r="I78" s="35" t="s">
        <v>33</v>
      </c>
      <c r="J78" s="39" t="str">
        <f>E24</f>
        <v xml:space="preserve"> </v>
      </c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0.32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10" customFormat="1" ht="29.28" customHeight="1">
      <c r="A80" s="183"/>
      <c r="B80" s="184"/>
      <c r="C80" s="185" t="s">
        <v>131</v>
      </c>
      <c r="D80" s="186" t="s">
        <v>55</v>
      </c>
      <c r="E80" s="186" t="s">
        <v>51</v>
      </c>
      <c r="F80" s="186" t="s">
        <v>52</v>
      </c>
      <c r="G80" s="186" t="s">
        <v>132</v>
      </c>
      <c r="H80" s="186" t="s">
        <v>133</v>
      </c>
      <c r="I80" s="186" t="s">
        <v>134</v>
      </c>
      <c r="J80" s="186" t="s">
        <v>111</v>
      </c>
      <c r="K80" s="187" t="s">
        <v>135</v>
      </c>
      <c r="L80" s="188"/>
      <c r="M80" s="95" t="s">
        <v>19</v>
      </c>
      <c r="N80" s="96" t="s">
        <v>40</v>
      </c>
      <c r="O80" s="96" t="s">
        <v>136</v>
      </c>
      <c r="P80" s="96" t="s">
        <v>137</v>
      </c>
      <c r="Q80" s="96" t="s">
        <v>138</v>
      </c>
      <c r="R80" s="96" t="s">
        <v>139</v>
      </c>
      <c r="S80" s="96" t="s">
        <v>140</v>
      </c>
      <c r="T80" s="97" t="s">
        <v>141</v>
      </c>
      <c r="U80" s="183"/>
      <c r="V80" s="183"/>
      <c r="W80" s="183"/>
      <c r="X80" s="183"/>
      <c r="Y80" s="183"/>
      <c r="Z80" s="183"/>
      <c r="AA80" s="183"/>
      <c r="AB80" s="183"/>
      <c r="AC80" s="183"/>
      <c r="AD80" s="183"/>
      <c r="AE80" s="183"/>
    </row>
    <row r="81" s="2" customFormat="1" ht="22.8" customHeight="1">
      <c r="A81" s="41"/>
      <c r="B81" s="42"/>
      <c r="C81" s="102" t="s">
        <v>142</v>
      </c>
      <c r="D81" s="43"/>
      <c r="E81" s="43"/>
      <c r="F81" s="43"/>
      <c r="G81" s="43"/>
      <c r="H81" s="43"/>
      <c r="I81" s="43"/>
      <c r="J81" s="189">
        <f>BK81</f>
        <v>0</v>
      </c>
      <c r="K81" s="43"/>
      <c r="L81" s="47"/>
      <c r="M81" s="98"/>
      <c r="N81" s="190"/>
      <c r="O81" s="99"/>
      <c r="P81" s="191">
        <f>P82</f>
        <v>0</v>
      </c>
      <c r="Q81" s="99"/>
      <c r="R81" s="191">
        <f>R82</f>
        <v>0</v>
      </c>
      <c r="S81" s="99"/>
      <c r="T81" s="192">
        <f>T82</f>
        <v>0</v>
      </c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T81" s="20" t="s">
        <v>69</v>
      </c>
      <c r="AU81" s="20" t="s">
        <v>112</v>
      </c>
      <c r="BK81" s="193">
        <f>BK82</f>
        <v>0</v>
      </c>
    </row>
    <row r="82" s="11" customFormat="1" ht="25.92" customHeight="1">
      <c r="A82" s="11"/>
      <c r="B82" s="194"/>
      <c r="C82" s="195"/>
      <c r="D82" s="196" t="s">
        <v>69</v>
      </c>
      <c r="E82" s="197" t="s">
        <v>728</v>
      </c>
      <c r="F82" s="197" t="s">
        <v>1841</v>
      </c>
      <c r="G82" s="195"/>
      <c r="H82" s="195"/>
      <c r="I82" s="198"/>
      <c r="J82" s="199">
        <f>BK82</f>
        <v>0</v>
      </c>
      <c r="K82" s="195"/>
      <c r="L82" s="200"/>
      <c r="M82" s="201"/>
      <c r="N82" s="202"/>
      <c r="O82" s="202"/>
      <c r="P82" s="203">
        <f>P83</f>
        <v>0</v>
      </c>
      <c r="Q82" s="202"/>
      <c r="R82" s="203">
        <f>R83</f>
        <v>0</v>
      </c>
      <c r="S82" s="202"/>
      <c r="T82" s="204">
        <f>T83</f>
        <v>0</v>
      </c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R82" s="205" t="s">
        <v>78</v>
      </c>
      <c r="AT82" s="206" t="s">
        <v>69</v>
      </c>
      <c r="AU82" s="206" t="s">
        <v>70</v>
      </c>
      <c r="AY82" s="205" t="s">
        <v>145</v>
      </c>
      <c r="BK82" s="207">
        <f>BK83</f>
        <v>0</v>
      </c>
    </row>
    <row r="83" s="11" customFormat="1" ht="22.8" customHeight="1">
      <c r="A83" s="11"/>
      <c r="B83" s="194"/>
      <c r="C83" s="195"/>
      <c r="D83" s="196" t="s">
        <v>69</v>
      </c>
      <c r="E83" s="264" t="s">
        <v>215</v>
      </c>
      <c r="F83" s="264" t="s">
        <v>1842</v>
      </c>
      <c r="G83" s="195"/>
      <c r="H83" s="195"/>
      <c r="I83" s="198"/>
      <c r="J83" s="265">
        <f>BK83</f>
        <v>0</v>
      </c>
      <c r="K83" s="195"/>
      <c r="L83" s="200"/>
      <c r="M83" s="201"/>
      <c r="N83" s="202"/>
      <c r="O83" s="202"/>
      <c r="P83" s="203">
        <f>SUM(P84:P170)</f>
        <v>0</v>
      </c>
      <c r="Q83" s="202"/>
      <c r="R83" s="203">
        <f>SUM(R84:R170)</f>
        <v>0</v>
      </c>
      <c r="S83" s="202"/>
      <c r="T83" s="204">
        <f>SUM(T84:T170)</f>
        <v>0</v>
      </c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R83" s="205" t="s">
        <v>78</v>
      </c>
      <c r="AT83" s="206" t="s">
        <v>69</v>
      </c>
      <c r="AU83" s="206" t="s">
        <v>78</v>
      </c>
      <c r="AY83" s="205" t="s">
        <v>145</v>
      </c>
      <c r="BK83" s="207">
        <f>SUM(BK84:BK170)</f>
        <v>0</v>
      </c>
    </row>
    <row r="84" s="2" customFormat="1" ht="16.5" customHeight="1">
      <c r="A84" s="41"/>
      <c r="B84" s="42"/>
      <c r="C84" s="208" t="s">
        <v>78</v>
      </c>
      <c r="D84" s="208" t="s">
        <v>146</v>
      </c>
      <c r="E84" s="209" t="s">
        <v>1843</v>
      </c>
      <c r="F84" s="210" t="s">
        <v>1844</v>
      </c>
      <c r="G84" s="211" t="s">
        <v>401</v>
      </c>
      <c r="H84" s="212">
        <v>8</v>
      </c>
      <c r="I84" s="213"/>
      <c r="J84" s="214">
        <f>ROUND(I84*H84,2)</f>
        <v>0</v>
      </c>
      <c r="K84" s="210" t="s">
        <v>19</v>
      </c>
      <c r="L84" s="47"/>
      <c r="M84" s="215" t="s">
        <v>19</v>
      </c>
      <c r="N84" s="216" t="s">
        <v>41</v>
      </c>
      <c r="O84" s="87"/>
      <c r="P84" s="217">
        <f>O84*H84</f>
        <v>0</v>
      </c>
      <c r="Q84" s="217">
        <v>0</v>
      </c>
      <c r="R84" s="217">
        <f>Q84*H84</f>
        <v>0</v>
      </c>
      <c r="S84" s="217">
        <v>0</v>
      </c>
      <c r="T84" s="218">
        <f>S84*H84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R84" s="219" t="s">
        <v>150</v>
      </c>
      <c r="AT84" s="219" t="s">
        <v>146</v>
      </c>
      <c r="AU84" s="219" t="s">
        <v>80</v>
      </c>
      <c r="AY84" s="20" t="s">
        <v>145</v>
      </c>
      <c r="BE84" s="220">
        <f>IF(N84="základní",J84,0)</f>
        <v>0</v>
      </c>
      <c r="BF84" s="220">
        <f>IF(N84="snížená",J84,0)</f>
        <v>0</v>
      </c>
      <c r="BG84" s="220">
        <f>IF(N84="zákl. přenesená",J84,0)</f>
        <v>0</v>
      </c>
      <c r="BH84" s="220">
        <f>IF(N84="sníž. přenesená",J84,0)</f>
        <v>0</v>
      </c>
      <c r="BI84" s="220">
        <f>IF(N84="nulová",J84,0)</f>
        <v>0</v>
      </c>
      <c r="BJ84" s="20" t="s">
        <v>78</v>
      </c>
      <c r="BK84" s="220">
        <f>ROUND(I84*H84,2)</f>
        <v>0</v>
      </c>
      <c r="BL84" s="20" t="s">
        <v>150</v>
      </c>
      <c r="BM84" s="219" t="s">
        <v>1845</v>
      </c>
    </row>
    <row r="85" s="2" customFormat="1" ht="16.5" customHeight="1">
      <c r="A85" s="41"/>
      <c r="B85" s="42"/>
      <c r="C85" s="208" t="s">
        <v>80</v>
      </c>
      <c r="D85" s="208" t="s">
        <v>146</v>
      </c>
      <c r="E85" s="209" t="s">
        <v>1846</v>
      </c>
      <c r="F85" s="210" t="s">
        <v>1847</v>
      </c>
      <c r="G85" s="211" t="s">
        <v>1848</v>
      </c>
      <c r="H85" s="212">
        <v>900</v>
      </c>
      <c r="I85" s="213"/>
      <c r="J85" s="214">
        <f>ROUND(I85*H85,2)</f>
        <v>0</v>
      </c>
      <c r="K85" s="210" t="s">
        <v>19</v>
      </c>
      <c r="L85" s="47"/>
      <c r="M85" s="215" t="s">
        <v>19</v>
      </c>
      <c r="N85" s="216" t="s">
        <v>41</v>
      </c>
      <c r="O85" s="87"/>
      <c r="P85" s="217">
        <f>O85*H85</f>
        <v>0</v>
      </c>
      <c r="Q85" s="217">
        <v>0</v>
      </c>
      <c r="R85" s="217">
        <f>Q85*H85</f>
        <v>0</v>
      </c>
      <c r="S85" s="217">
        <v>0</v>
      </c>
      <c r="T85" s="218">
        <f>S85*H85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R85" s="219" t="s">
        <v>150</v>
      </c>
      <c r="AT85" s="219" t="s">
        <v>146</v>
      </c>
      <c r="AU85" s="219" t="s">
        <v>80</v>
      </c>
      <c r="AY85" s="20" t="s">
        <v>145</v>
      </c>
      <c r="BE85" s="220">
        <f>IF(N85="základní",J85,0)</f>
        <v>0</v>
      </c>
      <c r="BF85" s="220">
        <f>IF(N85="snížená",J85,0)</f>
        <v>0</v>
      </c>
      <c r="BG85" s="220">
        <f>IF(N85="zákl. přenesená",J85,0)</f>
        <v>0</v>
      </c>
      <c r="BH85" s="220">
        <f>IF(N85="sníž. přenesená",J85,0)</f>
        <v>0</v>
      </c>
      <c r="BI85" s="220">
        <f>IF(N85="nulová",J85,0)</f>
        <v>0</v>
      </c>
      <c r="BJ85" s="20" t="s">
        <v>78</v>
      </c>
      <c r="BK85" s="220">
        <f>ROUND(I85*H85,2)</f>
        <v>0</v>
      </c>
      <c r="BL85" s="20" t="s">
        <v>150</v>
      </c>
      <c r="BM85" s="219" t="s">
        <v>1849</v>
      </c>
    </row>
    <row r="86" s="12" customFormat="1">
      <c r="A86" s="12"/>
      <c r="B86" s="221"/>
      <c r="C86" s="222"/>
      <c r="D86" s="223" t="s">
        <v>152</v>
      </c>
      <c r="E86" s="224" t="s">
        <v>19</v>
      </c>
      <c r="F86" s="225" t="s">
        <v>1850</v>
      </c>
      <c r="G86" s="222"/>
      <c r="H86" s="226">
        <v>900</v>
      </c>
      <c r="I86" s="227"/>
      <c r="J86" s="222"/>
      <c r="K86" s="222"/>
      <c r="L86" s="228"/>
      <c r="M86" s="229"/>
      <c r="N86" s="230"/>
      <c r="O86" s="230"/>
      <c r="P86" s="230"/>
      <c r="Q86" s="230"/>
      <c r="R86" s="230"/>
      <c r="S86" s="230"/>
      <c r="T86" s="231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T86" s="232" t="s">
        <v>152</v>
      </c>
      <c r="AU86" s="232" t="s">
        <v>80</v>
      </c>
      <c r="AV86" s="12" t="s">
        <v>80</v>
      </c>
      <c r="AW86" s="12" t="s">
        <v>32</v>
      </c>
      <c r="AX86" s="12" t="s">
        <v>70</v>
      </c>
      <c r="AY86" s="232" t="s">
        <v>145</v>
      </c>
    </row>
    <row r="87" s="14" customFormat="1">
      <c r="A87" s="14"/>
      <c r="B87" s="243"/>
      <c r="C87" s="244"/>
      <c r="D87" s="223" t="s">
        <v>152</v>
      </c>
      <c r="E87" s="245" t="s">
        <v>19</v>
      </c>
      <c r="F87" s="246" t="s">
        <v>154</v>
      </c>
      <c r="G87" s="244"/>
      <c r="H87" s="247">
        <v>900</v>
      </c>
      <c r="I87" s="248"/>
      <c r="J87" s="244"/>
      <c r="K87" s="244"/>
      <c r="L87" s="249"/>
      <c r="M87" s="250"/>
      <c r="N87" s="251"/>
      <c r="O87" s="251"/>
      <c r="P87" s="251"/>
      <c r="Q87" s="251"/>
      <c r="R87" s="251"/>
      <c r="S87" s="251"/>
      <c r="T87" s="252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T87" s="253" t="s">
        <v>152</v>
      </c>
      <c r="AU87" s="253" t="s">
        <v>80</v>
      </c>
      <c r="AV87" s="14" t="s">
        <v>150</v>
      </c>
      <c r="AW87" s="14" t="s">
        <v>32</v>
      </c>
      <c r="AX87" s="14" t="s">
        <v>78</v>
      </c>
      <c r="AY87" s="253" t="s">
        <v>145</v>
      </c>
    </row>
    <row r="88" s="2" customFormat="1" ht="16.5" customHeight="1">
      <c r="A88" s="41"/>
      <c r="B88" s="42"/>
      <c r="C88" s="208" t="s">
        <v>168</v>
      </c>
      <c r="D88" s="208" t="s">
        <v>146</v>
      </c>
      <c r="E88" s="209" t="s">
        <v>1851</v>
      </c>
      <c r="F88" s="210" t="s">
        <v>1852</v>
      </c>
      <c r="G88" s="211" t="s">
        <v>1853</v>
      </c>
      <c r="H88" s="212">
        <v>30</v>
      </c>
      <c r="I88" s="213"/>
      <c r="J88" s="214">
        <f>ROUND(I88*H88,2)</f>
        <v>0</v>
      </c>
      <c r="K88" s="210" t="s">
        <v>19</v>
      </c>
      <c r="L88" s="47"/>
      <c r="M88" s="215" t="s">
        <v>19</v>
      </c>
      <c r="N88" s="216" t="s">
        <v>41</v>
      </c>
      <c r="O88" s="87"/>
      <c r="P88" s="217">
        <f>O88*H88</f>
        <v>0</v>
      </c>
      <c r="Q88" s="217">
        <v>0</v>
      </c>
      <c r="R88" s="217">
        <f>Q88*H88</f>
        <v>0</v>
      </c>
      <c r="S88" s="217">
        <v>0</v>
      </c>
      <c r="T88" s="218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9" t="s">
        <v>150</v>
      </c>
      <c r="AT88" s="219" t="s">
        <v>146</v>
      </c>
      <c r="AU88" s="219" t="s">
        <v>80</v>
      </c>
      <c r="AY88" s="20" t="s">
        <v>145</v>
      </c>
      <c r="BE88" s="220">
        <f>IF(N88="základní",J88,0)</f>
        <v>0</v>
      </c>
      <c r="BF88" s="220">
        <f>IF(N88="snížená",J88,0)</f>
        <v>0</v>
      </c>
      <c r="BG88" s="220">
        <f>IF(N88="zákl. přenesená",J88,0)</f>
        <v>0</v>
      </c>
      <c r="BH88" s="220">
        <f>IF(N88="sníž. přenesená",J88,0)</f>
        <v>0</v>
      </c>
      <c r="BI88" s="220">
        <f>IF(N88="nulová",J88,0)</f>
        <v>0</v>
      </c>
      <c r="BJ88" s="20" t="s">
        <v>78</v>
      </c>
      <c r="BK88" s="220">
        <f>ROUND(I88*H88,2)</f>
        <v>0</v>
      </c>
      <c r="BL88" s="20" t="s">
        <v>150</v>
      </c>
      <c r="BM88" s="219" t="s">
        <v>1854</v>
      </c>
    </row>
    <row r="89" s="2" customFormat="1" ht="24.15" customHeight="1">
      <c r="A89" s="41"/>
      <c r="B89" s="42"/>
      <c r="C89" s="208" t="s">
        <v>150</v>
      </c>
      <c r="D89" s="208" t="s">
        <v>146</v>
      </c>
      <c r="E89" s="209" t="s">
        <v>1855</v>
      </c>
      <c r="F89" s="210" t="s">
        <v>1856</v>
      </c>
      <c r="G89" s="211" t="s">
        <v>1857</v>
      </c>
      <c r="H89" s="212">
        <v>8</v>
      </c>
      <c r="I89" s="213"/>
      <c r="J89" s="214">
        <f>ROUND(I89*H89,2)</f>
        <v>0</v>
      </c>
      <c r="K89" s="210" t="s">
        <v>19</v>
      </c>
      <c r="L89" s="47"/>
      <c r="M89" s="215" t="s">
        <v>19</v>
      </c>
      <c r="N89" s="216" t="s">
        <v>41</v>
      </c>
      <c r="O89" s="87"/>
      <c r="P89" s="217">
        <f>O89*H89</f>
        <v>0</v>
      </c>
      <c r="Q89" s="217">
        <v>0</v>
      </c>
      <c r="R89" s="217">
        <f>Q89*H89</f>
        <v>0</v>
      </c>
      <c r="S89" s="217">
        <v>0</v>
      </c>
      <c r="T89" s="218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9" t="s">
        <v>150</v>
      </c>
      <c r="AT89" s="219" t="s">
        <v>146</v>
      </c>
      <c r="AU89" s="219" t="s">
        <v>80</v>
      </c>
      <c r="AY89" s="20" t="s">
        <v>145</v>
      </c>
      <c r="BE89" s="220">
        <f>IF(N89="základní",J89,0)</f>
        <v>0</v>
      </c>
      <c r="BF89" s="220">
        <f>IF(N89="snížená",J89,0)</f>
        <v>0</v>
      </c>
      <c r="BG89" s="220">
        <f>IF(N89="zákl. přenesená",J89,0)</f>
        <v>0</v>
      </c>
      <c r="BH89" s="220">
        <f>IF(N89="sníž. přenesená",J89,0)</f>
        <v>0</v>
      </c>
      <c r="BI89" s="220">
        <f>IF(N89="nulová",J89,0)</f>
        <v>0</v>
      </c>
      <c r="BJ89" s="20" t="s">
        <v>78</v>
      </c>
      <c r="BK89" s="220">
        <f>ROUND(I89*H89,2)</f>
        <v>0</v>
      </c>
      <c r="BL89" s="20" t="s">
        <v>150</v>
      </c>
      <c r="BM89" s="219" t="s">
        <v>1858</v>
      </c>
    </row>
    <row r="90" s="2" customFormat="1" ht="16.5" customHeight="1">
      <c r="A90" s="41"/>
      <c r="B90" s="42"/>
      <c r="C90" s="208" t="s">
        <v>189</v>
      </c>
      <c r="D90" s="208" t="s">
        <v>146</v>
      </c>
      <c r="E90" s="209" t="s">
        <v>1859</v>
      </c>
      <c r="F90" s="210" t="s">
        <v>1860</v>
      </c>
      <c r="G90" s="211" t="s">
        <v>1857</v>
      </c>
      <c r="H90" s="212">
        <v>1</v>
      </c>
      <c r="I90" s="213"/>
      <c r="J90" s="214">
        <f>ROUND(I90*H90,2)</f>
        <v>0</v>
      </c>
      <c r="K90" s="210" t="s">
        <v>19</v>
      </c>
      <c r="L90" s="47"/>
      <c r="M90" s="215" t="s">
        <v>19</v>
      </c>
      <c r="N90" s="216" t="s">
        <v>41</v>
      </c>
      <c r="O90" s="87"/>
      <c r="P90" s="217">
        <f>O90*H90</f>
        <v>0</v>
      </c>
      <c r="Q90" s="217">
        <v>0</v>
      </c>
      <c r="R90" s="217">
        <f>Q90*H90</f>
        <v>0</v>
      </c>
      <c r="S90" s="217">
        <v>0</v>
      </c>
      <c r="T90" s="218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9" t="s">
        <v>150</v>
      </c>
      <c r="AT90" s="219" t="s">
        <v>146</v>
      </c>
      <c r="AU90" s="219" t="s">
        <v>80</v>
      </c>
      <c r="AY90" s="20" t="s">
        <v>145</v>
      </c>
      <c r="BE90" s="220">
        <f>IF(N90="základní",J90,0)</f>
        <v>0</v>
      </c>
      <c r="BF90" s="220">
        <f>IF(N90="snížená",J90,0)</f>
        <v>0</v>
      </c>
      <c r="BG90" s="220">
        <f>IF(N90="zákl. přenesená",J90,0)</f>
        <v>0</v>
      </c>
      <c r="BH90" s="220">
        <f>IF(N90="sníž. přenesená",J90,0)</f>
        <v>0</v>
      </c>
      <c r="BI90" s="220">
        <f>IF(N90="nulová",J90,0)</f>
        <v>0</v>
      </c>
      <c r="BJ90" s="20" t="s">
        <v>78</v>
      </c>
      <c r="BK90" s="220">
        <f>ROUND(I90*H90,2)</f>
        <v>0</v>
      </c>
      <c r="BL90" s="20" t="s">
        <v>150</v>
      </c>
      <c r="BM90" s="219" t="s">
        <v>1861</v>
      </c>
    </row>
    <row r="91" s="13" customFormat="1">
      <c r="A91" s="13"/>
      <c r="B91" s="233"/>
      <c r="C91" s="234"/>
      <c r="D91" s="223" t="s">
        <v>152</v>
      </c>
      <c r="E91" s="235" t="s">
        <v>19</v>
      </c>
      <c r="F91" s="236" t="s">
        <v>1862</v>
      </c>
      <c r="G91" s="234"/>
      <c r="H91" s="235" t="s">
        <v>19</v>
      </c>
      <c r="I91" s="237"/>
      <c r="J91" s="234"/>
      <c r="K91" s="234"/>
      <c r="L91" s="238"/>
      <c r="M91" s="239"/>
      <c r="N91" s="240"/>
      <c r="O91" s="240"/>
      <c r="P91" s="240"/>
      <c r="Q91" s="240"/>
      <c r="R91" s="240"/>
      <c r="S91" s="240"/>
      <c r="T91" s="241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2" t="s">
        <v>152</v>
      </c>
      <c r="AU91" s="242" t="s">
        <v>80</v>
      </c>
      <c r="AV91" s="13" t="s">
        <v>78</v>
      </c>
      <c r="AW91" s="13" t="s">
        <v>32</v>
      </c>
      <c r="AX91" s="13" t="s">
        <v>70</v>
      </c>
      <c r="AY91" s="242" t="s">
        <v>145</v>
      </c>
    </row>
    <row r="92" s="13" customFormat="1">
      <c r="A92" s="13"/>
      <c r="B92" s="233"/>
      <c r="C92" s="234"/>
      <c r="D92" s="223" t="s">
        <v>152</v>
      </c>
      <c r="E92" s="235" t="s">
        <v>19</v>
      </c>
      <c r="F92" s="236" t="s">
        <v>1863</v>
      </c>
      <c r="G92" s="234"/>
      <c r="H92" s="235" t="s">
        <v>19</v>
      </c>
      <c r="I92" s="237"/>
      <c r="J92" s="234"/>
      <c r="K92" s="234"/>
      <c r="L92" s="238"/>
      <c r="M92" s="239"/>
      <c r="N92" s="240"/>
      <c r="O92" s="240"/>
      <c r="P92" s="240"/>
      <c r="Q92" s="240"/>
      <c r="R92" s="240"/>
      <c r="S92" s="240"/>
      <c r="T92" s="241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2" t="s">
        <v>152</v>
      </c>
      <c r="AU92" s="242" t="s">
        <v>80</v>
      </c>
      <c r="AV92" s="13" t="s">
        <v>78</v>
      </c>
      <c r="AW92" s="13" t="s">
        <v>32</v>
      </c>
      <c r="AX92" s="13" t="s">
        <v>70</v>
      </c>
      <c r="AY92" s="242" t="s">
        <v>145</v>
      </c>
    </row>
    <row r="93" s="13" customFormat="1">
      <c r="A93" s="13"/>
      <c r="B93" s="233"/>
      <c r="C93" s="234"/>
      <c r="D93" s="223" t="s">
        <v>152</v>
      </c>
      <c r="E93" s="235" t="s">
        <v>19</v>
      </c>
      <c r="F93" s="236" t="s">
        <v>1864</v>
      </c>
      <c r="G93" s="234"/>
      <c r="H93" s="235" t="s">
        <v>19</v>
      </c>
      <c r="I93" s="237"/>
      <c r="J93" s="234"/>
      <c r="K93" s="234"/>
      <c r="L93" s="238"/>
      <c r="M93" s="239"/>
      <c r="N93" s="240"/>
      <c r="O93" s="240"/>
      <c r="P93" s="240"/>
      <c r="Q93" s="240"/>
      <c r="R93" s="240"/>
      <c r="S93" s="240"/>
      <c r="T93" s="241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2" t="s">
        <v>152</v>
      </c>
      <c r="AU93" s="242" t="s">
        <v>80</v>
      </c>
      <c r="AV93" s="13" t="s">
        <v>78</v>
      </c>
      <c r="AW93" s="13" t="s">
        <v>32</v>
      </c>
      <c r="AX93" s="13" t="s">
        <v>70</v>
      </c>
      <c r="AY93" s="242" t="s">
        <v>145</v>
      </c>
    </row>
    <row r="94" s="12" customFormat="1">
      <c r="A94" s="12"/>
      <c r="B94" s="221"/>
      <c r="C94" s="222"/>
      <c r="D94" s="223" t="s">
        <v>152</v>
      </c>
      <c r="E94" s="224" t="s">
        <v>19</v>
      </c>
      <c r="F94" s="225" t="s">
        <v>1865</v>
      </c>
      <c r="G94" s="222"/>
      <c r="H94" s="226">
        <v>1</v>
      </c>
      <c r="I94" s="227"/>
      <c r="J94" s="222"/>
      <c r="K94" s="222"/>
      <c r="L94" s="228"/>
      <c r="M94" s="229"/>
      <c r="N94" s="230"/>
      <c r="O94" s="230"/>
      <c r="P94" s="230"/>
      <c r="Q94" s="230"/>
      <c r="R94" s="230"/>
      <c r="S94" s="230"/>
      <c r="T94" s="231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T94" s="232" t="s">
        <v>152</v>
      </c>
      <c r="AU94" s="232" t="s">
        <v>80</v>
      </c>
      <c r="AV94" s="12" t="s">
        <v>80</v>
      </c>
      <c r="AW94" s="12" t="s">
        <v>32</v>
      </c>
      <c r="AX94" s="12" t="s">
        <v>70</v>
      </c>
      <c r="AY94" s="232" t="s">
        <v>145</v>
      </c>
    </row>
    <row r="95" s="14" customFormat="1">
      <c r="A95" s="14"/>
      <c r="B95" s="243"/>
      <c r="C95" s="244"/>
      <c r="D95" s="223" t="s">
        <v>152</v>
      </c>
      <c r="E95" s="245" t="s">
        <v>19</v>
      </c>
      <c r="F95" s="246" t="s">
        <v>154</v>
      </c>
      <c r="G95" s="244"/>
      <c r="H95" s="247">
        <v>1</v>
      </c>
      <c r="I95" s="248"/>
      <c r="J95" s="244"/>
      <c r="K95" s="244"/>
      <c r="L95" s="249"/>
      <c r="M95" s="250"/>
      <c r="N95" s="251"/>
      <c r="O95" s="251"/>
      <c r="P95" s="251"/>
      <c r="Q95" s="251"/>
      <c r="R95" s="251"/>
      <c r="S95" s="251"/>
      <c r="T95" s="252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3" t="s">
        <v>152</v>
      </c>
      <c r="AU95" s="253" t="s">
        <v>80</v>
      </c>
      <c r="AV95" s="14" t="s">
        <v>150</v>
      </c>
      <c r="AW95" s="14" t="s">
        <v>32</v>
      </c>
      <c r="AX95" s="14" t="s">
        <v>78</v>
      </c>
      <c r="AY95" s="253" t="s">
        <v>145</v>
      </c>
    </row>
    <row r="96" s="2" customFormat="1" ht="16.5" customHeight="1">
      <c r="A96" s="41"/>
      <c r="B96" s="42"/>
      <c r="C96" s="208" t="s">
        <v>195</v>
      </c>
      <c r="D96" s="208" t="s">
        <v>146</v>
      </c>
      <c r="E96" s="209" t="s">
        <v>1866</v>
      </c>
      <c r="F96" s="210" t="s">
        <v>1867</v>
      </c>
      <c r="G96" s="211" t="s">
        <v>1857</v>
      </c>
      <c r="H96" s="212">
        <v>1</v>
      </c>
      <c r="I96" s="213"/>
      <c r="J96" s="214">
        <f>ROUND(I96*H96,2)</f>
        <v>0</v>
      </c>
      <c r="K96" s="210" t="s">
        <v>19</v>
      </c>
      <c r="L96" s="47"/>
      <c r="M96" s="215" t="s">
        <v>19</v>
      </c>
      <c r="N96" s="216" t="s">
        <v>41</v>
      </c>
      <c r="O96" s="87"/>
      <c r="P96" s="217">
        <f>O96*H96</f>
        <v>0</v>
      </c>
      <c r="Q96" s="217">
        <v>0</v>
      </c>
      <c r="R96" s="217">
        <f>Q96*H96</f>
        <v>0</v>
      </c>
      <c r="S96" s="217">
        <v>0</v>
      </c>
      <c r="T96" s="218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9" t="s">
        <v>150</v>
      </c>
      <c r="AT96" s="219" t="s">
        <v>146</v>
      </c>
      <c r="AU96" s="219" t="s">
        <v>80</v>
      </c>
      <c r="AY96" s="20" t="s">
        <v>145</v>
      </c>
      <c r="BE96" s="220">
        <f>IF(N96="základní",J96,0)</f>
        <v>0</v>
      </c>
      <c r="BF96" s="220">
        <f>IF(N96="snížená",J96,0)</f>
        <v>0</v>
      </c>
      <c r="BG96" s="220">
        <f>IF(N96="zákl. přenesená",J96,0)</f>
        <v>0</v>
      </c>
      <c r="BH96" s="220">
        <f>IF(N96="sníž. přenesená",J96,0)</f>
        <v>0</v>
      </c>
      <c r="BI96" s="220">
        <f>IF(N96="nulová",J96,0)</f>
        <v>0</v>
      </c>
      <c r="BJ96" s="20" t="s">
        <v>78</v>
      </c>
      <c r="BK96" s="220">
        <f>ROUND(I96*H96,2)</f>
        <v>0</v>
      </c>
      <c r="BL96" s="20" t="s">
        <v>150</v>
      </c>
      <c r="BM96" s="219" t="s">
        <v>1868</v>
      </c>
    </row>
    <row r="97" s="2" customFormat="1" ht="16.5" customHeight="1">
      <c r="A97" s="41"/>
      <c r="B97" s="42"/>
      <c r="C97" s="208" t="s">
        <v>215</v>
      </c>
      <c r="D97" s="208" t="s">
        <v>146</v>
      </c>
      <c r="E97" s="209" t="s">
        <v>1869</v>
      </c>
      <c r="F97" s="210" t="s">
        <v>1870</v>
      </c>
      <c r="G97" s="211" t="s">
        <v>1857</v>
      </c>
      <c r="H97" s="212">
        <v>1</v>
      </c>
      <c r="I97" s="213"/>
      <c r="J97" s="214">
        <f>ROUND(I97*H97,2)</f>
        <v>0</v>
      </c>
      <c r="K97" s="210" t="s">
        <v>19</v>
      </c>
      <c r="L97" s="47"/>
      <c r="M97" s="215" t="s">
        <v>19</v>
      </c>
      <c r="N97" s="216" t="s">
        <v>41</v>
      </c>
      <c r="O97" s="87"/>
      <c r="P97" s="217">
        <f>O97*H97</f>
        <v>0</v>
      </c>
      <c r="Q97" s="217">
        <v>0</v>
      </c>
      <c r="R97" s="217">
        <f>Q97*H97</f>
        <v>0</v>
      </c>
      <c r="S97" s="217">
        <v>0</v>
      </c>
      <c r="T97" s="218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9" t="s">
        <v>150</v>
      </c>
      <c r="AT97" s="219" t="s">
        <v>146</v>
      </c>
      <c r="AU97" s="219" t="s">
        <v>80</v>
      </c>
      <c r="AY97" s="20" t="s">
        <v>145</v>
      </c>
      <c r="BE97" s="220">
        <f>IF(N97="základní",J97,0)</f>
        <v>0</v>
      </c>
      <c r="BF97" s="220">
        <f>IF(N97="snížená",J97,0)</f>
        <v>0</v>
      </c>
      <c r="BG97" s="220">
        <f>IF(N97="zákl. přenesená",J97,0)</f>
        <v>0</v>
      </c>
      <c r="BH97" s="220">
        <f>IF(N97="sníž. přenesená",J97,0)</f>
        <v>0</v>
      </c>
      <c r="BI97" s="220">
        <f>IF(N97="nulová",J97,0)</f>
        <v>0</v>
      </c>
      <c r="BJ97" s="20" t="s">
        <v>78</v>
      </c>
      <c r="BK97" s="220">
        <f>ROUND(I97*H97,2)</f>
        <v>0</v>
      </c>
      <c r="BL97" s="20" t="s">
        <v>150</v>
      </c>
      <c r="BM97" s="219" t="s">
        <v>1871</v>
      </c>
    </row>
    <row r="98" s="2" customFormat="1" ht="16.5" customHeight="1">
      <c r="A98" s="41"/>
      <c r="B98" s="42"/>
      <c r="C98" s="208" t="s">
        <v>222</v>
      </c>
      <c r="D98" s="208" t="s">
        <v>146</v>
      </c>
      <c r="E98" s="209" t="s">
        <v>1872</v>
      </c>
      <c r="F98" s="210" t="s">
        <v>1873</v>
      </c>
      <c r="G98" s="211" t="s">
        <v>1857</v>
      </c>
      <c r="H98" s="212">
        <v>1</v>
      </c>
      <c r="I98" s="213"/>
      <c r="J98" s="214">
        <f>ROUND(I98*H98,2)</f>
        <v>0</v>
      </c>
      <c r="K98" s="210" t="s">
        <v>19</v>
      </c>
      <c r="L98" s="47"/>
      <c r="M98" s="215" t="s">
        <v>19</v>
      </c>
      <c r="N98" s="216" t="s">
        <v>41</v>
      </c>
      <c r="O98" s="87"/>
      <c r="P98" s="217">
        <f>O98*H98</f>
        <v>0</v>
      </c>
      <c r="Q98" s="217">
        <v>0</v>
      </c>
      <c r="R98" s="217">
        <f>Q98*H98</f>
        <v>0</v>
      </c>
      <c r="S98" s="217">
        <v>0</v>
      </c>
      <c r="T98" s="218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9" t="s">
        <v>150</v>
      </c>
      <c r="AT98" s="219" t="s">
        <v>146</v>
      </c>
      <c r="AU98" s="219" t="s">
        <v>80</v>
      </c>
      <c r="AY98" s="20" t="s">
        <v>145</v>
      </c>
      <c r="BE98" s="220">
        <f>IF(N98="základní",J98,0)</f>
        <v>0</v>
      </c>
      <c r="BF98" s="220">
        <f>IF(N98="snížená",J98,0)</f>
        <v>0</v>
      </c>
      <c r="BG98" s="220">
        <f>IF(N98="zákl. přenesená",J98,0)</f>
        <v>0</v>
      </c>
      <c r="BH98" s="220">
        <f>IF(N98="sníž. přenesená",J98,0)</f>
        <v>0</v>
      </c>
      <c r="BI98" s="220">
        <f>IF(N98="nulová",J98,0)</f>
        <v>0</v>
      </c>
      <c r="BJ98" s="20" t="s">
        <v>78</v>
      </c>
      <c r="BK98" s="220">
        <f>ROUND(I98*H98,2)</f>
        <v>0</v>
      </c>
      <c r="BL98" s="20" t="s">
        <v>150</v>
      </c>
      <c r="BM98" s="219" t="s">
        <v>1874</v>
      </c>
    </row>
    <row r="99" s="2" customFormat="1" ht="16.5" customHeight="1">
      <c r="A99" s="41"/>
      <c r="B99" s="42"/>
      <c r="C99" s="208" t="s">
        <v>179</v>
      </c>
      <c r="D99" s="208" t="s">
        <v>146</v>
      </c>
      <c r="E99" s="209" t="s">
        <v>1875</v>
      </c>
      <c r="F99" s="210" t="s">
        <v>1876</v>
      </c>
      <c r="G99" s="211" t="s">
        <v>1857</v>
      </c>
      <c r="H99" s="212">
        <v>14</v>
      </c>
      <c r="I99" s="213"/>
      <c r="J99" s="214">
        <f>ROUND(I99*H99,2)</f>
        <v>0</v>
      </c>
      <c r="K99" s="210" t="s">
        <v>19</v>
      </c>
      <c r="L99" s="47"/>
      <c r="M99" s="215" t="s">
        <v>19</v>
      </c>
      <c r="N99" s="216" t="s">
        <v>41</v>
      </c>
      <c r="O99" s="87"/>
      <c r="P99" s="217">
        <f>O99*H99</f>
        <v>0</v>
      </c>
      <c r="Q99" s="217">
        <v>0</v>
      </c>
      <c r="R99" s="217">
        <f>Q99*H99</f>
        <v>0</v>
      </c>
      <c r="S99" s="217">
        <v>0</v>
      </c>
      <c r="T99" s="218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9" t="s">
        <v>150</v>
      </c>
      <c r="AT99" s="219" t="s">
        <v>146</v>
      </c>
      <c r="AU99" s="219" t="s">
        <v>80</v>
      </c>
      <c r="AY99" s="20" t="s">
        <v>145</v>
      </c>
      <c r="BE99" s="220">
        <f>IF(N99="základní",J99,0)</f>
        <v>0</v>
      </c>
      <c r="BF99" s="220">
        <f>IF(N99="snížená",J99,0)</f>
        <v>0</v>
      </c>
      <c r="BG99" s="220">
        <f>IF(N99="zákl. přenesená",J99,0)</f>
        <v>0</v>
      </c>
      <c r="BH99" s="220">
        <f>IF(N99="sníž. přenesená",J99,0)</f>
        <v>0</v>
      </c>
      <c r="BI99" s="220">
        <f>IF(N99="nulová",J99,0)</f>
        <v>0</v>
      </c>
      <c r="BJ99" s="20" t="s">
        <v>78</v>
      </c>
      <c r="BK99" s="220">
        <f>ROUND(I99*H99,2)</f>
        <v>0</v>
      </c>
      <c r="BL99" s="20" t="s">
        <v>150</v>
      </c>
      <c r="BM99" s="219" t="s">
        <v>1877</v>
      </c>
    </row>
    <row r="100" s="12" customFormat="1">
      <c r="A100" s="12"/>
      <c r="B100" s="221"/>
      <c r="C100" s="222"/>
      <c r="D100" s="223" t="s">
        <v>152</v>
      </c>
      <c r="E100" s="224" t="s">
        <v>19</v>
      </c>
      <c r="F100" s="225" t="s">
        <v>1878</v>
      </c>
      <c r="G100" s="222"/>
      <c r="H100" s="226">
        <v>14</v>
      </c>
      <c r="I100" s="227"/>
      <c r="J100" s="222"/>
      <c r="K100" s="222"/>
      <c r="L100" s="228"/>
      <c r="M100" s="229"/>
      <c r="N100" s="230"/>
      <c r="O100" s="230"/>
      <c r="P100" s="230"/>
      <c r="Q100" s="230"/>
      <c r="R100" s="230"/>
      <c r="S100" s="230"/>
      <c r="T100" s="231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T100" s="232" t="s">
        <v>152</v>
      </c>
      <c r="AU100" s="232" t="s">
        <v>80</v>
      </c>
      <c r="AV100" s="12" t="s">
        <v>80</v>
      </c>
      <c r="AW100" s="12" t="s">
        <v>32</v>
      </c>
      <c r="AX100" s="12" t="s">
        <v>70</v>
      </c>
      <c r="AY100" s="232" t="s">
        <v>145</v>
      </c>
    </row>
    <row r="101" s="14" customFormat="1">
      <c r="A101" s="14"/>
      <c r="B101" s="243"/>
      <c r="C101" s="244"/>
      <c r="D101" s="223" t="s">
        <v>152</v>
      </c>
      <c r="E101" s="245" t="s">
        <v>19</v>
      </c>
      <c r="F101" s="246" t="s">
        <v>154</v>
      </c>
      <c r="G101" s="244"/>
      <c r="H101" s="247">
        <v>14</v>
      </c>
      <c r="I101" s="248"/>
      <c r="J101" s="244"/>
      <c r="K101" s="244"/>
      <c r="L101" s="249"/>
      <c r="M101" s="250"/>
      <c r="N101" s="251"/>
      <c r="O101" s="251"/>
      <c r="P101" s="251"/>
      <c r="Q101" s="251"/>
      <c r="R101" s="251"/>
      <c r="S101" s="251"/>
      <c r="T101" s="252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3" t="s">
        <v>152</v>
      </c>
      <c r="AU101" s="253" t="s">
        <v>80</v>
      </c>
      <c r="AV101" s="14" t="s">
        <v>150</v>
      </c>
      <c r="AW101" s="14" t="s">
        <v>32</v>
      </c>
      <c r="AX101" s="14" t="s">
        <v>78</v>
      </c>
      <c r="AY101" s="253" t="s">
        <v>145</v>
      </c>
    </row>
    <row r="102" s="2" customFormat="1" ht="16.5" customHeight="1">
      <c r="A102" s="41"/>
      <c r="B102" s="42"/>
      <c r="C102" s="208" t="s">
        <v>200</v>
      </c>
      <c r="D102" s="208" t="s">
        <v>146</v>
      </c>
      <c r="E102" s="209" t="s">
        <v>1879</v>
      </c>
      <c r="F102" s="210" t="s">
        <v>1880</v>
      </c>
      <c r="G102" s="211" t="s">
        <v>176</v>
      </c>
      <c r="H102" s="212">
        <v>1240</v>
      </c>
      <c r="I102" s="213"/>
      <c r="J102" s="214">
        <f>ROUND(I102*H102,2)</f>
        <v>0</v>
      </c>
      <c r="K102" s="210" t="s">
        <v>19</v>
      </c>
      <c r="L102" s="47"/>
      <c r="M102" s="215" t="s">
        <v>19</v>
      </c>
      <c r="N102" s="216" t="s">
        <v>41</v>
      </c>
      <c r="O102" s="87"/>
      <c r="P102" s="217">
        <f>O102*H102</f>
        <v>0</v>
      </c>
      <c r="Q102" s="217">
        <v>0</v>
      </c>
      <c r="R102" s="217">
        <f>Q102*H102</f>
        <v>0</v>
      </c>
      <c r="S102" s="217">
        <v>0</v>
      </c>
      <c r="T102" s="218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9" t="s">
        <v>150</v>
      </c>
      <c r="AT102" s="219" t="s">
        <v>146</v>
      </c>
      <c r="AU102" s="219" t="s">
        <v>80</v>
      </c>
      <c r="AY102" s="20" t="s">
        <v>145</v>
      </c>
      <c r="BE102" s="220">
        <f>IF(N102="základní",J102,0)</f>
        <v>0</v>
      </c>
      <c r="BF102" s="220">
        <f>IF(N102="snížená",J102,0)</f>
        <v>0</v>
      </c>
      <c r="BG102" s="220">
        <f>IF(N102="zákl. přenesená",J102,0)</f>
        <v>0</v>
      </c>
      <c r="BH102" s="220">
        <f>IF(N102="sníž. přenesená",J102,0)</f>
        <v>0</v>
      </c>
      <c r="BI102" s="220">
        <f>IF(N102="nulová",J102,0)</f>
        <v>0</v>
      </c>
      <c r="BJ102" s="20" t="s">
        <v>78</v>
      </c>
      <c r="BK102" s="220">
        <f>ROUND(I102*H102,2)</f>
        <v>0</v>
      </c>
      <c r="BL102" s="20" t="s">
        <v>150</v>
      </c>
      <c r="BM102" s="219" t="s">
        <v>1881</v>
      </c>
    </row>
    <row r="103" s="12" customFormat="1">
      <c r="A103" s="12"/>
      <c r="B103" s="221"/>
      <c r="C103" s="222"/>
      <c r="D103" s="223" t="s">
        <v>152</v>
      </c>
      <c r="E103" s="224" t="s">
        <v>19</v>
      </c>
      <c r="F103" s="225" t="s">
        <v>1882</v>
      </c>
      <c r="G103" s="222"/>
      <c r="H103" s="226">
        <v>797</v>
      </c>
      <c r="I103" s="227"/>
      <c r="J103" s="222"/>
      <c r="K103" s="222"/>
      <c r="L103" s="228"/>
      <c r="M103" s="229"/>
      <c r="N103" s="230"/>
      <c r="O103" s="230"/>
      <c r="P103" s="230"/>
      <c r="Q103" s="230"/>
      <c r="R103" s="230"/>
      <c r="S103" s="230"/>
      <c r="T103" s="231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T103" s="232" t="s">
        <v>152</v>
      </c>
      <c r="AU103" s="232" t="s">
        <v>80</v>
      </c>
      <c r="AV103" s="12" t="s">
        <v>80</v>
      </c>
      <c r="AW103" s="12" t="s">
        <v>32</v>
      </c>
      <c r="AX103" s="12" t="s">
        <v>70</v>
      </c>
      <c r="AY103" s="232" t="s">
        <v>145</v>
      </c>
    </row>
    <row r="104" s="12" customFormat="1">
      <c r="A104" s="12"/>
      <c r="B104" s="221"/>
      <c r="C104" s="222"/>
      <c r="D104" s="223" t="s">
        <v>152</v>
      </c>
      <c r="E104" s="224" t="s">
        <v>19</v>
      </c>
      <c r="F104" s="225" t="s">
        <v>1883</v>
      </c>
      <c r="G104" s="222"/>
      <c r="H104" s="226">
        <v>443</v>
      </c>
      <c r="I104" s="227"/>
      <c r="J104" s="222"/>
      <c r="K104" s="222"/>
      <c r="L104" s="228"/>
      <c r="M104" s="229"/>
      <c r="N104" s="230"/>
      <c r="O104" s="230"/>
      <c r="P104" s="230"/>
      <c r="Q104" s="230"/>
      <c r="R104" s="230"/>
      <c r="S104" s="230"/>
      <c r="T104" s="231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T104" s="232" t="s">
        <v>152</v>
      </c>
      <c r="AU104" s="232" t="s">
        <v>80</v>
      </c>
      <c r="AV104" s="12" t="s">
        <v>80</v>
      </c>
      <c r="AW104" s="12" t="s">
        <v>32</v>
      </c>
      <c r="AX104" s="12" t="s">
        <v>70</v>
      </c>
      <c r="AY104" s="232" t="s">
        <v>145</v>
      </c>
    </row>
    <row r="105" s="14" customFormat="1">
      <c r="A105" s="14"/>
      <c r="B105" s="243"/>
      <c r="C105" s="244"/>
      <c r="D105" s="223" t="s">
        <v>152</v>
      </c>
      <c r="E105" s="245" t="s">
        <v>19</v>
      </c>
      <c r="F105" s="246" t="s">
        <v>154</v>
      </c>
      <c r="G105" s="244"/>
      <c r="H105" s="247">
        <v>1240</v>
      </c>
      <c r="I105" s="248"/>
      <c r="J105" s="244"/>
      <c r="K105" s="244"/>
      <c r="L105" s="249"/>
      <c r="M105" s="250"/>
      <c r="N105" s="251"/>
      <c r="O105" s="251"/>
      <c r="P105" s="251"/>
      <c r="Q105" s="251"/>
      <c r="R105" s="251"/>
      <c r="S105" s="251"/>
      <c r="T105" s="252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3" t="s">
        <v>152</v>
      </c>
      <c r="AU105" s="253" t="s">
        <v>80</v>
      </c>
      <c r="AV105" s="14" t="s">
        <v>150</v>
      </c>
      <c r="AW105" s="14" t="s">
        <v>32</v>
      </c>
      <c r="AX105" s="14" t="s">
        <v>78</v>
      </c>
      <c r="AY105" s="253" t="s">
        <v>145</v>
      </c>
    </row>
    <row r="106" s="2" customFormat="1" ht="16.5" customHeight="1">
      <c r="A106" s="41"/>
      <c r="B106" s="42"/>
      <c r="C106" s="208" t="s">
        <v>211</v>
      </c>
      <c r="D106" s="208" t="s">
        <v>146</v>
      </c>
      <c r="E106" s="209" t="s">
        <v>1884</v>
      </c>
      <c r="F106" s="210" t="s">
        <v>1885</v>
      </c>
      <c r="G106" s="211" t="s">
        <v>1857</v>
      </c>
      <c r="H106" s="212">
        <v>1</v>
      </c>
      <c r="I106" s="213"/>
      <c r="J106" s="214">
        <f>ROUND(I106*H106,2)</f>
        <v>0</v>
      </c>
      <c r="K106" s="210" t="s">
        <v>19</v>
      </c>
      <c r="L106" s="47"/>
      <c r="M106" s="215" t="s">
        <v>19</v>
      </c>
      <c r="N106" s="216" t="s">
        <v>41</v>
      </c>
      <c r="O106" s="87"/>
      <c r="P106" s="217">
        <f>O106*H106</f>
        <v>0</v>
      </c>
      <c r="Q106" s="217">
        <v>0</v>
      </c>
      <c r="R106" s="217">
        <f>Q106*H106</f>
        <v>0</v>
      </c>
      <c r="S106" s="217">
        <v>0</v>
      </c>
      <c r="T106" s="218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9" t="s">
        <v>150</v>
      </c>
      <c r="AT106" s="219" t="s">
        <v>146</v>
      </c>
      <c r="AU106" s="219" t="s">
        <v>80</v>
      </c>
      <c r="AY106" s="20" t="s">
        <v>145</v>
      </c>
      <c r="BE106" s="220">
        <f>IF(N106="základní",J106,0)</f>
        <v>0</v>
      </c>
      <c r="BF106" s="220">
        <f>IF(N106="snížená",J106,0)</f>
        <v>0</v>
      </c>
      <c r="BG106" s="220">
        <f>IF(N106="zákl. přenesená",J106,0)</f>
        <v>0</v>
      </c>
      <c r="BH106" s="220">
        <f>IF(N106="sníž. přenesená",J106,0)</f>
        <v>0</v>
      </c>
      <c r="BI106" s="220">
        <f>IF(N106="nulová",J106,0)</f>
        <v>0</v>
      </c>
      <c r="BJ106" s="20" t="s">
        <v>78</v>
      </c>
      <c r="BK106" s="220">
        <f>ROUND(I106*H106,2)</f>
        <v>0</v>
      </c>
      <c r="BL106" s="20" t="s">
        <v>150</v>
      </c>
      <c r="BM106" s="219" t="s">
        <v>1886</v>
      </c>
    </row>
    <row r="107" s="2" customFormat="1" ht="16.5" customHeight="1">
      <c r="A107" s="41"/>
      <c r="B107" s="42"/>
      <c r="C107" s="208" t="s">
        <v>8</v>
      </c>
      <c r="D107" s="208" t="s">
        <v>146</v>
      </c>
      <c r="E107" s="209" t="s">
        <v>1887</v>
      </c>
      <c r="F107" s="210" t="s">
        <v>1888</v>
      </c>
      <c r="G107" s="211" t="s">
        <v>1857</v>
      </c>
      <c r="H107" s="212">
        <v>1</v>
      </c>
      <c r="I107" s="213"/>
      <c r="J107" s="214">
        <f>ROUND(I107*H107,2)</f>
        <v>0</v>
      </c>
      <c r="K107" s="210" t="s">
        <v>19</v>
      </c>
      <c r="L107" s="47"/>
      <c r="M107" s="215" t="s">
        <v>19</v>
      </c>
      <c r="N107" s="216" t="s">
        <v>41</v>
      </c>
      <c r="O107" s="87"/>
      <c r="P107" s="217">
        <f>O107*H107</f>
        <v>0</v>
      </c>
      <c r="Q107" s="217">
        <v>0</v>
      </c>
      <c r="R107" s="217">
        <f>Q107*H107</f>
        <v>0</v>
      </c>
      <c r="S107" s="217">
        <v>0</v>
      </c>
      <c r="T107" s="218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9" t="s">
        <v>150</v>
      </c>
      <c r="AT107" s="219" t="s">
        <v>146</v>
      </c>
      <c r="AU107" s="219" t="s">
        <v>80</v>
      </c>
      <c r="AY107" s="20" t="s">
        <v>145</v>
      </c>
      <c r="BE107" s="220">
        <f>IF(N107="základní",J107,0)</f>
        <v>0</v>
      </c>
      <c r="BF107" s="220">
        <f>IF(N107="snížená",J107,0)</f>
        <v>0</v>
      </c>
      <c r="BG107" s="220">
        <f>IF(N107="zákl. přenesená",J107,0)</f>
        <v>0</v>
      </c>
      <c r="BH107" s="220">
        <f>IF(N107="sníž. přenesená",J107,0)</f>
        <v>0</v>
      </c>
      <c r="BI107" s="220">
        <f>IF(N107="nulová",J107,0)</f>
        <v>0</v>
      </c>
      <c r="BJ107" s="20" t="s">
        <v>78</v>
      </c>
      <c r="BK107" s="220">
        <f>ROUND(I107*H107,2)</f>
        <v>0</v>
      </c>
      <c r="BL107" s="20" t="s">
        <v>150</v>
      </c>
      <c r="BM107" s="219" t="s">
        <v>1889</v>
      </c>
    </row>
    <row r="108" s="13" customFormat="1">
      <c r="A108" s="13"/>
      <c r="B108" s="233"/>
      <c r="C108" s="234"/>
      <c r="D108" s="223" t="s">
        <v>152</v>
      </c>
      <c r="E108" s="235" t="s">
        <v>19</v>
      </c>
      <c r="F108" s="236" t="s">
        <v>1890</v>
      </c>
      <c r="G108" s="234"/>
      <c r="H108" s="235" t="s">
        <v>19</v>
      </c>
      <c r="I108" s="237"/>
      <c r="J108" s="234"/>
      <c r="K108" s="234"/>
      <c r="L108" s="238"/>
      <c r="M108" s="239"/>
      <c r="N108" s="240"/>
      <c r="O108" s="240"/>
      <c r="P108" s="240"/>
      <c r="Q108" s="240"/>
      <c r="R108" s="240"/>
      <c r="S108" s="240"/>
      <c r="T108" s="241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2" t="s">
        <v>152</v>
      </c>
      <c r="AU108" s="242" t="s">
        <v>80</v>
      </c>
      <c r="AV108" s="13" t="s">
        <v>78</v>
      </c>
      <c r="AW108" s="13" t="s">
        <v>32</v>
      </c>
      <c r="AX108" s="13" t="s">
        <v>70</v>
      </c>
      <c r="AY108" s="242" t="s">
        <v>145</v>
      </c>
    </row>
    <row r="109" s="13" customFormat="1">
      <c r="A109" s="13"/>
      <c r="B109" s="233"/>
      <c r="C109" s="234"/>
      <c r="D109" s="223" t="s">
        <v>152</v>
      </c>
      <c r="E109" s="235" t="s">
        <v>19</v>
      </c>
      <c r="F109" s="236" t="s">
        <v>1891</v>
      </c>
      <c r="G109" s="234"/>
      <c r="H109" s="235" t="s">
        <v>19</v>
      </c>
      <c r="I109" s="237"/>
      <c r="J109" s="234"/>
      <c r="K109" s="234"/>
      <c r="L109" s="238"/>
      <c r="M109" s="239"/>
      <c r="N109" s="240"/>
      <c r="O109" s="240"/>
      <c r="P109" s="240"/>
      <c r="Q109" s="240"/>
      <c r="R109" s="240"/>
      <c r="S109" s="240"/>
      <c r="T109" s="241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2" t="s">
        <v>152</v>
      </c>
      <c r="AU109" s="242" t="s">
        <v>80</v>
      </c>
      <c r="AV109" s="13" t="s">
        <v>78</v>
      </c>
      <c r="AW109" s="13" t="s">
        <v>32</v>
      </c>
      <c r="AX109" s="13" t="s">
        <v>70</v>
      </c>
      <c r="AY109" s="242" t="s">
        <v>145</v>
      </c>
    </row>
    <row r="110" s="13" customFormat="1">
      <c r="A110" s="13"/>
      <c r="B110" s="233"/>
      <c r="C110" s="234"/>
      <c r="D110" s="223" t="s">
        <v>152</v>
      </c>
      <c r="E110" s="235" t="s">
        <v>19</v>
      </c>
      <c r="F110" s="236" t="s">
        <v>1892</v>
      </c>
      <c r="G110" s="234"/>
      <c r="H110" s="235" t="s">
        <v>19</v>
      </c>
      <c r="I110" s="237"/>
      <c r="J110" s="234"/>
      <c r="K110" s="234"/>
      <c r="L110" s="238"/>
      <c r="M110" s="239"/>
      <c r="N110" s="240"/>
      <c r="O110" s="240"/>
      <c r="P110" s="240"/>
      <c r="Q110" s="240"/>
      <c r="R110" s="240"/>
      <c r="S110" s="240"/>
      <c r="T110" s="241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2" t="s">
        <v>152</v>
      </c>
      <c r="AU110" s="242" t="s">
        <v>80</v>
      </c>
      <c r="AV110" s="13" t="s">
        <v>78</v>
      </c>
      <c r="AW110" s="13" t="s">
        <v>32</v>
      </c>
      <c r="AX110" s="13" t="s">
        <v>70</v>
      </c>
      <c r="AY110" s="242" t="s">
        <v>145</v>
      </c>
    </row>
    <row r="111" s="12" customFormat="1">
      <c r="A111" s="12"/>
      <c r="B111" s="221"/>
      <c r="C111" s="222"/>
      <c r="D111" s="223" t="s">
        <v>152</v>
      </c>
      <c r="E111" s="224" t="s">
        <v>19</v>
      </c>
      <c r="F111" s="225" t="s">
        <v>1865</v>
      </c>
      <c r="G111" s="222"/>
      <c r="H111" s="226">
        <v>1</v>
      </c>
      <c r="I111" s="227"/>
      <c r="J111" s="222"/>
      <c r="K111" s="222"/>
      <c r="L111" s="228"/>
      <c r="M111" s="229"/>
      <c r="N111" s="230"/>
      <c r="O111" s="230"/>
      <c r="P111" s="230"/>
      <c r="Q111" s="230"/>
      <c r="R111" s="230"/>
      <c r="S111" s="230"/>
      <c r="T111" s="231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T111" s="232" t="s">
        <v>152</v>
      </c>
      <c r="AU111" s="232" t="s">
        <v>80</v>
      </c>
      <c r="AV111" s="12" t="s">
        <v>80</v>
      </c>
      <c r="AW111" s="12" t="s">
        <v>32</v>
      </c>
      <c r="AX111" s="12" t="s">
        <v>70</v>
      </c>
      <c r="AY111" s="232" t="s">
        <v>145</v>
      </c>
    </row>
    <row r="112" s="14" customFormat="1">
      <c r="A112" s="14"/>
      <c r="B112" s="243"/>
      <c r="C112" s="244"/>
      <c r="D112" s="223" t="s">
        <v>152</v>
      </c>
      <c r="E112" s="245" t="s">
        <v>19</v>
      </c>
      <c r="F112" s="246" t="s">
        <v>154</v>
      </c>
      <c r="G112" s="244"/>
      <c r="H112" s="247">
        <v>1</v>
      </c>
      <c r="I112" s="248"/>
      <c r="J112" s="244"/>
      <c r="K112" s="244"/>
      <c r="L112" s="249"/>
      <c r="M112" s="250"/>
      <c r="N112" s="251"/>
      <c r="O112" s="251"/>
      <c r="P112" s="251"/>
      <c r="Q112" s="251"/>
      <c r="R112" s="251"/>
      <c r="S112" s="251"/>
      <c r="T112" s="252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3" t="s">
        <v>152</v>
      </c>
      <c r="AU112" s="253" t="s">
        <v>80</v>
      </c>
      <c r="AV112" s="14" t="s">
        <v>150</v>
      </c>
      <c r="AW112" s="14" t="s">
        <v>32</v>
      </c>
      <c r="AX112" s="14" t="s">
        <v>78</v>
      </c>
      <c r="AY112" s="253" t="s">
        <v>145</v>
      </c>
    </row>
    <row r="113" s="2" customFormat="1" ht="16.5" customHeight="1">
      <c r="A113" s="41"/>
      <c r="B113" s="42"/>
      <c r="C113" s="208" t="s">
        <v>257</v>
      </c>
      <c r="D113" s="208" t="s">
        <v>146</v>
      </c>
      <c r="E113" s="209" t="s">
        <v>1893</v>
      </c>
      <c r="F113" s="210" t="s">
        <v>1894</v>
      </c>
      <c r="G113" s="211" t="s">
        <v>1857</v>
      </c>
      <c r="H113" s="212">
        <v>1</v>
      </c>
      <c r="I113" s="213"/>
      <c r="J113" s="214">
        <f>ROUND(I113*H113,2)</f>
        <v>0</v>
      </c>
      <c r="K113" s="210" t="s">
        <v>19</v>
      </c>
      <c r="L113" s="47"/>
      <c r="M113" s="215" t="s">
        <v>19</v>
      </c>
      <c r="N113" s="216" t="s">
        <v>41</v>
      </c>
      <c r="O113" s="87"/>
      <c r="P113" s="217">
        <f>O113*H113</f>
        <v>0</v>
      </c>
      <c r="Q113" s="217">
        <v>0</v>
      </c>
      <c r="R113" s="217">
        <f>Q113*H113</f>
        <v>0</v>
      </c>
      <c r="S113" s="217">
        <v>0</v>
      </c>
      <c r="T113" s="218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9" t="s">
        <v>150</v>
      </c>
      <c r="AT113" s="219" t="s">
        <v>146</v>
      </c>
      <c r="AU113" s="219" t="s">
        <v>80</v>
      </c>
      <c r="AY113" s="20" t="s">
        <v>145</v>
      </c>
      <c r="BE113" s="220">
        <f>IF(N113="základní",J113,0)</f>
        <v>0</v>
      </c>
      <c r="BF113" s="220">
        <f>IF(N113="snížená",J113,0)</f>
        <v>0</v>
      </c>
      <c r="BG113" s="220">
        <f>IF(N113="zákl. přenesená",J113,0)</f>
        <v>0</v>
      </c>
      <c r="BH113" s="220">
        <f>IF(N113="sníž. přenesená",J113,0)</f>
        <v>0</v>
      </c>
      <c r="BI113" s="220">
        <f>IF(N113="nulová",J113,0)</f>
        <v>0</v>
      </c>
      <c r="BJ113" s="20" t="s">
        <v>78</v>
      </c>
      <c r="BK113" s="220">
        <f>ROUND(I113*H113,2)</f>
        <v>0</v>
      </c>
      <c r="BL113" s="20" t="s">
        <v>150</v>
      </c>
      <c r="BM113" s="219" t="s">
        <v>1895</v>
      </c>
    </row>
    <row r="114" s="2" customFormat="1" ht="21.75" customHeight="1">
      <c r="A114" s="41"/>
      <c r="B114" s="42"/>
      <c r="C114" s="208" t="s">
        <v>250</v>
      </c>
      <c r="D114" s="208" t="s">
        <v>146</v>
      </c>
      <c r="E114" s="209" t="s">
        <v>1896</v>
      </c>
      <c r="F114" s="210" t="s">
        <v>1897</v>
      </c>
      <c r="G114" s="211" t="s">
        <v>1857</v>
      </c>
      <c r="H114" s="212">
        <v>1</v>
      </c>
      <c r="I114" s="213"/>
      <c r="J114" s="214">
        <f>ROUND(I114*H114,2)</f>
        <v>0</v>
      </c>
      <c r="K114" s="210" t="s">
        <v>19</v>
      </c>
      <c r="L114" s="47"/>
      <c r="M114" s="215" t="s">
        <v>19</v>
      </c>
      <c r="N114" s="216" t="s">
        <v>41</v>
      </c>
      <c r="O114" s="87"/>
      <c r="P114" s="217">
        <f>O114*H114</f>
        <v>0</v>
      </c>
      <c r="Q114" s="217">
        <v>0</v>
      </c>
      <c r="R114" s="217">
        <f>Q114*H114</f>
        <v>0</v>
      </c>
      <c r="S114" s="217">
        <v>0</v>
      </c>
      <c r="T114" s="218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9" t="s">
        <v>150</v>
      </c>
      <c r="AT114" s="219" t="s">
        <v>146</v>
      </c>
      <c r="AU114" s="219" t="s">
        <v>80</v>
      </c>
      <c r="AY114" s="20" t="s">
        <v>145</v>
      </c>
      <c r="BE114" s="220">
        <f>IF(N114="základní",J114,0)</f>
        <v>0</v>
      </c>
      <c r="BF114" s="220">
        <f>IF(N114="snížená",J114,0)</f>
        <v>0</v>
      </c>
      <c r="BG114" s="220">
        <f>IF(N114="zákl. přenesená",J114,0)</f>
        <v>0</v>
      </c>
      <c r="BH114" s="220">
        <f>IF(N114="sníž. přenesená",J114,0)</f>
        <v>0</v>
      </c>
      <c r="BI114" s="220">
        <f>IF(N114="nulová",J114,0)</f>
        <v>0</v>
      </c>
      <c r="BJ114" s="20" t="s">
        <v>78</v>
      </c>
      <c r="BK114" s="220">
        <f>ROUND(I114*H114,2)</f>
        <v>0</v>
      </c>
      <c r="BL114" s="20" t="s">
        <v>150</v>
      </c>
      <c r="BM114" s="219" t="s">
        <v>1898</v>
      </c>
    </row>
    <row r="115" s="2" customFormat="1" ht="16.5" customHeight="1">
      <c r="A115" s="41"/>
      <c r="B115" s="42"/>
      <c r="C115" s="208" t="s">
        <v>262</v>
      </c>
      <c r="D115" s="208" t="s">
        <v>146</v>
      </c>
      <c r="E115" s="209" t="s">
        <v>1899</v>
      </c>
      <c r="F115" s="210" t="s">
        <v>1900</v>
      </c>
      <c r="G115" s="211" t="s">
        <v>1857</v>
      </c>
      <c r="H115" s="212">
        <v>1</v>
      </c>
      <c r="I115" s="213"/>
      <c r="J115" s="214">
        <f>ROUND(I115*H115,2)</f>
        <v>0</v>
      </c>
      <c r="K115" s="210" t="s">
        <v>19</v>
      </c>
      <c r="L115" s="47"/>
      <c r="M115" s="215" t="s">
        <v>19</v>
      </c>
      <c r="N115" s="216" t="s">
        <v>41</v>
      </c>
      <c r="O115" s="87"/>
      <c r="P115" s="217">
        <f>O115*H115</f>
        <v>0</v>
      </c>
      <c r="Q115" s="217">
        <v>0</v>
      </c>
      <c r="R115" s="217">
        <f>Q115*H115</f>
        <v>0</v>
      </c>
      <c r="S115" s="217">
        <v>0</v>
      </c>
      <c r="T115" s="218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9" t="s">
        <v>150</v>
      </c>
      <c r="AT115" s="219" t="s">
        <v>146</v>
      </c>
      <c r="AU115" s="219" t="s">
        <v>80</v>
      </c>
      <c r="AY115" s="20" t="s">
        <v>145</v>
      </c>
      <c r="BE115" s="220">
        <f>IF(N115="základní",J115,0)</f>
        <v>0</v>
      </c>
      <c r="BF115" s="220">
        <f>IF(N115="snížená",J115,0)</f>
        <v>0</v>
      </c>
      <c r="BG115" s="220">
        <f>IF(N115="zákl. přenesená",J115,0)</f>
        <v>0</v>
      </c>
      <c r="BH115" s="220">
        <f>IF(N115="sníž. přenesená",J115,0)</f>
        <v>0</v>
      </c>
      <c r="BI115" s="220">
        <f>IF(N115="nulová",J115,0)</f>
        <v>0</v>
      </c>
      <c r="BJ115" s="20" t="s">
        <v>78</v>
      </c>
      <c r="BK115" s="220">
        <f>ROUND(I115*H115,2)</f>
        <v>0</v>
      </c>
      <c r="BL115" s="20" t="s">
        <v>150</v>
      </c>
      <c r="BM115" s="219" t="s">
        <v>1901</v>
      </c>
    </row>
    <row r="116" s="12" customFormat="1">
      <c r="A116" s="12"/>
      <c r="B116" s="221"/>
      <c r="C116" s="222"/>
      <c r="D116" s="223" t="s">
        <v>152</v>
      </c>
      <c r="E116" s="224" t="s">
        <v>19</v>
      </c>
      <c r="F116" s="225" t="s">
        <v>1865</v>
      </c>
      <c r="G116" s="222"/>
      <c r="H116" s="226">
        <v>1</v>
      </c>
      <c r="I116" s="227"/>
      <c r="J116" s="222"/>
      <c r="K116" s="222"/>
      <c r="L116" s="228"/>
      <c r="M116" s="229"/>
      <c r="N116" s="230"/>
      <c r="O116" s="230"/>
      <c r="P116" s="230"/>
      <c r="Q116" s="230"/>
      <c r="R116" s="230"/>
      <c r="S116" s="230"/>
      <c r="T116" s="231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T116" s="232" t="s">
        <v>152</v>
      </c>
      <c r="AU116" s="232" t="s">
        <v>80</v>
      </c>
      <c r="AV116" s="12" t="s">
        <v>80</v>
      </c>
      <c r="AW116" s="12" t="s">
        <v>32</v>
      </c>
      <c r="AX116" s="12" t="s">
        <v>70</v>
      </c>
      <c r="AY116" s="232" t="s">
        <v>145</v>
      </c>
    </row>
    <row r="117" s="14" customFormat="1">
      <c r="A117" s="14"/>
      <c r="B117" s="243"/>
      <c r="C117" s="244"/>
      <c r="D117" s="223" t="s">
        <v>152</v>
      </c>
      <c r="E117" s="245" t="s">
        <v>19</v>
      </c>
      <c r="F117" s="246" t="s">
        <v>154</v>
      </c>
      <c r="G117" s="244"/>
      <c r="H117" s="247">
        <v>1</v>
      </c>
      <c r="I117" s="248"/>
      <c r="J117" s="244"/>
      <c r="K117" s="244"/>
      <c r="L117" s="249"/>
      <c r="M117" s="250"/>
      <c r="N117" s="251"/>
      <c r="O117" s="251"/>
      <c r="P117" s="251"/>
      <c r="Q117" s="251"/>
      <c r="R117" s="251"/>
      <c r="S117" s="251"/>
      <c r="T117" s="252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3" t="s">
        <v>152</v>
      </c>
      <c r="AU117" s="253" t="s">
        <v>80</v>
      </c>
      <c r="AV117" s="14" t="s">
        <v>150</v>
      </c>
      <c r="AW117" s="14" t="s">
        <v>32</v>
      </c>
      <c r="AX117" s="14" t="s">
        <v>78</v>
      </c>
      <c r="AY117" s="253" t="s">
        <v>145</v>
      </c>
    </row>
    <row r="118" s="2" customFormat="1" ht="16.5" customHeight="1">
      <c r="A118" s="41"/>
      <c r="B118" s="42"/>
      <c r="C118" s="208" t="s">
        <v>274</v>
      </c>
      <c r="D118" s="208" t="s">
        <v>146</v>
      </c>
      <c r="E118" s="209" t="s">
        <v>1902</v>
      </c>
      <c r="F118" s="210" t="s">
        <v>1903</v>
      </c>
      <c r="G118" s="211" t="s">
        <v>1857</v>
      </c>
      <c r="H118" s="212">
        <v>1</v>
      </c>
      <c r="I118" s="213"/>
      <c r="J118" s="214">
        <f>ROUND(I118*H118,2)</f>
        <v>0</v>
      </c>
      <c r="K118" s="210" t="s">
        <v>19</v>
      </c>
      <c r="L118" s="47"/>
      <c r="M118" s="215" t="s">
        <v>19</v>
      </c>
      <c r="N118" s="216" t="s">
        <v>41</v>
      </c>
      <c r="O118" s="87"/>
      <c r="P118" s="217">
        <f>O118*H118</f>
        <v>0</v>
      </c>
      <c r="Q118" s="217">
        <v>0</v>
      </c>
      <c r="R118" s="217">
        <f>Q118*H118</f>
        <v>0</v>
      </c>
      <c r="S118" s="217">
        <v>0</v>
      </c>
      <c r="T118" s="218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9" t="s">
        <v>150</v>
      </c>
      <c r="AT118" s="219" t="s">
        <v>146</v>
      </c>
      <c r="AU118" s="219" t="s">
        <v>80</v>
      </c>
      <c r="AY118" s="20" t="s">
        <v>145</v>
      </c>
      <c r="BE118" s="220">
        <f>IF(N118="základní",J118,0)</f>
        <v>0</v>
      </c>
      <c r="BF118" s="220">
        <f>IF(N118="snížená",J118,0)</f>
        <v>0</v>
      </c>
      <c r="BG118" s="220">
        <f>IF(N118="zákl. přenesená",J118,0)</f>
        <v>0</v>
      </c>
      <c r="BH118" s="220">
        <f>IF(N118="sníž. přenesená",J118,0)</f>
        <v>0</v>
      </c>
      <c r="BI118" s="220">
        <f>IF(N118="nulová",J118,0)</f>
        <v>0</v>
      </c>
      <c r="BJ118" s="20" t="s">
        <v>78</v>
      </c>
      <c r="BK118" s="220">
        <f>ROUND(I118*H118,2)</f>
        <v>0</v>
      </c>
      <c r="BL118" s="20" t="s">
        <v>150</v>
      </c>
      <c r="BM118" s="219" t="s">
        <v>1904</v>
      </c>
    </row>
    <row r="119" s="2" customFormat="1" ht="16.5" customHeight="1">
      <c r="A119" s="41"/>
      <c r="B119" s="42"/>
      <c r="C119" s="208" t="s">
        <v>248</v>
      </c>
      <c r="D119" s="208" t="s">
        <v>146</v>
      </c>
      <c r="E119" s="209" t="s">
        <v>1905</v>
      </c>
      <c r="F119" s="210" t="s">
        <v>1906</v>
      </c>
      <c r="G119" s="211" t="s">
        <v>1857</v>
      </c>
      <c r="H119" s="212">
        <v>1</v>
      </c>
      <c r="I119" s="213"/>
      <c r="J119" s="214">
        <f>ROUND(I119*H119,2)</f>
        <v>0</v>
      </c>
      <c r="K119" s="210" t="s">
        <v>19</v>
      </c>
      <c r="L119" s="47"/>
      <c r="M119" s="215" t="s">
        <v>19</v>
      </c>
      <c r="N119" s="216" t="s">
        <v>41</v>
      </c>
      <c r="O119" s="87"/>
      <c r="P119" s="217">
        <f>O119*H119</f>
        <v>0</v>
      </c>
      <c r="Q119" s="217">
        <v>0</v>
      </c>
      <c r="R119" s="217">
        <f>Q119*H119</f>
        <v>0</v>
      </c>
      <c r="S119" s="217">
        <v>0</v>
      </c>
      <c r="T119" s="218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9" t="s">
        <v>150</v>
      </c>
      <c r="AT119" s="219" t="s">
        <v>146</v>
      </c>
      <c r="AU119" s="219" t="s">
        <v>80</v>
      </c>
      <c r="AY119" s="20" t="s">
        <v>145</v>
      </c>
      <c r="BE119" s="220">
        <f>IF(N119="základní",J119,0)</f>
        <v>0</v>
      </c>
      <c r="BF119" s="220">
        <f>IF(N119="snížená",J119,0)</f>
        <v>0</v>
      </c>
      <c r="BG119" s="220">
        <f>IF(N119="zákl. přenesená",J119,0)</f>
        <v>0</v>
      </c>
      <c r="BH119" s="220">
        <f>IF(N119="sníž. přenesená",J119,0)</f>
        <v>0</v>
      </c>
      <c r="BI119" s="220">
        <f>IF(N119="nulová",J119,0)</f>
        <v>0</v>
      </c>
      <c r="BJ119" s="20" t="s">
        <v>78</v>
      </c>
      <c r="BK119" s="220">
        <f>ROUND(I119*H119,2)</f>
        <v>0</v>
      </c>
      <c r="BL119" s="20" t="s">
        <v>150</v>
      </c>
      <c r="BM119" s="219" t="s">
        <v>1907</v>
      </c>
    </row>
    <row r="120" s="2" customFormat="1" ht="16.5" customHeight="1">
      <c r="A120" s="41"/>
      <c r="B120" s="42"/>
      <c r="C120" s="208" t="s">
        <v>320</v>
      </c>
      <c r="D120" s="208" t="s">
        <v>146</v>
      </c>
      <c r="E120" s="209" t="s">
        <v>1908</v>
      </c>
      <c r="F120" s="210" t="s">
        <v>1909</v>
      </c>
      <c r="G120" s="211" t="s">
        <v>1857</v>
      </c>
      <c r="H120" s="212">
        <v>1</v>
      </c>
      <c r="I120" s="213"/>
      <c r="J120" s="214">
        <f>ROUND(I120*H120,2)</f>
        <v>0</v>
      </c>
      <c r="K120" s="210" t="s">
        <v>19</v>
      </c>
      <c r="L120" s="47"/>
      <c r="M120" s="215" t="s">
        <v>19</v>
      </c>
      <c r="N120" s="216" t="s">
        <v>41</v>
      </c>
      <c r="O120" s="87"/>
      <c r="P120" s="217">
        <f>O120*H120</f>
        <v>0</v>
      </c>
      <c r="Q120" s="217">
        <v>0</v>
      </c>
      <c r="R120" s="217">
        <f>Q120*H120</f>
        <v>0</v>
      </c>
      <c r="S120" s="217">
        <v>0</v>
      </c>
      <c r="T120" s="218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9" t="s">
        <v>150</v>
      </c>
      <c r="AT120" s="219" t="s">
        <v>146</v>
      </c>
      <c r="AU120" s="219" t="s">
        <v>80</v>
      </c>
      <c r="AY120" s="20" t="s">
        <v>145</v>
      </c>
      <c r="BE120" s="220">
        <f>IF(N120="základní",J120,0)</f>
        <v>0</v>
      </c>
      <c r="BF120" s="220">
        <f>IF(N120="snížená",J120,0)</f>
        <v>0</v>
      </c>
      <c r="BG120" s="220">
        <f>IF(N120="zákl. přenesená",J120,0)</f>
        <v>0</v>
      </c>
      <c r="BH120" s="220">
        <f>IF(N120="sníž. přenesená",J120,0)</f>
        <v>0</v>
      </c>
      <c r="BI120" s="220">
        <f>IF(N120="nulová",J120,0)</f>
        <v>0</v>
      </c>
      <c r="BJ120" s="20" t="s">
        <v>78</v>
      </c>
      <c r="BK120" s="220">
        <f>ROUND(I120*H120,2)</f>
        <v>0</v>
      </c>
      <c r="BL120" s="20" t="s">
        <v>150</v>
      </c>
      <c r="BM120" s="219" t="s">
        <v>1910</v>
      </c>
    </row>
    <row r="121" s="2" customFormat="1" ht="16.5" customHeight="1">
      <c r="A121" s="41"/>
      <c r="B121" s="42"/>
      <c r="C121" s="208" t="s">
        <v>333</v>
      </c>
      <c r="D121" s="208" t="s">
        <v>146</v>
      </c>
      <c r="E121" s="209" t="s">
        <v>1911</v>
      </c>
      <c r="F121" s="210" t="s">
        <v>1912</v>
      </c>
      <c r="G121" s="211" t="s">
        <v>1857</v>
      </c>
      <c r="H121" s="212">
        <v>1</v>
      </c>
      <c r="I121" s="213"/>
      <c r="J121" s="214">
        <f>ROUND(I121*H121,2)</f>
        <v>0</v>
      </c>
      <c r="K121" s="210" t="s">
        <v>19</v>
      </c>
      <c r="L121" s="47"/>
      <c r="M121" s="215" t="s">
        <v>19</v>
      </c>
      <c r="N121" s="216" t="s">
        <v>41</v>
      </c>
      <c r="O121" s="87"/>
      <c r="P121" s="217">
        <f>O121*H121</f>
        <v>0</v>
      </c>
      <c r="Q121" s="217">
        <v>0</v>
      </c>
      <c r="R121" s="217">
        <f>Q121*H121</f>
        <v>0</v>
      </c>
      <c r="S121" s="217">
        <v>0</v>
      </c>
      <c r="T121" s="218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9" t="s">
        <v>150</v>
      </c>
      <c r="AT121" s="219" t="s">
        <v>146</v>
      </c>
      <c r="AU121" s="219" t="s">
        <v>80</v>
      </c>
      <c r="AY121" s="20" t="s">
        <v>145</v>
      </c>
      <c r="BE121" s="220">
        <f>IF(N121="základní",J121,0)</f>
        <v>0</v>
      </c>
      <c r="BF121" s="220">
        <f>IF(N121="snížená",J121,0)</f>
        <v>0</v>
      </c>
      <c r="BG121" s="220">
        <f>IF(N121="zákl. přenesená",J121,0)</f>
        <v>0</v>
      </c>
      <c r="BH121" s="220">
        <f>IF(N121="sníž. přenesená",J121,0)</f>
        <v>0</v>
      </c>
      <c r="BI121" s="220">
        <f>IF(N121="nulová",J121,0)</f>
        <v>0</v>
      </c>
      <c r="BJ121" s="20" t="s">
        <v>78</v>
      </c>
      <c r="BK121" s="220">
        <f>ROUND(I121*H121,2)</f>
        <v>0</v>
      </c>
      <c r="BL121" s="20" t="s">
        <v>150</v>
      </c>
      <c r="BM121" s="219" t="s">
        <v>1913</v>
      </c>
    </row>
    <row r="122" s="2" customFormat="1" ht="16.5" customHeight="1">
      <c r="A122" s="41"/>
      <c r="B122" s="42"/>
      <c r="C122" s="208" t="s">
        <v>280</v>
      </c>
      <c r="D122" s="208" t="s">
        <v>146</v>
      </c>
      <c r="E122" s="209" t="s">
        <v>1914</v>
      </c>
      <c r="F122" s="210" t="s">
        <v>1915</v>
      </c>
      <c r="G122" s="211" t="s">
        <v>1857</v>
      </c>
      <c r="H122" s="212">
        <v>12</v>
      </c>
      <c r="I122" s="213"/>
      <c r="J122" s="214">
        <f>ROUND(I122*H122,2)</f>
        <v>0</v>
      </c>
      <c r="K122" s="210" t="s">
        <v>19</v>
      </c>
      <c r="L122" s="47"/>
      <c r="M122" s="215" t="s">
        <v>19</v>
      </c>
      <c r="N122" s="216" t="s">
        <v>41</v>
      </c>
      <c r="O122" s="87"/>
      <c r="P122" s="217">
        <f>O122*H122</f>
        <v>0</v>
      </c>
      <c r="Q122" s="217">
        <v>0</v>
      </c>
      <c r="R122" s="217">
        <f>Q122*H122</f>
        <v>0</v>
      </c>
      <c r="S122" s="217">
        <v>0</v>
      </c>
      <c r="T122" s="218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9" t="s">
        <v>150</v>
      </c>
      <c r="AT122" s="219" t="s">
        <v>146</v>
      </c>
      <c r="AU122" s="219" t="s">
        <v>80</v>
      </c>
      <c r="AY122" s="20" t="s">
        <v>145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20" t="s">
        <v>78</v>
      </c>
      <c r="BK122" s="220">
        <f>ROUND(I122*H122,2)</f>
        <v>0</v>
      </c>
      <c r="BL122" s="20" t="s">
        <v>150</v>
      </c>
      <c r="BM122" s="219" t="s">
        <v>1916</v>
      </c>
    </row>
    <row r="123" s="2" customFormat="1" ht="16.5" customHeight="1">
      <c r="A123" s="41"/>
      <c r="B123" s="42"/>
      <c r="C123" s="208" t="s">
        <v>305</v>
      </c>
      <c r="D123" s="208" t="s">
        <v>146</v>
      </c>
      <c r="E123" s="209" t="s">
        <v>1917</v>
      </c>
      <c r="F123" s="210" t="s">
        <v>1918</v>
      </c>
      <c r="G123" s="211" t="s">
        <v>1857</v>
      </c>
      <c r="H123" s="212">
        <v>1</v>
      </c>
      <c r="I123" s="213"/>
      <c r="J123" s="214">
        <f>ROUND(I123*H123,2)</f>
        <v>0</v>
      </c>
      <c r="K123" s="210" t="s">
        <v>19</v>
      </c>
      <c r="L123" s="47"/>
      <c r="M123" s="215" t="s">
        <v>19</v>
      </c>
      <c r="N123" s="216" t="s">
        <v>41</v>
      </c>
      <c r="O123" s="87"/>
      <c r="P123" s="217">
        <f>O123*H123</f>
        <v>0</v>
      </c>
      <c r="Q123" s="217">
        <v>0</v>
      </c>
      <c r="R123" s="217">
        <f>Q123*H123</f>
        <v>0</v>
      </c>
      <c r="S123" s="217">
        <v>0</v>
      </c>
      <c r="T123" s="218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9" t="s">
        <v>150</v>
      </c>
      <c r="AT123" s="219" t="s">
        <v>146</v>
      </c>
      <c r="AU123" s="219" t="s">
        <v>80</v>
      </c>
      <c r="AY123" s="20" t="s">
        <v>145</v>
      </c>
      <c r="BE123" s="220">
        <f>IF(N123="základní",J123,0)</f>
        <v>0</v>
      </c>
      <c r="BF123" s="220">
        <f>IF(N123="snížená",J123,0)</f>
        <v>0</v>
      </c>
      <c r="BG123" s="220">
        <f>IF(N123="zákl. přenesená",J123,0)</f>
        <v>0</v>
      </c>
      <c r="BH123" s="220">
        <f>IF(N123="sníž. přenesená",J123,0)</f>
        <v>0</v>
      </c>
      <c r="BI123" s="220">
        <f>IF(N123="nulová",J123,0)</f>
        <v>0</v>
      </c>
      <c r="BJ123" s="20" t="s">
        <v>78</v>
      </c>
      <c r="BK123" s="220">
        <f>ROUND(I123*H123,2)</f>
        <v>0</v>
      </c>
      <c r="BL123" s="20" t="s">
        <v>150</v>
      </c>
      <c r="BM123" s="219" t="s">
        <v>1919</v>
      </c>
    </row>
    <row r="124" s="13" customFormat="1">
      <c r="A124" s="13"/>
      <c r="B124" s="233"/>
      <c r="C124" s="234"/>
      <c r="D124" s="223" t="s">
        <v>152</v>
      </c>
      <c r="E124" s="235" t="s">
        <v>19</v>
      </c>
      <c r="F124" s="236" t="s">
        <v>1920</v>
      </c>
      <c r="G124" s="234"/>
      <c r="H124" s="235" t="s">
        <v>19</v>
      </c>
      <c r="I124" s="237"/>
      <c r="J124" s="234"/>
      <c r="K124" s="234"/>
      <c r="L124" s="238"/>
      <c r="M124" s="239"/>
      <c r="N124" s="240"/>
      <c r="O124" s="240"/>
      <c r="P124" s="240"/>
      <c r="Q124" s="240"/>
      <c r="R124" s="240"/>
      <c r="S124" s="240"/>
      <c r="T124" s="241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2" t="s">
        <v>152</v>
      </c>
      <c r="AU124" s="242" t="s">
        <v>80</v>
      </c>
      <c r="AV124" s="13" t="s">
        <v>78</v>
      </c>
      <c r="AW124" s="13" t="s">
        <v>32</v>
      </c>
      <c r="AX124" s="13" t="s">
        <v>70</v>
      </c>
      <c r="AY124" s="242" t="s">
        <v>145</v>
      </c>
    </row>
    <row r="125" s="13" customFormat="1">
      <c r="A125" s="13"/>
      <c r="B125" s="233"/>
      <c r="C125" s="234"/>
      <c r="D125" s="223" t="s">
        <v>152</v>
      </c>
      <c r="E125" s="235" t="s">
        <v>19</v>
      </c>
      <c r="F125" s="236" t="s">
        <v>1921</v>
      </c>
      <c r="G125" s="234"/>
      <c r="H125" s="235" t="s">
        <v>19</v>
      </c>
      <c r="I125" s="237"/>
      <c r="J125" s="234"/>
      <c r="K125" s="234"/>
      <c r="L125" s="238"/>
      <c r="M125" s="239"/>
      <c r="N125" s="240"/>
      <c r="O125" s="240"/>
      <c r="P125" s="240"/>
      <c r="Q125" s="240"/>
      <c r="R125" s="240"/>
      <c r="S125" s="240"/>
      <c r="T125" s="241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2" t="s">
        <v>152</v>
      </c>
      <c r="AU125" s="242" t="s">
        <v>80</v>
      </c>
      <c r="AV125" s="13" t="s">
        <v>78</v>
      </c>
      <c r="AW125" s="13" t="s">
        <v>32</v>
      </c>
      <c r="AX125" s="13" t="s">
        <v>70</v>
      </c>
      <c r="AY125" s="242" t="s">
        <v>145</v>
      </c>
    </row>
    <row r="126" s="13" customFormat="1">
      <c r="A126" s="13"/>
      <c r="B126" s="233"/>
      <c r="C126" s="234"/>
      <c r="D126" s="223" t="s">
        <v>152</v>
      </c>
      <c r="E126" s="235" t="s">
        <v>19</v>
      </c>
      <c r="F126" s="236" t="s">
        <v>1922</v>
      </c>
      <c r="G126" s="234"/>
      <c r="H126" s="235" t="s">
        <v>19</v>
      </c>
      <c r="I126" s="237"/>
      <c r="J126" s="234"/>
      <c r="K126" s="234"/>
      <c r="L126" s="238"/>
      <c r="M126" s="239"/>
      <c r="N126" s="240"/>
      <c r="O126" s="240"/>
      <c r="P126" s="240"/>
      <c r="Q126" s="240"/>
      <c r="R126" s="240"/>
      <c r="S126" s="240"/>
      <c r="T126" s="241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2" t="s">
        <v>152</v>
      </c>
      <c r="AU126" s="242" t="s">
        <v>80</v>
      </c>
      <c r="AV126" s="13" t="s">
        <v>78</v>
      </c>
      <c r="AW126" s="13" t="s">
        <v>32</v>
      </c>
      <c r="AX126" s="13" t="s">
        <v>70</v>
      </c>
      <c r="AY126" s="242" t="s">
        <v>145</v>
      </c>
    </row>
    <row r="127" s="13" customFormat="1">
      <c r="A127" s="13"/>
      <c r="B127" s="233"/>
      <c r="C127" s="234"/>
      <c r="D127" s="223" t="s">
        <v>152</v>
      </c>
      <c r="E127" s="235" t="s">
        <v>19</v>
      </c>
      <c r="F127" s="236" t="s">
        <v>1923</v>
      </c>
      <c r="G127" s="234"/>
      <c r="H127" s="235" t="s">
        <v>19</v>
      </c>
      <c r="I127" s="237"/>
      <c r="J127" s="234"/>
      <c r="K127" s="234"/>
      <c r="L127" s="238"/>
      <c r="M127" s="239"/>
      <c r="N127" s="240"/>
      <c r="O127" s="240"/>
      <c r="P127" s="240"/>
      <c r="Q127" s="240"/>
      <c r="R127" s="240"/>
      <c r="S127" s="240"/>
      <c r="T127" s="241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2" t="s">
        <v>152</v>
      </c>
      <c r="AU127" s="242" t="s">
        <v>80</v>
      </c>
      <c r="AV127" s="13" t="s">
        <v>78</v>
      </c>
      <c r="AW127" s="13" t="s">
        <v>32</v>
      </c>
      <c r="AX127" s="13" t="s">
        <v>70</v>
      </c>
      <c r="AY127" s="242" t="s">
        <v>145</v>
      </c>
    </row>
    <row r="128" s="13" customFormat="1">
      <c r="A128" s="13"/>
      <c r="B128" s="233"/>
      <c r="C128" s="234"/>
      <c r="D128" s="223" t="s">
        <v>152</v>
      </c>
      <c r="E128" s="235" t="s">
        <v>19</v>
      </c>
      <c r="F128" s="236" t="s">
        <v>1924</v>
      </c>
      <c r="G128" s="234"/>
      <c r="H128" s="235" t="s">
        <v>19</v>
      </c>
      <c r="I128" s="237"/>
      <c r="J128" s="234"/>
      <c r="K128" s="234"/>
      <c r="L128" s="238"/>
      <c r="M128" s="239"/>
      <c r="N128" s="240"/>
      <c r="O128" s="240"/>
      <c r="P128" s="240"/>
      <c r="Q128" s="240"/>
      <c r="R128" s="240"/>
      <c r="S128" s="240"/>
      <c r="T128" s="24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2" t="s">
        <v>152</v>
      </c>
      <c r="AU128" s="242" t="s">
        <v>80</v>
      </c>
      <c r="AV128" s="13" t="s">
        <v>78</v>
      </c>
      <c r="AW128" s="13" t="s">
        <v>32</v>
      </c>
      <c r="AX128" s="13" t="s">
        <v>70</v>
      </c>
      <c r="AY128" s="242" t="s">
        <v>145</v>
      </c>
    </row>
    <row r="129" s="13" customFormat="1">
      <c r="A129" s="13"/>
      <c r="B129" s="233"/>
      <c r="C129" s="234"/>
      <c r="D129" s="223" t="s">
        <v>152</v>
      </c>
      <c r="E129" s="235" t="s">
        <v>19</v>
      </c>
      <c r="F129" s="236" t="s">
        <v>1925</v>
      </c>
      <c r="G129" s="234"/>
      <c r="H129" s="235" t="s">
        <v>19</v>
      </c>
      <c r="I129" s="237"/>
      <c r="J129" s="234"/>
      <c r="K129" s="234"/>
      <c r="L129" s="238"/>
      <c r="M129" s="239"/>
      <c r="N129" s="240"/>
      <c r="O129" s="240"/>
      <c r="P129" s="240"/>
      <c r="Q129" s="240"/>
      <c r="R129" s="240"/>
      <c r="S129" s="240"/>
      <c r="T129" s="241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2" t="s">
        <v>152</v>
      </c>
      <c r="AU129" s="242" t="s">
        <v>80</v>
      </c>
      <c r="AV129" s="13" t="s">
        <v>78</v>
      </c>
      <c r="AW129" s="13" t="s">
        <v>32</v>
      </c>
      <c r="AX129" s="13" t="s">
        <v>70</v>
      </c>
      <c r="AY129" s="242" t="s">
        <v>145</v>
      </c>
    </row>
    <row r="130" s="13" customFormat="1">
      <c r="A130" s="13"/>
      <c r="B130" s="233"/>
      <c r="C130" s="234"/>
      <c r="D130" s="223" t="s">
        <v>152</v>
      </c>
      <c r="E130" s="235" t="s">
        <v>19</v>
      </c>
      <c r="F130" s="236" t="s">
        <v>1926</v>
      </c>
      <c r="G130" s="234"/>
      <c r="H130" s="235" t="s">
        <v>19</v>
      </c>
      <c r="I130" s="237"/>
      <c r="J130" s="234"/>
      <c r="K130" s="234"/>
      <c r="L130" s="238"/>
      <c r="M130" s="239"/>
      <c r="N130" s="240"/>
      <c r="O130" s="240"/>
      <c r="P130" s="240"/>
      <c r="Q130" s="240"/>
      <c r="R130" s="240"/>
      <c r="S130" s="240"/>
      <c r="T130" s="24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2" t="s">
        <v>152</v>
      </c>
      <c r="AU130" s="242" t="s">
        <v>80</v>
      </c>
      <c r="AV130" s="13" t="s">
        <v>78</v>
      </c>
      <c r="AW130" s="13" t="s">
        <v>32</v>
      </c>
      <c r="AX130" s="13" t="s">
        <v>70</v>
      </c>
      <c r="AY130" s="242" t="s">
        <v>145</v>
      </c>
    </row>
    <row r="131" s="12" customFormat="1">
      <c r="A131" s="12"/>
      <c r="B131" s="221"/>
      <c r="C131" s="222"/>
      <c r="D131" s="223" t="s">
        <v>152</v>
      </c>
      <c r="E131" s="224" t="s">
        <v>19</v>
      </c>
      <c r="F131" s="225" t="s">
        <v>1865</v>
      </c>
      <c r="G131" s="222"/>
      <c r="H131" s="226">
        <v>1</v>
      </c>
      <c r="I131" s="227"/>
      <c r="J131" s="222"/>
      <c r="K131" s="222"/>
      <c r="L131" s="228"/>
      <c r="M131" s="229"/>
      <c r="N131" s="230"/>
      <c r="O131" s="230"/>
      <c r="P131" s="230"/>
      <c r="Q131" s="230"/>
      <c r="R131" s="230"/>
      <c r="S131" s="230"/>
      <c r="T131" s="231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T131" s="232" t="s">
        <v>152</v>
      </c>
      <c r="AU131" s="232" t="s">
        <v>80</v>
      </c>
      <c r="AV131" s="12" t="s">
        <v>80</v>
      </c>
      <c r="AW131" s="12" t="s">
        <v>32</v>
      </c>
      <c r="AX131" s="12" t="s">
        <v>70</v>
      </c>
      <c r="AY131" s="232" t="s">
        <v>145</v>
      </c>
    </row>
    <row r="132" s="14" customFormat="1">
      <c r="A132" s="14"/>
      <c r="B132" s="243"/>
      <c r="C132" s="244"/>
      <c r="D132" s="223" t="s">
        <v>152</v>
      </c>
      <c r="E132" s="245" t="s">
        <v>19</v>
      </c>
      <c r="F132" s="246" t="s">
        <v>154</v>
      </c>
      <c r="G132" s="244"/>
      <c r="H132" s="247">
        <v>1</v>
      </c>
      <c r="I132" s="248"/>
      <c r="J132" s="244"/>
      <c r="K132" s="244"/>
      <c r="L132" s="249"/>
      <c r="M132" s="250"/>
      <c r="N132" s="251"/>
      <c r="O132" s="251"/>
      <c r="P132" s="251"/>
      <c r="Q132" s="251"/>
      <c r="R132" s="251"/>
      <c r="S132" s="251"/>
      <c r="T132" s="25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3" t="s">
        <v>152</v>
      </c>
      <c r="AU132" s="253" t="s">
        <v>80</v>
      </c>
      <c r="AV132" s="14" t="s">
        <v>150</v>
      </c>
      <c r="AW132" s="14" t="s">
        <v>32</v>
      </c>
      <c r="AX132" s="14" t="s">
        <v>78</v>
      </c>
      <c r="AY132" s="253" t="s">
        <v>145</v>
      </c>
    </row>
    <row r="133" s="2" customFormat="1" ht="16.5" customHeight="1">
      <c r="A133" s="41"/>
      <c r="B133" s="42"/>
      <c r="C133" s="208" t="s">
        <v>338</v>
      </c>
      <c r="D133" s="208" t="s">
        <v>146</v>
      </c>
      <c r="E133" s="209" t="s">
        <v>1927</v>
      </c>
      <c r="F133" s="210" t="s">
        <v>1928</v>
      </c>
      <c r="G133" s="211" t="s">
        <v>1857</v>
      </c>
      <c r="H133" s="212">
        <v>1</v>
      </c>
      <c r="I133" s="213"/>
      <c r="J133" s="214">
        <f>ROUND(I133*H133,2)</f>
        <v>0</v>
      </c>
      <c r="K133" s="210" t="s">
        <v>19</v>
      </c>
      <c r="L133" s="47"/>
      <c r="M133" s="215" t="s">
        <v>19</v>
      </c>
      <c r="N133" s="216" t="s">
        <v>41</v>
      </c>
      <c r="O133" s="87"/>
      <c r="P133" s="217">
        <f>O133*H133</f>
        <v>0</v>
      </c>
      <c r="Q133" s="217">
        <v>0</v>
      </c>
      <c r="R133" s="217">
        <f>Q133*H133</f>
        <v>0</v>
      </c>
      <c r="S133" s="217">
        <v>0</v>
      </c>
      <c r="T133" s="218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9" t="s">
        <v>150</v>
      </c>
      <c r="AT133" s="219" t="s">
        <v>146</v>
      </c>
      <c r="AU133" s="219" t="s">
        <v>80</v>
      </c>
      <c r="AY133" s="20" t="s">
        <v>145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20" t="s">
        <v>78</v>
      </c>
      <c r="BK133" s="220">
        <f>ROUND(I133*H133,2)</f>
        <v>0</v>
      </c>
      <c r="BL133" s="20" t="s">
        <v>150</v>
      </c>
      <c r="BM133" s="219" t="s">
        <v>1929</v>
      </c>
    </row>
    <row r="134" s="2" customFormat="1" ht="21.75" customHeight="1">
      <c r="A134" s="41"/>
      <c r="B134" s="42"/>
      <c r="C134" s="208" t="s">
        <v>294</v>
      </c>
      <c r="D134" s="208" t="s">
        <v>146</v>
      </c>
      <c r="E134" s="209" t="s">
        <v>1930</v>
      </c>
      <c r="F134" s="210" t="s">
        <v>1931</v>
      </c>
      <c r="G134" s="211" t="s">
        <v>401</v>
      </c>
      <c r="H134" s="212">
        <v>54</v>
      </c>
      <c r="I134" s="213"/>
      <c r="J134" s="214">
        <f>ROUND(I134*H134,2)</f>
        <v>0</v>
      </c>
      <c r="K134" s="210" t="s">
        <v>19</v>
      </c>
      <c r="L134" s="47"/>
      <c r="M134" s="215" t="s">
        <v>19</v>
      </c>
      <c r="N134" s="216" t="s">
        <v>41</v>
      </c>
      <c r="O134" s="87"/>
      <c r="P134" s="217">
        <f>O134*H134</f>
        <v>0</v>
      </c>
      <c r="Q134" s="217">
        <v>0</v>
      </c>
      <c r="R134" s="217">
        <f>Q134*H134</f>
        <v>0</v>
      </c>
      <c r="S134" s="217">
        <v>0</v>
      </c>
      <c r="T134" s="218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19" t="s">
        <v>150</v>
      </c>
      <c r="AT134" s="219" t="s">
        <v>146</v>
      </c>
      <c r="AU134" s="219" t="s">
        <v>80</v>
      </c>
      <c r="AY134" s="20" t="s">
        <v>145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20" t="s">
        <v>78</v>
      </c>
      <c r="BK134" s="220">
        <f>ROUND(I134*H134,2)</f>
        <v>0</v>
      </c>
      <c r="BL134" s="20" t="s">
        <v>150</v>
      </c>
      <c r="BM134" s="219" t="s">
        <v>1932</v>
      </c>
    </row>
    <row r="135" s="12" customFormat="1">
      <c r="A135" s="12"/>
      <c r="B135" s="221"/>
      <c r="C135" s="222"/>
      <c r="D135" s="223" t="s">
        <v>152</v>
      </c>
      <c r="E135" s="224" t="s">
        <v>19</v>
      </c>
      <c r="F135" s="225" t="s">
        <v>1933</v>
      </c>
      <c r="G135" s="222"/>
      <c r="H135" s="226">
        <v>54</v>
      </c>
      <c r="I135" s="227"/>
      <c r="J135" s="222"/>
      <c r="K135" s="222"/>
      <c r="L135" s="228"/>
      <c r="M135" s="229"/>
      <c r="N135" s="230"/>
      <c r="O135" s="230"/>
      <c r="P135" s="230"/>
      <c r="Q135" s="230"/>
      <c r="R135" s="230"/>
      <c r="S135" s="230"/>
      <c r="T135" s="231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T135" s="232" t="s">
        <v>152</v>
      </c>
      <c r="AU135" s="232" t="s">
        <v>80</v>
      </c>
      <c r="AV135" s="12" t="s">
        <v>80</v>
      </c>
      <c r="AW135" s="12" t="s">
        <v>32</v>
      </c>
      <c r="AX135" s="12" t="s">
        <v>70</v>
      </c>
      <c r="AY135" s="232" t="s">
        <v>145</v>
      </c>
    </row>
    <row r="136" s="14" customFormat="1">
      <c r="A136" s="14"/>
      <c r="B136" s="243"/>
      <c r="C136" s="244"/>
      <c r="D136" s="223" t="s">
        <v>152</v>
      </c>
      <c r="E136" s="245" t="s">
        <v>19</v>
      </c>
      <c r="F136" s="246" t="s">
        <v>154</v>
      </c>
      <c r="G136" s="244"/>
      <c r="H136" s="247">
        <v>54</v>
      </c>
      <c r="I136" s="248"/>
      <c r="J136" s="244"/>
      <c r="K136" s="244"/>
      <c r="L136" s="249"/>
      <c r="M136" s="250"/>
      <c r="N136" s="251"/>
      <c r="O136" s="251"/>
      <c r="P136" s="251"/>
      <c r="Q136" s="251"/>
      <c r="R136" s="251"/>
      <c r="S136" s="251"/>
      <c r="T136" s="25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3" t="s">
        <v>152</v>
      </c>
      <c r="AU136" s="253" t="s">
        <v>80</v>
      </c>
      <c r="AV136" s="14" t="s">
        <v>150</v>
      </c>
      <c r="AW136" s="14" t="s">
        <v>32</v>
      </c>
      <c r="AX136" s="14" t="s">
        <v>78</v>
      </c>
      <c r="AY136" s="253" t="s">
        <v>145</v>
      </c>
    </row>
    <row r="137" s="2" customFormat="1" ht="16.5" customHeight="1">
      <c r="A137" s="41"/>
      <c r="B137" s="42"/>
      <c r="C137" s="208" t="s">
        <v>288</v>
      </c>
      <c r="D137" s="208" t="s">
        <v>146</v>
      </c>
      <c r="E137" s="209" t="s">
        <v>1934</v>
      </c>
      <c r="F137" s="210" t="s">
        <v>1935</v>
      </c>
      <c r="G137" s="211" t="s">
        <v>1857</v>
      </c>
      <c r="H137" s="212">
        <v>1</v>
      </c>
      <c r="I137" s="213"/>
      <c r="J137" s="214">
        <f>ROUND(I137*H137,2)</f>
        <v>0</v>
      </c>
      <c r="K137" s="210" t="s">
        <v>19</v>
      </c>
      <c r="L137" s="47"/>
      <c r="M137" s="215" t="s">
        <v>19</v>
      </c>
      <c r="N137" s="216" t="s">
        <v>41</v>
      </c>
      <c r="O137" s="87"/>
      <c r="P137" s="217">
        <f>O137*H137</f>
        <v>0</v>
      </c>
      <c r="Q137" s="217">
        <v>0</v>
      </c>
      <c r="R137" s="217">
        <f>Q137*H137</f>
        <v>0</v>
      </c>
      <c r="S137" s="217">
        <v>0</v>
      </c>
      <c r="T137" s="218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9" t="s">
        <v>150</v>
      </c>
      <c r="AT137" s="219" t="s">
        <v>146</v>
      </c>
      <c r="AU137" s="219" t="s">
        <v>80</v>
      </c>
      <c r="AY137" s="20" t="s">
        <v>145</v>
      </c>
      <c r="BE137" s="220">
        <f>IF(N137="základní",J137,0)</f>
        <v>0</v>
      </c>
      <c r="BF137" s="220">
        <f>IF(N137="snížená",J137,0)</f>
        <v>0</v>
      </c>
      <c r="BG137" s="220">
        <f>IF(N137="zákl. přenesená",J137,0)</f>
        <v>0</v>
      </c>
      <c r="BH137" s="220">
        <f>IF(N137="sníž. přenesená",J137,0)</f>
        <v>0</v>
      </c>
      <c r="BI137" s="220">
        <f>IF(N137="nulová",J137,0)</f>
        <v>0</v>
      </c>
      <c r="BJ137" s="20" t="s">
        <v>78</v>
      </c>
      <c r="BK137" s="220">
        <f>ROUND(I137*H137,2)</f>
        <v>0</v>
      </c>
      <c r="BL137" s="20" t="s">
        <v>150</v>
      </c>
      <c r="BM137" s="219" t="s">
        <v>1936</v>
      </c>
    </row>
    <row r="138" s="13" customFormat="1">
      <c r="A138" s="13"/>
      <c r="B138" s="233"/>
      <c r="C138" s="234"/>
      <c r="D138" s="223" t="s">
        <v>152</v>
      </c>
      <c r="E138" s="235" t="s">
        <v>19</v>
      </c>
      <c r="F138" s="236" t="s">
        <v>1937</v>
      </c>
      <c r="G138" s="234"/>
      <c r="H138" s="235" t="s">
        <v>19</v>
      </c>
      <c r="I138" s="237"/>
      <c r="J138" s="234"/>
      <c r="K138" s="234"/>
      <c r="L138" s="238"/>
      <c r="M138" s="239"/>
      <c r="N138" s="240"/>
      <c r="O138" s="240"/>
      <c r="P138" s="240"/>
      <c r="Q138" s="240"/>
      <c r="R138" s="240"/>
      <c r="S138" s="240"/>
      <c r="T138" s="24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2" t="s">
        <v>152</v>
      </c>
      <c r="AU138" s="242" t="s">
        <v>80</v>
      </c>
      <c r="AV138" s="13" t="s">
        <v>78</v>
      </c>
      <c r="AW138" s="13" t="s">
        <v>32</v>
      </c>
      <c r="AX138" s="13" t="s">
        <v>70</v>
      </c>
      <c r="AY138" s="242" t="s">
        <v>145</v>
      </c>
    </row>
    <row r="139" s="13" customFormat="1">
      <c r="A139" s="13"/>
      <c r="B139" s="233"/>
      <c r="C139" s="234"/>
      <c r="D139" s="223" t="s">
        <v>152</v>
      </c>
      <c r="E139" s="235" t="s">
        <v>19</v>
      </c>
      <c r="F139" s="236" t="s">
        <v>1938</v>
      </c>
      <c r="G139" s="234"/>
      <c r="H139" s="235" t="s">
        <v>19</v>
      </c>
      <c r="I139" s="237"/>
      <c r="J139" s="234"/>
      <c r="K139" s="234"/>
      <c r="L139" s="238"/>
      <c r="M139" s="239"/>
      <c r="N139" s="240"/>
      <c r="O139" s="240"/>
      <c r="P139" s="240"/>
      <c r="Q139" s="240"/>
      <c r="R139" s="240"/>
      <c r="S139" s="240"/>
      <c r="T139" s="24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2" t="s">
        <v>152</v>
      </c>
      <c r="AU139" s="242" t="s">
        <v>80</v>
      </c>
      <c r="AV139" s="13" t="s">
        <v>78</v>
      </c>
      <c r="AW139" s="13" t="s">
        <v>32</v>
      </c>
      <c r="AX139" s="13" t="s">
        <v>70</v>
      </c>
      <c r="AY139" s="242" t="s">
        <v>145</v>
      </c>
    </row>
    <row r="140" s="13" customFormat="1">
      <c r="A140" s="13"/>
      <c r="B140" s="233"/>
      <c r="C140" s="234"/>
      <c r="D140" s="223" t="s">
        <v>152</v>
      </c>
      <c r="E140" s="235" t="s">
        <v>19</v>
      </c>
      <c r="F140" s="236" t="s">
        <v>1939</v>
      </c>
      <c r="G140" s="234"/>
      <c r="H140" s="235" t="s">
        <v>19</v>
      </c>
      <c r="I140" s="237"/>
      <c r="J140" s="234"/>
      <c r="K140" s="234"/>
      <c r="L140" s="238"/>
      <c r="M140" s="239"/>
      <c r="N140" s="240"/>
      <c r="O140" s="240"/>
      <c r="P140" s="240"/>
      <c r="Q140" s="240"/>
      <c r="R140" s="240"/>
      <c r="S140" s="240"/>
      <c r="T140" s="24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2" t="s">
        <v>152</v>
      </c>
      <c r="AU140" s="242" t="s">
        <v>80</v>
      </c>
      <c r="AV140" s="13" t="s">
        <v>78</v>
      </c>
      <c r="AW140" s="13" t="s">
        <v>32</v>
      </c>
      <c r="AX140" s="13" t="s">
        <v>70</v>
      </c>
      <c r="AY140" s="242" t="s">
        <v>145</v>
      </c>
    </row>
    <row r="141" s="13" customFormat="1">
      <c r="A141" s="13"/>
      <c r="B141" s="233"/>
      <c r="C141" s="234"/>
      <c r="D141" s="223" t="s">
        <v>152</v>
      </c>
      <c r="E141" s="235" t="s">
        <v>19</v>
      </c>
      <c r="F141" s="236" t="s">
        <v>1940</v>
      </c>
      <c r="G141" s="234"/>
      <c r="H141" s="235" t="s">
        <v>19</v>
      </c>
      <c r="I141" s="237"/>
      <c r="J141" s="234"/>
      <c r="K141" s="234"/>
      <c r="L141" s="238"/>
      <c r="M141" s="239"/>
      <c r="N141" s="240"/>
      <c r="O141" s="240"/>
      <c r="P141" s="240"/>
      <c r="Q141" s="240"/>
      <c r="R141" s="240"/>
      <c r="S141" s="240"/>
      <c r="T141" s="24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2" t="s">
        <v>152</v>
      </c>
      <c r="AU141" s="242" t="s">
        <v>80</v>
      </c>
      <c r="AV141" s="13" t="s">
        <v>78</v>
      </c>
      <c r="AW141" s="13" t="s">
        <v>32</v>
      </c>
      <c r="AX141" s="13" t="s">
        <v>70</v>
      </c>
      <c r="AY141" s="242" t="s">
        <v>145</v>
      </c>
    </row>
    <row r="142" s="12" customFormat="1">
      <c r="A142" s="12"/>
      <c r="B142" s="221"/>
      <c r="C142" s="222"/>
      <c r="D142" s="223" t="s">
        <v>152</v>
      </c>
      <c r="E142" s="224" t="s">
        <v>19</v>
      </c>
      <c r="F142" s="225" t="s">
        <v>1865</v>
      </c>
      <c r="G142" s="222"/>
      <c r="H142" s="226">
        <v>1</v>
      </c>
      <c r="I142" s="227"/>
      <c r="J142" s="222"/>
      <c r="K142" s="222"/>
      <c r="L142" s="228"/>
      <c r="M142" s="229"/>
      <c r="N142" s="230"/>
      <c r="O142" s="230"/>
      <c r="P142" s="230"/>
      <c r="Q142" s="230"/>
      <c r="R142" s="230"/>
      <c r="S142" s="230"/>
      <c r="T142" s="231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T142" s="232" t="s">
        <v>152</v>
      </c>
      <c r="AU142" s="232" t="s">
        <v>80</v>
      </c>
      <c r="AV142" s="12" t="s">
        <v>80</v>
      </c>
      <c r="AW142" s="12" t="s">
        <v>32</v>
      </c>
      <c r="AX142" s="12" t="s">
        <v>70</v>
      </c>
      <c r="AY142" s="232" t="s">
        <v>145</v>
      </c>
    </row>
    <row r="143" s="14" customFormat="1">
      <c r="A143" s="14"/>
      <c r="B143" s="243"/>
      <c r="C143" s="244"/>
      <c r="D143" s="223" t="s">
        <v>152</v>
      </c>
      <c r="E143" s="245" t="s">
        <v>19</v>
      </c>
      <c r="F143" s="246" t="s">
        <v>154</v>
      </c>
      <c r="G143" s="244"/>
      <c r="H143" s="247">
        <v>1</v>
      </c>
      <c r="I143" s="248"/>
      <c r="J143" s="244"/>
      <c r="K143" s="244"/>
      <c r="L143" s="249"/>
      <c r="M143" s="250"/>
      <c r="N143" s="251"/>
      <c r="O143" s="251"/>
      <c r="P143" s="251"/>
      <c r="Q143" s="251"/>
      <c r="R143" s="251"/>
      <c r="S143" s="251"/>
      <c r="T143" s="25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3" t="s">
        <v>152</v>
      </c>
      <c r="AU143" s="253" t="s">
        <v>80</v>
      </c>
      <c r="AV143" s="14" t="s">
        <v>150</v>
      </c>
      <c r="AW143" s="14" t="s">
        <v>32</v>
      </c>
      <c r="AX143" s="14" t="s">
        <v>78</v>
      </c>
      <c r="AY143" s="253" t="s">
        <v>145</v>
      </c>
    </row>
    <row r="144" s="2" customFormat="1" ht="16.5" customHeight="1">
      <c r="A144" s="41"/>
      <c r="B144" s="42"/>
      <c r="C144" s="208" t="s">
        <v>325</v>
      </c>
      <c r="D144" s="208" t="s">
        <v>146</v>
      </c>
      <c r="E144" s="209" t="s">
        <v>1941</v>
      </c>
      <c r="F144" s="210" t="s">
        <v>1942</v>
      </c>
      <c r="G144" s="211" t="s">
        <v>1857</v>
      </c>
      <c r="H144" s="212">
        <v>1</v>
      </c>
      <c r="I144" s="213"/>
      <c r="J144" s="214">
        <f>ROUND(I144*H144,2)</f>
        <v>0</v>
      </c>
      <c r="K144" s="210" t="s">
        <v>19</v>
      </c>
      <c r="L144" s="47"/>
      <c r="M144" s="215" t="s">
        <v>19</v>
      </c>
      <c r="N144" s="216" t="s">
        <v>41</v>
      </c>
      <c r="O144" s="87"/>
      <c r="P144" s="217">
        <f>O144*H144</f>
        <v>0</v>
      </c>
      <c r="Q144" s="217">
        <v>0</v>
      </c>
      <c r="R144" s="217">
        <f>Q144*H144</f>
        <v>0</v>
      </c>
      <c r="S144" s="217">
        <v>0</v>
      </c>
      <c r="T144" s="218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9" t="s">
        <v>150</v>
      </c>
      <c r="AT144" s="219" t="s">
        <v>146</v>
      </c>
      <c r="AU144" s="219" t="s">
        <v>80</v>
      </c>
      <c r="AY144" s="20" t="s">
        <v>145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20" t="s">
        <v>78</v>
      </c>
      <c r="BK144" s="220">
        <f>ROUND(I144*H144,2)</f>
        <v>0</v>
      </c>
      <c r="BL144" s="20" t="s">
        <v>150</v>
      </c>
      <c r="BM144" s="219" t="s">
        <v>1943</v>
      </c>
    </row>
    <row r="145" s="12" customFormat="1">
      <c r="A145" s="12"/>
      <c r="B145" s="221"/>
      <c r="C145" s="222"/>
      <c r="D145" s="223" t="s">
        <v>152</v>
      </c>
      <c r="E145" s="224" t="s">
        <v>19</v>
      </c>
      <c r="F145" s="225" t="s">
        <v>1865</v>
      </c>
      <c r="G145" s="222"/>
      <c r="H145" s="226">
        <v>1</v>
      </c>
      <c r="I145" s="227"/>
      <c r="J145" s="222"/>
      <c r="K145" s="222"/>
      <c r="L145" s="228"/>
      <c r="M145" s="229"/>
      <c r="N145" s="230"/>
      <c r="O145" s="230"/>
      <c r="P145" s="230"/>
      <c r="Q145" s="230"/>
      <c r="R145" s="230"/>
      <c r="S145" s="230"/>
      <c r="T145" s="231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T145" s="232" t="s">
        <v>152</v>
      </c>
      <c r="AU145" s="232" t="s">
        <v>80</v>
      </c>
      <c r="AV145" s="12" t="s">
        <v>80</v>
      </c>
      <c r="AW145" s="12" t="s">
        <v>32</v>
      </c>
      <c r="AX145" s="12" t="s">
        <v>70</v>
      </c>
      <c r="AY145" s="232" t="s">
        <v>145</v>
      </c>
    </row>
    <row r="146" s="14" customFormat="1">
      <c r="A146" s="14"/>
      <c r="B146" s="243"/>
      <c r="C146" s="244"/>
      <c r="D146" s="223" t="s">
        <v>152</v>
      </c>
      <c r="E146" s="245" t="s">
        <v>19</v>
      </c>
      <c r="F146" s="246" t="s">
        <v>154</v>
      </c>
      <c r="G146" s="244"/>
      <c r="H146" s="247">
        <v>1</v>
      </c>
      <c r="I146" s="248"/>
      <c r="J146" s="244"/>
      <c r="K146" s="244"/>
      <c r="L146" s="249"/>
      <c r="M146" s="250"/>
      <c r="N146" s="251"/>
      <c r="O146" s="251"/>
      <c r="P146" s="251"/>
      <c r="Q146" s="251"/>
      <c r="R146" s="251"/>
      <c r="S146" s="251"/>
      <c r="T146" s="25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3" t="s">
        <v>152</v>
      </c>
      <c r="AU146" s="253" t="s">
        <v>80</v>
      </c>
      <c r="AV146" s="14" t="s">
        <v>150</v>
      </c>
      <c r="AW146" s="14" t="s">
        <v>32</v>
      </c>
      <c r="AX146" s="14" t="s">
        <v>78</v>
      </c>
      <c r="AY146" s="253" t="s">
        <v>145</v>
      </c>
    </row>
    <row r="147" s="2" customFormat="1" ht="16.5" customHeight="1">
      <c r="A147" s="41"/>
      <c r="B147" s="42"/>
      <c r="C147" s="208" t="s">
        <v>299</v>
      </c>
      <c r="D147" s="208" t="s">
        <v>146</v>
      </c>
      <c r="E147" s="209" t="s">
        <v>1944</v>
      </c>
      <c r="F147" s="210" t="s">
        <v>1945</v>
      </c>
      <c r="G147" s="211" t="s">
        <v>1857</v>
      </c>
      <c r="H147" s="212">
        <v>1</v>
      </c>
      <c r="I147" s="213"/>
      <c r="J147" s="214">
        <f>ROUND(I147*H147,2)</f>
        <v>0</v>
      </c>
      <c r="K147" s="210" t="s">
        <v>19</v>
      </c>
      <c r="L147" s="47"/>
      <c r="M147" s="215" t="s">
        <v>19</v>
      </c>
      <c r="N147" s="216" t="s">
        <v>41</v>
      </c>
      <c r="O147" s="87"/>
      <c r="P147" s="217">
        <f>O147*H147</f>
        <v>0</v>
      </c>
      <c r="Q147" s="217">
        <v>0</v>
      </c>
      <c r="R147" s="217">
        <f>Q147*H147</f>
        <v>0</v>
      </c>
      <c r="S147" s="217">
        <v>0</v>
      </c>
      <c r="T147" s="218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9" t="s">
        <v>150</v>
      </c>
      <c r="AT147" s="219" t="s">
        <v>146</v>
      </c>
      <c r="AU147" s="219" t="s">
        <v>80</v>
      </c>
      <c r="AY147" s="20" t="s">
        <v>145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20" t="s">
        <v>78</v>
      </c>
      <c r="BK147" s="220">
        <f>ROUND(I147*H147,2)</f>
        <v>0</v>
      </c>
      <c r="BL147" s="20" t="s">
        <v>150</v>
      </c>
      <c r="BM147" s="219" t="s">
        <v>1946</v>
      </c>
    </row>
    <row r="148" s="13" customFormat="1">
      <c r="A148" s="13"/>
      <c r="B148" s="233"/>
      <c r="C148" s="234"/>
      <c r="D148" s="223" t="s">
        <v>152</v>
      </c>
      <c r="E148" s="235" t="s">
        <v>19</v>
      </c>
      <c r="F148" s="236" t="s">
        <v>1947</v>
      </c>
      <c r="G148" s="234"/>
      <c r="H148" s="235" t="s">
        <v>19</v>
      </c>
      <c r="I148" s="237"/>
      <c r="J148" s="234"/>
      <c r="K148" s="234"/>
      <c r="L148" s="238"/>
      <c r="M148" s="239"/>
      <c r="N148" s="240"/>
      <c r="O148" s="240"/>
      <c r="P148" s="240"/>
      <c r="Q148" s="240"/>
      <c r="R148" s="240"/>
      <c r="S148" s="240"/>
      <c r="T148" s="24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2" t="s">
        <v>152</v>
      </c>
      <c r="AU148" s="242" t="s">
        <v>80</v>
      </c>
      <c r="AV148" s="13" t="s">
        <v>78</v>
      </c>
      <c r="AW148" s="13" t="s">
        <v>32</v>
      </c>
      <c r="AX148" s="13" t="s">
        <v>70</v>
      </c>
      <c r="AY148" s="242" t="s">
        <v>145</v>
      </c>
    </row>
    <row r="149" s="13" customFormat="1">
      <c r="A149" s="13"/>
      <c r="B149" s="233"/>
      <c r="C149" s="234"/>
      <c r="D149" s="223" t="s">
        <v>152</v>
      </c>
      <c r="E149" s="235" t="s">
        <v>19</v>
      </c>
      <c r="F149" s="236" t="s">
        <v>1948</v>
      </c>
      <c r="G149" s="234"/>
      <c r="H149" s="235" t="s">
        <v>19</v>
      </c>
      <c r="I149" s="237"/>
      <c r="J149" s="234"/>
      <c r="K149" s="234"/>
      <c r="L149" s="238"/>
      <c r="M149" s="239"/>
      <c r="N149" s="240"/>
      <c r="O149" s="240"/>
      <c r="P149" s="240"/>
      <c r="Q149" s="240"/>
      <c r="R149" s="240"/>
      <c r="S149" s="240"/>
      <c r="T149" s="24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2" t="s">
        <v>152</v>
      </c>
      <c r="AU149" s="242" t="s">
        <v>80</v>
      </c>
      <c r="AV149" s="13" t="s">
        <v>78</v>
      </c>
      <c r="AW149" s="13" t="s">
        <v>32</v>
      </c>
      <c r="AX149" s="13" t="s">
        <v>70</v>
      </c>
      <c r="AY149" s="242" t="s">
        <v>145</v>
      </c>
    </row>
    <row r="150" s="13" customFormat="1">
      <c r="A150" s="13"/>
      <c r="B150" s="233"/>
      <c r="C150" s="234"/>
      <c r="D150" s="223" t="s">
        <v>152</v>
      </c>
      <c r="E150" s="235" t="s">
        <v>19</v>
      </c>
      <c r="F150" s="236" t="s">
        <v>1949</v>
      </c>
      <c r="G150" s="234"/>
      <c r="H150" s="235" t="s">
        <v>19</v>
      </c>
      <c r="I150" s="237"/>
      <c r="J150" s="234"/>
      <c r="K150" s="234"/>
      <c r="L150" s="238"/>
      <c r="M150" s="239"/>
      <c r="N150" s="240"/>
      <c r="O150" s="240"/>
      <c r="P150" s="240"/>
      <c r="Q150" s="240"/>
      <c r="R150" s="240"/>
      <c r="S150" s="240"/>
      <c r="T150" s="24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2" t="s">
        <v>152</v>
      </c>
      <c r="AU150" s="242" t="s">
        <v>80</v>
      </c>
      <c r="AV150" s="13" t="s">
        <v>78</v>
      </c>
      <c r="AW150" s="13" t="s">
        <v>32</v>
      </c>
      <c r="AX150" s="13" t="s">
        <v>70</v>
      </c>
      <c r="AY150" s="242" t="s">
        <v>145</v>
      </c>
    </row>
    <row r="151" s="13" customFormat="1">
      <c r="A151" s="13"/>
      <c r="B151" s="233"/>
      <c r="C151" s="234"/>
      <c r="D151" s="223" t="s">
        <v>152</v>
      </c>
      <c r="E151" s="235" t="s">
        <v>19</v>
      </c>
      <c r="F151" s="236" t="s">
        <v>1950</v>
      </c>
      <c r="G151" s="234"/>
      <c r="H151" s="235" t="s">
        <v>19</v>
      </c>
      <c r="I151" s="237"/>
      <c r="J151" s="234"/>
      <c r="K151" s="234"/>
      <c r="L151" s="238"/>
      <c r="M151" s="239"/>
      <c r="N151" s="240"/>
      <c r="O151" s="240"/>
      <c r="P151" s="240"/>
      <c r="Q151" s="240"/>
      <c r="R151" s="240"/>
      <c r="S151" s="240"/>
      <c r="T151" s="24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2" t="s">
        <v>152</v>
      </c>
      <c r="AU151" s="242" t="s">
        <v>80</v>
      </c>
      <c r="AV151" s="13" t="s">
        <v>78</v>
      </c>
      <c r="AW151" s="13" t="s">
        <v>32</v>
      </c>
      <c r="AX151" s="13" t="s">
        <v>70</v>
      </c>
      <c r="AY151" s="242" t="s">
        <v>145</v>
      </c>
    </row>
    <row r="152" s="13" customFormat="1">
      <c r="A152" s="13"/>
      <c r="B152" s="233"/>
      <c r="C152" s="234"/>
      <c r="D152" s="223" t="s">
        <v>152</v>
      </c>
      <c r="E152" s="235" t="s">
        <v>19</v>
      </c>
      <c r="F152" s="236" t="s">
        <v>1951</v>
      </c>
      <c r="G152" s="234"/>
      <c r="H152" s="235" t="s">
        <v>19</v>
      </c>
      <c r="I152" s="237"/>
      <c r="J152" s="234"/>
      <c r="K152" s="234"/>
      <c r="L152" s="238"/>
      <c r="M152" s="239"/>
      <c r="N152" s="240"/>
      <c r="O152" s="240"/>
      <c r="P152" s="240"/>
      <c r="Q152" s="240"/>
      <c r="R152" s="240"/>
      <c r="S152" s="240"/>
      <c r="T152" s="24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2" t="s">
        <v>152</v>
      </c>
      <c r="AU152" s="242" t="s">
        <v>80</v>
      </c>
      <c r="AV152" s="13" t="s">
        <v>78</v>
      </c>
      <c r="AW152" s="13" t="s">
        <v>32</v>
      </c>
      <c r="AX152" s="13" t="s">
        <v>70</v>
      </c>
      <c r="AY152" s="242" t="s">
        <v>145</v>
      </c>
    </row>
    <row r="153" s="13" customFormat="1">
      <c r="A153" s="13"/>
      <c r="B153" s="233"/>
      <c r="C153" s="234"/>
      <c r="D153" s="223" t="s">
        <v>152</v>
      </c>
      <c r="E153" s="235" t="s">
        <v>19</v>
      </c>
      <c r="F153" s="236" t="s">
        <v>1952</v>
      </c>
      <c r="G153" s="234"/>
      <c r="H153" s="235" t="s">
        <v>19</v>
      </c>
      <c r="I153" s="237"/>
      <c r="J153" s="234"/>
      <c r="K153" s="234"/>
      <c r="L153" s="238"/>
      <c r="M153" s="239"/>
      <c r="N153" s="240"/>
      <c r="O153" s="240"/>
      <c r="P153" s="240"/>
      <c r="Q153" s="240"/>
      <c r="R153" s="240"/>
      <c r="S153" s="240"/>
      <c r="T153" s="24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2" t="s">
        <v>152</v>
      </c>
      <c r="AU153" s="242" t="s">
        <v>80</v>
      </c>
      <c r="AV153" s="13" t="s">
        <v>78</v>
      </c>
      <c r="AW153" s="13" t="s">
        <v>32</v>
      </c>
      <c r="AX153" s="13" t="s">
        <v>70</v>
      </c>
      <c r="AY153" s="242" t="s">
        <v>145</v>
      </c>
    </row>
    <row r="154" s="13" customFormat="1">
      <c r="A154" s="13"/>
      <c r="B154" s="233"/>
      <c r="C154" s="234"/>
      <c r="D154" s="223" t="s">
        <v>152</v>
      </c>
      <c r="E154" s="235" t="s">
        <v>19</v>
      </c>
      <c r="F154" s="236" t="s">
        <v>1953</v>
      </c>
      <c r="G154" s="234"/>
      <c r="H154" s="235" t="s">
        <v>19</v>
      </c>
      <c r="I154" s="237"/>
      <c r="J154" s="234"/>
      <c r="K154" s="234"/>
      <c r="L154" s="238"/>
      <c r="M154" s="239"/>
      <c r="N154" s="240"/>
      <c r="O154" s="240"/>
      <c r="P154" s="240"/>
      <c r="Q154" s="240"/>
      <c r="R154" s="240"/>
      <c r="S154" s="240"/>
      <c r="T154" s="24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2" t="s">
        <v>152</v>
      </c>
      <c r="AU154" s="242" t="s">
        <v>80</v>
      </c>
      <c r="AV154" s="13" t="s">
        <v>78</v>
      </c>
      <c r="AW154" s="13" t="s">
        <v>32</v>
      </c>
      <c r="AX154" s="13" t="s">
        <v>70</v>
      </c>
      <c r="AY154" s="242" t="s">
        <v>145</v>
      </c>
    </row>
    <row r="155" s="13" customFormat="1">
      <c r="A155" s="13"/>
      <c r="B155" s="233"/>
      <c r="C155" s="234"/>
      <c r="D155" s="223" t="s">
        <v>152</v>
      </c>
      <c r="E155" s="235" t="s">
        <v>19</v>
      </c>
      <c r="F155" s="236" t="s">
        <v>1954</v>
      </c>
      <c r="G155" s="234"/>
      <c r="H155" s="235" t="s">
        <v>19</v>
      </c>
      <c r="I155" s="237"/>
      <c r="J155" s="234"/>
      <c r="K155" s="234"/>
      <c r="L155" s="238"/>
      <c r="M155" s="239"/>
      <c r="N155" s="240"/>
      <c r="O155" s="240"/>
      <c r="P155" s="240"/>
      <c r="Q155" s="240"/>
      <c r="R155" s="240"/>
      <c r="S155" s="240"/>
      <c r="T155" s="24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2" t="s">
        <v>152</v>
      </c>
      <c r="AU155" s="242" t="s">
        <v>80</v>
      </c>
      <c r="AV155" s="13" t="s">
        <v>78</v>
      </c>
      <c r="AW155" s="13" t="s">
        <v>32</v>
      </c>
      <c r="AX155" s="13" t="s">
        <v>70</v>
      </c>
      <c r="AY155" s="242" t="s">
        <v>145</v>
      </c>
    </row>
    <row r="156" s="12" customFormat="1">
      <c r="A156" s="12"/>
      <c r="B156" s="221"/>
      <c r="C156" s="222"/>
      <c r="D156" s="223" t="s">
        <v>152</v>
      </c>
      <c r="E156" s="224" t="s">
        <v>19</v>
      </c>
      <c r="F156" s="225" t="s">
        <v>1865</v>
      </c>
      <c r="G156" s="222"/>
      <c r="H156" s="226">
        <v>1</v>
      </c>
      <c r="I156" s="227"/>
      <c r="J156" s="222"/>
      <c r="K156" s="222"/>
      <c r="L156" s="228"/>
      <c r="M156" s="229"/>
      <c r="N156" s="230"/>
      <c r="O156" s="230"/>
      <c r="P156" s="230"/>
      <c r="Q156" s="230"/>
      <c r="R156" s="230"/>
      <c r="S156" s="230"/>
      <c r="T156" s="231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T156" s="232" t="s">
        <v>152</v>
      </c>
      <c r="AU156" s="232" t="s">
        <v>80</v>
      </c>
      <c r="AV156" s="12" t="s">
        <v>80</v>
      </c>
      <c r="AW156" s="12" t="s">
        <v>32</v>
      </c>
      <c r="AX156" s="12" t="s">
        <v>70</v>
      </c>
      <c r="AY156" s="232" t="s">
        <v>145</v>
      </c>
    </row>
    <row r="157" s="14" customFormat="1">
      <c r="A157" s="14"/>
      <c r="B157" s="243"/>
      <c r="C157" s="244"/>
      <c r="D157" s="223" t="s">
        <v>152</v>
      </c>
      <c r="E157" s="245" t="s">
        <v>19</v>
      </c>
      <c r="F157" s="246" t="s">
        <v>154</v>
      </c>
      <c r="G157" s="244"/>
      <c r="H157" s="247">
        <v>1</v>
      </c>
      <c r="I157" s="248"/>
      <c r="J157" s="244"/>
      <c r="K157" s="244"/>
      <c r="L157" s="249"/>
      <c r="M157" s="250"/>
      <c r="N157" s="251"/>
      <c r="O157" s="251"/>
      <c r="P157" s="251"/>
      <c r="Q157" s="251"/>
      <c r="R157" s="251"/>
      <c r="S157" s="251"/>
      <c r="T157" s="25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3" t="s">
        <v>152</v>
      </c>
      <c r="AU157" s="253" t="s">
        <v>80</v>
      </c>
      <c r="AV157" s="14" t="s">
        <v>150</v>
      </c>
      <c r="AW157" s="14" t="s">
        <v>32</v>
      </c>
      <c r="AX157" s="14" t="s">
        <v>78</v>
      </c>
      <c r="AY157" s="253" t="s">
        <v>145</v>
      </c>
    </row>
    <row r="158" s="2" customFormat="1" ht="24.15" customHeight="1">
      <c r="A158" s="41"/>
      <c r="B158" s="42"/>
      <c r="C158" s="208" t="s">
        <v>314</v>
      </c>
      <c r="D158" s="208" t="s">
        <v>146</v>
      </c>
      <c r="E158" s="209" t="s">
        <v>70</v>
      </c>
      <c r="F158" s="210" t="s">
        <v>1955</v>
      </c>
      <c r="G158" s="211" t="s">
        <v>1857</v>
      </c>
      <c r="H158" s="212">
        <v>1</v>
      </c>
      <c r="I158" s="213"/>
      <c r="J158" s="214">
        <f>ROUND(I158*H158,2)</f>
        <v>0</v>
      </c>
      <c r="K158" s="210" t="s">
        <v>19</v>
      </c>
      <c r="L158" s="47"/>
      <c r="M158" s="215" t="s">
        <v>19</v>
      </c>
      <c r="N158" s="216" t="s">
        <v>41</v>
      </c>
      <c r="O158" s="87"/>
      <c r="P158" s="217">
        <f>O158*H158</f>
        <v>0</v>
      </c>
      <c r="Q158" s="217">
        <v>0</v>
      </c>
      <c r="R158" s="217">
        <f>Q158*H158</f>
        <v>0</v>
      </c>
      <c r="S158" s="217">
        <v>0</v>
      </c>
      <c r="T158" s="218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19" t="s">
        <v>150</v>
      </c>
      <c r="AT158" s="219" t="s">
        <v>146</v>
      </c>
      <c r="AU158" s="219" t="s">
        <v>80</v>
      </c>
      <c r="AY158" s="20" t="s">
        <v>145</v>
      </c>
      <c r="BE158" s="220">
        <f>IF(N158="základní",J158,0)</f>
        <v>0</v>
      </c>
      <c r="BF158" s="220">
        <f>IF(N158="snížená",J158,0)</f>
        <v>0</v>
      </c>
      <c r="BG158" s="220">
        <f>IF(N158="zákl. přenesená",J158,0)</f>
        <v>0</v>
      </c>
      <c r="BH158" s="220">
        <f>IF(N158="sníž. přenesená",J158,0)</f>
        <v>0</v>
      </c>
      <c r="BI158" s="220">
        <f>IF(N158="nulová",J158,0)</f>
        <v>0</v>
      </c>
      <c r="BJ158" s="20" t="s">
        <v>78</v>
      </c>
      <c r="BK158" s="220">
        <f>ROUND(I158*H158,2)</f>
        <v>0</v>
      </c>
      <c r="BL158" s="20" t="s">
        <v>150</v>
      </c>
      <c r="BM158" s="219" t="s">
        <v>1956</v>
      </c>
    </row>
    <row r="159" s="13" customFormat="1">
      <c r="A159" s="13"/>
      <c r="B159" s="233"/>
      <c r="C159" s="234"/>
      <c r="D159" s="223" t="s">
        <v>152</v>
      </c>
      <c r="E159" s="235" t="s">
        <v>19</v>
      </c>
      <c r="F159" s="236" t="s">
        <v>1957</v>
      </c>
      <c r="G159" s="234"/>
      <c r="H159" s="235" t="s">
        <v>19</v>
      </c>
      <c r="I159" s="237"/>
      <c r="J159" s="234"/>
      <c r="K159" s="234"/>
      <c r="L159" s="238"/>
      <c r="M159" s="239"/>
      <c r="N159" s="240"/>
      <c r="O159" s="240"/>
      <c r="P159" s="240"/>
      <c r="Q159" s="240"/>
      <c r="R159" s="240"/>
      <c r="S159" s="240"/>
      <c r="T159" s="24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2" t="s">
        <v>152</v>
      </c>
      <c r="AU159" s="242" t="s">
        <v>80</v>
      </c>
      <c r="AV159" s="13" t="s">
        <v>78</v>
      </c>
      <c r="AW159" s="13" t="s">
        <v>32</v>
      </c>
      <c r="AX159" s="13" t="s">
        <v>70</v>
      </c>
      <c r="AY159" s="242" t="s">
        <v>145</v>
      </c>
    </row>
    <row r="160" s="13" customFormat="1">
      <c r="A160" s="13"/>
      <c r="B160" s="233"/>
      <c r="C160" s="234"/>
      <c r="D160" s="223" t="s">
        <v>152</v>
      </c>
      <c r="E160" s="235" t="s">
        <v>19</v>
      </c>
      <c r="F160" s="236" t="s">
        <v>1958</v>
      </c>
      <c r="G160" s="234"/>
      <c r="H160" s="235" t="s">
        <v>19</v>
      </c>
      <c r="I160" s="237"/>
      <c r="J160" s="234"/>
      <c r="K160" s="234"/>
      <c r="L160" s="238"/>
      <c r="M160" s="239"/>
      <c r="N160" s="240"/>
      <c r="O160" s="240"/>
      <c r="P160" s="240"/>
      <c r="Q160" s="240"/>
      <c r="R160" s="240"/>
      <c r="S160" s="240"/>
      <c r="T160" s="24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2" t="s">
        <v>152</v>
      </c>
      <c r="AU160" s="242" t="s">
        <v>80</v>
      </c>
      <c r="AV160" s="13" t="s">
        <v>78</v>
      </c>
      <c r="AW160" s="13" t="s">
        <v>32</v>
      </c>
      <c r="AX160" s="13" t="s">
        <v>70</v>
      </c>
      <c r="AY160" s="242" t="s">
        <v>145</v>
      </c>
    </row>
    <row r="161" s="13" customFormat="1">
      <c r="A161" s="13"/>
      <c r="B161" s="233"/>
      <c r="C161" s="234"/>
      <c r="D161" s="223" t="s">
        <v>152</v>
      </c>
      <c r="E161" s="235" t="s">
        <v>19</v>
      </c>
      <c r="F161" s="236" t="s">
        <v>1959</v>
      </c>
      <c r="G161" s="234"/>
      <c r="H161" s="235" t="s">
        <v>19</v>
      </c>
      <c r="I161" s="237"/>
      <c r="J161" s="234"/>
      <c r="K161" s="234"/>
      <c r="L161" s="238"/>
      <c r="M161" s="239"/>
      <c r="N161" s="240"/>
      <c r="O161" s="240"/>
      <c r="P161" s="240"/>
      <c r="Q161" s="240"/>
      <c r="R161" s="240"/>
      <c r="S161" s="240"/>
      <c r="T161" s="24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2" t="s">
        <v>152</v>
      </c>
      <c r="AU161" s="242" t="s">
        <v>80</v>
      </c>
      <c r="AV161" s="13" t="s">
        <v>78</v>
      </c>
      <c r="AW161" s="13" t="s">
        <v>32</v>
      </c>
      <c r="AX161" s="13" t="s">
        <v>70</v>
      </c>
      <c r="AY161" s="242" t="s">
        <v>145</v>
      </c>
    </row>
    <row r="162" s="13" customFormat="1">
      <c r="A162" s="13"/>
      <c r="B162" s="233"/>
      <c r="C162" s="234"/>
      <c r="D162" s="223" t="s">
        <v>152</v>
      </c>
      <c r="E162" s="235" t="s">
        <v>19</v>
      </c>
      <c r="F162" s="236" t="s">
        <v>1960</v>
      </c>
      <c r="G162" s="234"/>
      <c r="H162" s="235" t="s">
        <v>19</v>
      </c>
      <c r="I162" s="237"/>
      <c r="J162" s="234"/>
      <c r="K162" s="234"/>
      <c r="L162" s="238"/>
      <c r="M162" s="239"/>
      <c r="N162" s="240"/>
      <c r="O162" s="240"/>
      <c r="P162" s="240"/>
      <c r="Q162" s="240"/>
      <c r="R162" s="240"/>
      <c r="S162" s="240"/>
      <c r="T162" s="24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2" t="s">
        <v>152</v>
      </c>
      <c r="AU162" s="242" t="s">
        <v>80</v>
      </c>
      <c r="AV162" s="13" t="s">
        <v>78</v>
      </c>
      <c r="AW162" s="13" t="s">
        <v>32</v>
      </c>
      <c r="AX162" s="13" t="s">
        <v>70</v>
      </c>
      <c r="AY162" s="242" t="s">
        <v>145</v>
      </c>
    </row>
    <row r="163" s="12" customFormat="1">
      <c r="A163" s="12"/>
      <c r="B163" s="221"/>
      <c r="C163" s="222"/>
      <c r="D163" s="223" t="s">
        <v>152</v>
      </c>
      <c r="E163" s="224" t="s">
        <v>19</v>
      </c>
      <c r="F163" s="225" t="s">
        <v>1865</v>
      </c>
      <c r="G163" s="222"/>
      <c r="H163" s="226">
        <v>1</v>
      </c>
      <c r="I163" s="227"/>
      <c r="J163" s="222"/>
      <c r="K163" s="222"/>
      <c r="L163" s="228"/>
      <c r="M163" s="229"/>
      <c r="N163" s="230"/>
      <c r="O163" s="230"/>
      <c r="P163" s="230"/>
      <c r="Q163" s="230"/>
      <c r="R163" s="230"/>
      <c r="S163" s="230"/>
      <c r="T163" s="231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T163" s="232" t="s">
        <v>152</v>
      </c>
      <c r="AU163" s="232" t="s">
        <v>80</v>
      </c>
      <c r="AV163" s="12" t="s">
        <v>80</v>
      </c>
      <c r="AW163" s="12" t="s">
        <v>32</v>
      </c>
      <c r="AX163" s="12" t="s">
        <v>70</v>
      </c>
      <c r="AY163" s="232" t="s">
        <v>145</v>
      </c>
    </row>
    <row r="164" s="14" customFormat="1">
      <c r="A164" s="14"/>
      <c r="B164" s="243"/>
      <c r="C164" s="244"/>
      <c r="D164" s="223" t="s">
        <v>152</v>
      </c>
      <c r="E164" s="245" t="s">
        <v>19</v>
      </c>
      <c r="F164" s="246" t="s">
        <v>154</v>
      </c>
      <c r="G164" s="244"/>
      <c r="H164" s="247">
        <v>1</v>
      </c>
      <c r="I164" s="248"/>
      <c r="J164" s="244"/>
      <c r="K164" s="244"/>
      <c r="L164" s="249"/>
      <c r="M164" s="250"/>
      <c r="N164" s="251"/>
      <c r="O164" s="251"/>
      <c r="P164" s="251"/>
      <c r="Q164" s="251"/>
      <c r="R164" s="251"/>
      <c r="S164" s="251"/>
      <c r="T164" s="25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3" t="s">
        <v>152</v>
      </c>
      <c r="AU164" s="253" t="s">
        <v>80</v>
      </c>
      <c r="AV164" s="14" t="s">
        <v>150</v>
      </c>
      <c r="AW164" s="14" t="s">
        <v>32</v>
      </c>
      <c r="AX164" s="14" t="s">
        <v>78</v>
      </c>
      <c r="AY164" s="253" t="s">
        <v>145</v>
      </c>
    </row>
    <row r="165" s="2" customFormat="1" ht="16.5" customHeight="1">
      <c r="A165" s="41"/>
      <c r="B165" s="42"/>
      <c r="C165" s="208" t="s">
        <v>349</v>
      </c>
      <c r="D165" s="208" t="s">
        <v>146</v>
      </c>
      <c r="E165" s="209" t="s">
        <v>78</v>
      </c>
      <c r="F165" s="210" t="s">
        <v>1961</v>
      </c>
      <c r="G165" s="211" t="s">
        <v>1857</v>
      </c>
      <c r="H165" s="212">
        <v>1</v>
      </c>
      <c r="I165" s="213"/>
      <c r="J165" s="214">
        <f>ROUND(I165*H165,2)</f>
        <v>0</v>
      </c>
      <c r="K165" s="210" t="s">
        <v>19</v>
      </c>
      <c r="L165" s="47"/>
      <c r="M165" s="215" t="s">
        <v>19</v>
      </c>
      <c r="N165" s="216" t="s">
        <v>41</v>
      </c>
      <c r="O165" s="87"/>
      <c r="P165" s="217">
        <f>O165*H165</f>
        <v>0</v>
      </c>
      <c r="Q165" s="217">
        <v>0</v>
      </c>
      <c r="R165" s="217">
        <f>Q165*H165</f>
        <v>0</v>
      </c>
      <c r="S165" s="217">
        <v>0</v>
      </c>
      <c r="T165" s="218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19" t="s">
        <v>150</v>
      </c>
      <c r="AT165" s="219" t="s">
        <v>146</v>
      </c>
      <c r="AU165" s="219" t="s">
        <v>80</v>
      </c>
      <c r="AY165" s="20" t="s">
        <v>145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20" t="s">
        <v>78</v>
      </c>
      <c r="BK165" s="220">
        <f>ROUND(I165*H165,2)</f>
        <v>0</v>
      </c>
      <c r="BL165" s="20" t="s">
        <v>150</v>
      </c>
      <c r="BM165" s="219" t="s">
        <v>1962</v>
      </c>
    </row>
    <row r="166" s="2" customFormat="1" ht="21.75" customHeight="1">
      <c r="A166" s="41"/>
      <c r="B166" s="42"/>
      <c r="C166" s="208" t="s">
        <v>344</v>
      </c>
      <c r="D166" s="208" t="s">
        <v>146</v>
      </c>
      <c r="E166" s="209" t="s">
        <v>80</v>
      </c>
      <c r="F166" s="210" t="s">
        <v>1963</v>
      </c>
      <c r="G166" s="211" t="s">
        <v>1857</v>
      </c>
      <c r="H166" s="212">
        <v>1</v>
      </c>
      <c r="I166" s="213"/>
      <c r="J166" s="214">
        <f>ROUND(I166*H166,2)</f>
        <v>0</v>
      </c>
      <c r="K166" s="210" t="s">
        <v>19</v>
      </c>
      <c r="L166" s="47"/>
      <c r="M166" s="215" t="s">
        <v>19</v>
      </c>
      <c r="N166" s="216" t="s">
        <v>41</v>
      </c>
      <c r="O166" s="87"/>
      <c r="P166" s="217">
        <f>O166*H166</f>
        <v>0</v>
      </c>
      <c r="Q166" s="217">
        <v>0</v>
      </c>
      <c r="R166" s="217">
        <f>Q166*H166</f>
        <v>0</v>
      </c>
      <c r="S166" s="217">
        <v>0</v>
      </c>
      <c r="T166" s="218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19" t="s">
        <v>150</v>
      </c>
      <c r="AT166" s="219" t="s">
        <v>146</v>
      </c>
      <c r="AU166" s="219" t="s">
        <v>80</v>
      </c>
      <c r="AY166" s="20" t="s">
        <v>145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20" t="s">
        <v>78</v>
      </c>
      <c r="BK166" s="220">
        <f>ROUND(I166*H166,2)</f>
        <v>0</v>
      </c>
      <c r="BL166" s="20" t="s">
        <v>150</v>
      </c>
      <c r="BM166" s="219" t="s">
        <v>1964</v>
      </c>
    </row>
    <row r="167" s="2" customFormat="1" ht="16.5" customHeight="1">
      <c r="A167" s="41"/>
      <c r="B167" s="42"/>
      <c r="C167" s="208" t="s">
        <v>421</v>
      </c>
      <c r="D167" s="208" t="s">
        <v>146</v>
      </c>
      <c r="E167" s="209" t="s">
        <v>168</v>
      </c>
      <c r="F167" s="210" t="s">
        <v>1965</v>
      </c>
      <c r="G167" s="211" t="s">
        <v>1857</v>
      </c>
      <c r="H167" s="212">
        <v>1</v>
      </c>
      <c r="I167" s="213"/>
      <c r="J167" s="214">
        <f>ROUND(I167*H167,2)</f>
        <v>0</v>
      </c>
      <c r="K167" s="210" t="s">
        <v>19</v>
      </c>
      <c r="L167" s="47"/>
      <c r="M167" s="215" t="s">
        <v>19</v>
      </c>
      <c r="N167" s="216" t="s">
        <v>41</v>
      </c>
      <c r="O167" s="87"/>
      <c r="P167" s="217">
        <f>O167*H167</f>
        <v>0</v>
      </c>
      <c r="Q167" s="217">
        <v>0</v>
      </c>
      <c r="R167" s="217">
        <f>Q167*H167</f>
        <v>0</v>
      </c>
      <c r="S167" s="217">
        <v>0</v>
      </c>
      <c r="T167" s="218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19" t="s">
        <v>150</v>
      </c>
      <c r="AT167" s="219" t="s">
        <v>146</v>
      </c>
      <c r="AU167" s="219" t="s">
        <v>80</v>
      </c>
      <c r="AY167" s="20" t="s">
        <v>145</v>
      </c>
      <c r="BE167" s="220">
        <f>IF(N167="základní",J167,0)</f>
        <v>0</v>
      </c>
      <c r="BF167" s="220">
        <f>IF(N167="snížená",J167,0)</f>
        <v>0</v>
      </c>
      <c r="BG167" s="220">
        <f>IF(N167="zákl. přenesená",J167,0)</f>
        <v>0</v>
      </c>
      <c r="BH167" s="220">
        <f>IF(N167="sníž. přenesená",J167,0)</f>
        <v>0</v>
      </c>
      <c r="BI167" s="220">
        <f>IF(N167="nulová",J167,0)</f>
        <v>0</v>
      </c>
      <c r="BJ167" s="20" t="s">
        <v>78</v>
      </c>
      <c r="BK167" s="220">
        <f>ROUND(I167*H167,2)</f>
        <v>0</v>
      </c>
      <c r="BL167" s="20" t="s">
        <v>150</v>
      </c>
      <c r="BM167" s="219" t="s">
        <v>1966</v>
      </c>
    </row>
    <row r="168" s="2" customFormat="1" ht="16.5" customHeight="1">
      <c r="A168" s="41"/>
      <c r="B168" s="42"/>
      <c r="C168" s="208" t="s">
        <v>387</v>
      </c>
      <c r="D168" s="208" t="s">
        <v>146</v>
      </c>
      <c r="E168" s="209" t="s">
        <v>150</v>
      </c>
      <c r="F168" s="210" t="s">
        <v>1967</v>
      </c>
      <c r="G168" s="211" t="s">
        <v>1857</v>
      </c>
      <c r="H168" s="212">
        <v>1</v>
      </c>
      <c r="I168" s="213"/>
      <c r="J168" s="214">
        <f>ROUND(I168*H168,2)</f>
        <v>0</v>
      </c>
      <c r="K168" s="210" t="s">
        <v>19</v>
      </c>
      <c r="L168" s="47"/>
      <c r="M168" s="215" t="s">
        <v>19</v>
      </c>
      <c r="N168" s="216" t="s">
        <v>41</v>
      </c>
      <c r="O168" s="87"/>
      <c r="P168" s="217">
        <f>O168*H168</f>
        <v>0</v>
      </c>
      <c r="Q168" s="217">
        <v>0</v>
      </c>
      <c r="R168" s="217">
        <f>Q168*H168</f>
        <v>0</v>
      </c>
      <c r="S168" s="217">
        <v>0</v>
      </c>
      <c r="T168" s="218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19" t="s">
        <v>150</v>
      </c>
      <c r="AT168" s="219" t="s">
        <v>146</v>
      </c>
      <c r="AU168" s="219" t="s">
        <v>80</v>
      </c>
      <c r="AY168" s="20" t="s">
        <v>145</v>
      </c>
      <c r="BE168" s="220">
        <f>IF(N168="základní",J168,0)</f>
        <v>0</v>
      </c>
      <c r="BF168" s="220">
        <f>IF(N168="snížená",J168,0)</f>
        <v>0</v>
      </c>
      <c r="BG168" s="220">
        <f>IF(N168="zákl. přenesená",J168,0)</f>
        <v>0</v>
      </c>
      <c r="BH168" s="220">
        <f>IF(N168="sníž. přenesená",J168,0)</f>
        <v>0</v>
      </c>
      <c r="BI168" s="220">
        <f>IF(N168="nulová",J168,0)</f>
        <v>0</v>
      </c>
      <c r="BJ168" s="20" t="s">
        <v>78</v>
      </c>
      <c r="BK168" s="220">
        <f>ROUND(I168*H168,2)</f>
        <v>0</v>
      </c>
      <c r="BL168" s="20" t="s">
        <v>150</v>
      </c>
      <c r="BM168" s="219" t="s">
        <v>1968</v>
      </c>
    </row>
    <row r="169" s="2" customFormat="1" ht="16.5" customHeight="1">
      <c r="A169" s="41"/>
      <c r="B169" s="42"/>
      <c r="C169" s="208" t="s">
        <v>372</v>
      </c>
      <c r="D169" s="208" t="s">
        <v>146</v>
      </c>
      <c r="E169" s="209" t="s">
        <v>173</v>
      </c>
      <c r="F169" s="210" t="s">
        <v>1969</v>
      </c>
      <c r="G169" s="211" t="s">
        <v>1857</v>
      </c>
      <c r="H169" s="212">
        <v>1</v>
      </c>
      <c r="I169" s="213"/>
      <c r="J169" s="214">
        <f>ROUND(I169*H169,2)</f>
        <v>0</v>
      </c>
      <c r="K169" s="210" t="s">
        <v>19</v>
      </c>
      <c r="L169" s="47"/>
      <c r="M169" s="215" t="s">
        <v>19</v>
      </c>
      <c r="N169" s="216" t="s">
        <v>41</v>
      </c>
      <c r="O169" s="87"/>
      <c r="P169" s="217">
        <f>O169*H169</f>
        <v>0</v>
      </c>
      <c r="Q169" s="217">
        <v>0</v>
      </c>
      <c r="R169" s="217">
        <f>Q169*H169</f>
        <v>0</v>
      </c>
      <c r="S169" s="217">
        <v>0</v>
      </c>
      <c r="T169" s="218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19" t="s">
        <v>150</v>
      </c>
      <c r="AT169" s="219" t="s">
        <v>146</v>
      </c>
      <c r="AU169" s="219" t="s">
        <v>80</v>
      </c>
      <c r="AY169" s="20" t="s">
        <v>145</v>
      </c>
      <c r="BE169" s="220">
        <f>IF(N169="základní",J169,0)</f>
        <v>0</v>
      </c>
      <c r="BF169" s="220">
        <f>IF(N169="snížená",J169,0)</f>
        <v>0</v>
      </c>
      <c r="BG169" s="220">
        <f>IF(N169="zákl. přenesená",J169,0)</f>
        <v>0</v>
      </c>
      <c r="BH169" s="220">
        <f>IF(N169="sníž. přenesená",J169,0)</f>
        <v>0</v>
      </c>
      <c r="BI169" s="220">
        <f>IF(N169="nulová",J169,0)</f>
        <v>0</v>
      </c>
      <c r="BJ169" s="20" t="s">
        <v>78</v>
      </c>
      <c r="BK169" s="220">
        <f>ROUND(I169*H169,2)</f>
        <v>0</v>
      </c>
      <c r="BL169" s="20" t="s">
        <v>150</v>
      </c>
      <c r="BM169" s="219" t="s">
        <v>1970</v>
      </c>
    </row>
    <row r="170" s="2" customFormat="1" ht="16.5" customHeight="1">
      <c r="A170" s="41"/>
      <c r="B170" s="42"/>
      <c r="C170" s="208" t="s">
        <v>309</v>
      </c>
      <c r="D170" s="208" t="s">
        <v>146</v>
      </c>
      <c r="E170" s="209" t="s">
        <v>181</v>
      </c>
      <c r="F170" s="210" t="s">
        <v>1971</v>
      </c>
      <c r="G170" s="211" t="s">
        <v>1857</v>
      </c>
      <c r="H170" s="212">
        <v>1</v>
      </c>
      <c r="I170" s="213"/>
      <c r="J170" s="214">
        <f>ROUND(I170*H170,2)</f>
        <v>0</v>
      </c>
      <c r="K170" s="210" t="s">
        <v>19</v>
      </c>
      <c r="L170" s="47"/>
      <c r="M170" s="254" t="s">
        <v>19</v>
      </c>
      <c r="N170" s="255" t="s">
        <v>41</v>
      </c>
      <c r="O170" s="256"/>
      <c r="P170" s="257">
        <f>O170*H170</f>
        <v>0</v>
      </c>
      <c r="Q170" s="257">
        <v>0</v>
      </c>
      <c r="R170" s="257">
        <f>Q170*H170</f>
        <v>0</v>
      </c>
      <c r="S170" s="257">
        <v>0</v>
      </c>
      <c r="T170" s="258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19" t="s">
        <v>150</v>
      </c>
      <c r="AT170" s="219" t="s">
        <v>146</v>
      </c>
      <c r="AU170" s="219" t="s">
        <v>80</v>
      </c>
      <c r="AY170" s="20" t="s">
        <v>145</v>
      </c>
      <c r="BE170" s="220">
        <f>IF(N170="základní",J170,0)</f>
        <v>0</v>
      </c>
      <c r="BF170" s="220">
        <f>IF(N170="snížená",J170,0)</f>
        <v>0</v>
      </c>
      <c r="BG170" s="220">
        <f>IF(N170="zákl. přenesená",J170,0)</f>
        <v>0</v>
      </c>
      <c r="BH170" s="220">
        <f>IF(N170="sníž. přenesená",J170,0)</f>
        <v>0</v>
      </c>
      <c r="BI170" s="220">
        <f>IF(N170="nulová",J170,0)</f>
        <v>0</v>
      </c>
      <c r="BJ170" s="20" t="s">
        <v>78</v>
      </c>
      <c r="BK170" s="220">
        <f>ROUND(I170*H170,2)</f>
        <v>0</v>
      </c>
      <c r="BL170" s="20" t="s">
        <v>150</v>
      </c>
      <c r="BM170" s="219" t="s">
        <v>1972</v>
      </c>
    </row>
    <row r="171" s="2" customFormat="1" ht="6.96" customHeight="1">
      <c r="A171" s="41"/>
      <c r="B171" s="62"/>
      <c r="C171" s="63"/>
      <c r="D171" s="63"/>
      <c r="E171" s="63"/>
      <c r="F171" s="63"/>
      <c r="G171" s="63"/>
      <c r="H171" s="63"/>
      <c r="I171" s="63"/>
      <c r="J171" s="63"/>
      <c r="K171" s="63"/>
      <c r="L171" s="47"/>
      <c r="M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</row>
  </sheetData>
  <sheetProtection sheet="1" autoFilter="0" formatColumns="0" formatRows="0" objects="1" scenarios="1" spinCount="100000" saltValue="mlGTUG93XARKyatk9h/WoHoKi0oFXF86wxRgCS9oOT4ZrbUMqnsJdhiygAXg5rn+aztNbj7UHJ+2e1wcuF5FPw==" hashValue="0UgTeYv7539tDUPQmCANrAICdf6KHSdP4JYWsT1CSusY3Zm6wutMFXOp6N6pxLgyDp6xyqTSVVmReaLC77amBg==" algorithmName="SHA-512" password="CC51"/>
  <autoFilter ref="C80:K170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95" customWidth="1"/>
    <col min="2" max="2" width="1.667969" style="295" customWidth="1"/>
    <col min="3" max="4" width="5" style="295" customWidth="1"/>
    <col min="5" max="5" width="11.66016" style="295" customWidth="1"/>
    <col min="6" max="6" width="9.160156" style="295" customWidth="1"/>
    <col min="7" max="7" width="5" style="295" customWidth="1"/>
    <col min="8" max="8" width="77.83203" style="295" customWidth="1"/>
    <col min="9" max="10" width="20" style="295" customWidth="1"/>
    <col min="11" max="11" width="1.667969" style="295" customWidth="1"/>
  </cols>
  <sheetData>
    <row r="1" s="1" customFormat="1" ht="37.5" customHeight="1"/>
    <row r="2" s="1" customFormat="1" ht="7.5" customHeight="1">
      <c r="B2" s="296"/>
      <c r="C2" s="297"/>
      <c r="D2" s="297"/>
      <c r="E2" s="297"/>
      <c r="F2" s="297"/>
      <c r="G2" s="297"/>
      <c r="H2" s="297"/>
      <c r="I2" s="297"/>
      <c r="J2" s="297"/>
      <c r="K2" s="298"/>
    </row>
    <row r="3" s="17" customFormat="1" ht="45" customHeight="1">
      <c r="B3" s="299"/>
      <c r="C3" s="300" t="s">
        <v>1973</v>
      </c>
      <c r="D3" s="300"/>
      <c r="E3" s="300"/>
      <c r="F3" s="300"/>
      <c r="G3" s="300"/>
      <c r="H3" s="300"/>
      <c r="I3" s="300"/>
      <c r="J3" s="300"/>
      <c r="K3" s="301"/>
    </row>
    <row r="4" s="1" customFormat="1" ht="25.5" customHeight="1">
      <c r="B4" s="302"/>
      <c r="C4" s="303" t="s">
        <v>1974</v>
      </c>
      <c r="D4" s="303"/>
      <c r="E4" s="303"/>
      <c r="F4" s="303"/>
      <c r="G4" s="303"/>
      <c r="H4" s="303"/>
      <c r="I4" s="303"/>
      <c r="J4" s="303"/>
      <c r="K4" s="304"/>
    </row>
    <row r="5" s="1" customFormat="1" ht="5.25" customHeight="1">
      <c r="B5" s="302"/>
      <c r="C5" s="305"/>
      <c r="D5" s="305"/>
      <c r="E5" s="305"/>
      <c r="F5" s="305"/>
      <c r="G5" s="305"/>
      <c r="H5" s="305"/>
      <c r="I5" s="305"/>
      <c r="J5" s="305"/>
      <c r="K5" s="304"/>
    </row>
    <row r="6" s="1" customFormat="1" ht="15" customHeight="1">
      <c r="B6" s="302"/>
      <c r="C6" s="306" t="s">
        <v>1975</v>
      </c>
      <c r="D6" s="306"/>
      <c r="E6" s="306"/>
      <c r="F6" s="306"/>
      <c r="G6" s="306"/>
      <c r="H6" s="306"/>
      <c r="I6" s="306"/>
      <c r="J6" s="306"/>
      <c r="K6" s="304"/>
    </row>
    <row r="7" s="1" customFormat="1" ht="15" customHeight="1">
      <c r="B7" s="307"/>
      <c r="C7" s="306" t="s">
        <v>1976</v>
      </c>
      <c r="D7" s="306"/>
      <c r="E7" s="306"/>
      <c r="F7" s="306"/>
      <c r="G7" s="306"/>
      <c r="H7" s="306"/>
      <c r="I7" s="306"/>
      <c r="J7" s="306"/>
      <c r="K7" s="304"/>
    </row>
    <row r="8" s="1" customFormat="1" ht="12.75" customHeight="1">
      <c r="B8" s="307"/>
      <c r="C8" s="306"/>
      <c r="D8" s="306"/>
      <c r="E8" s="306"/>
      <c r="F8" s="306"/>
      <c r="G8" s="306"/>
      <c r="H8" s="306"/>
      <c r="I8" s="306"/>
      <c r="J8" s="306"/>
      <c r="K8" s="304"/>
    </row>
    <row r="9" s="1" customFormat="1" ht="15" customHeight="1">
      <c r="B9" s="307"/>
      <c r="C9" s="306" t="s">
        <v>1977</v>
      </c>
      <c r="D9" s="306"/>
      <c r="E9" s="306"/>
      <c r="F9" s="306"/>
      <c r="G9" s="306"/>
      <c r="H9" s="306"/>
      <c r="I9" s="306"/>
      <c r="J9" s="306"/>
      <c r="K9" s="304"/>
    </row>
    <row r="10" s="1" customFormat="1" ht="15" customHeight="1">
      <c r="B10" s="307"/>
      <c r="C10" s="306"/>
      <c r="D10" s="306" t="s">
        <v>1978</v>
      </c>
      <c r="E10" s="306"/>
      <c r="F10" s="306"/>
      <c r="G10" s="306"/>
      <c r="H10" s="306"/>
      <c r="I10" s="306"/>
      <c r="J10" s="306"/>
      <c r="K10" s="304"/>
    </row>
    <row r="11" s="1" customFormat="1" ht="15" customHeight="1">
      <c r="B11" s="307"/>
      <c r="C11" s="308"/>
      <c r="D11" s="306" t="s">
        <v>1979</v>
      </c>
      <c r="E11" s="306"/>
      <c r="F11" s="306"/>
      <c r="G11" s="306"/>
      <c r="H11" s="306"/>
      <c r="I11" s="306"/>
      <c r="J11" s="306"/>
      <c r="K11" s="304"/>
    </row>
    <row r="12" s="1" customFormat="1" ht="15" customHeight="1">
      <c r="B12" s="307"/>
      <c r="C12" s="308"/>
      <c r="D12" s="306"/>
      <c r="E12" s="306"/>
      <c r="F12" s="306"/>
      <c r="G12" s="306"/>
      <c r="H12" s="306"/>
      <c r="I12" s="306"/>
      <c r="J12" s="306"/>
      <c r="K12" s="304"/>
    </row>
    <row r="13" s="1" customFormat="1" ht="15" customHeight="1">
      <c r="B13" s="307"/>
      <c r="C13" s="308"/>
      <c r="D13" s="309" t="s">
        <v>1980</v>
      </c>
      <c r="E13" s="306"/>
      <c r="F13" s="306"/>
      <c r="G13" s="306"/>
      <c r="H13" s="306"/>
      <c r="I13" s="306"/>
      <c r="J13" s="306"/>
      <c r="K13" s="304"/>
    </row>
    <row r="14" s="1" customFormat="1" ht="12.75" customHeight="1">
      <c r="B14" s="307"/>
      <c r="C14" s="308"/>
      <c r="D14" s="308"/>
      <c r="E14" s="308"/>
      <c r="F14" s="308"/>
      <c r="G14" s="308"/>
      <c r="H14" s="308"/>
      <c r="I14" s="308"/>
      <c r="J14" s="308"/>
      <c r="K14" s="304"/>
    </row>
    <row r="15" s="1" customFormat="1" ht="15" customHeight="1">
      <c r="B15" s="307"/>
      <c r="C15" s="308"/>
      <c r="D15" s="306" t="s">
        <v>1981</v>
      </c>
      <c r="E15" s="306"/>
      <c r="F15" s="306"/>
      <c r="G15" s="306"/>
      <c r="H15" s="306"/>
      <c r="I15" s="306"/>
      <c r="J15" s="306"/>
      <c r="K15" s="304"/>
    </row>
    <row r="16" s="1" customFormat="1" ht="15" customHeight="1">
      <c r="B16" s="307"/>
      <c r="C16" s="308"/>
      <c r="D16" s="306" t="s">
        <v>1982</v>
      </c>
      <c r="E16" s="306"/>
      <c r="F16" s="306"/>
      <c r="G16" s="306"/>
      <c r="H16" s="306"/>
      <c r="I16" s="306"/>
      <c r="J16" s="306"/>
      <c r="K16" s="304"/>
    </row>
    <row r="17" s="1" customFormat="1" ht="15" customHeight="1">
      <c r="B17" s="307"/>
      <c r="C17" s="308"/>
      <c r="D17" s="306" t="s">
        <v>1983</v>
      </c>
      <c r="E17" s="306"/>
      <c r="F17" s="306"/>
      <c r="G17" s="306"/>
      <c r="H17" s="306"/>
      <c r="I17" s="306"/>
      <c r="J17" s="306"/>
      <c r="K17" s="304"/>
    </row>
    <row r="18" s="1" customFormat="1" ht="15" customHeight="1">
      <c r="B18" s="307"/>
      <c r="C18" s="308"/>
      <c r="D18" s="308"/>
      <c r="E18" s="310" t="s">
        <v>77</v>
      </c>
      <c r="F18" s="306" t="s">
        <v>1984</v>
      </c>
      <c r="G18" s="306"/>
      <c r="H18" s="306"/>
      <c r="I18" s="306"/>
      <c r="J18" s="306"/>
      <c r="K18" s="304"/>
    </row>
    <row r="19" s="1" customFormat="1" ht="15" customHeight="1">
      <c r="B19" s="307"/>
      <c r="C19" s="308"/>
      <c r="D19" s="308"/>
      <c r="E19" s="310" t="s">
        <v>1985</v>
      </c>
      <c r="F19" s="306" t="s">
        <v>1986</v>
      </c>
      <c r="G19" s="306"/>
      <c r="H19" s="306"/>
      <c r="I19" s="306"/>
      <c r="J19" s="306"/>
      <c r="K19" s="304"/>
    </row>
    <row r="20" s="1" customFormat="1" ht="15" customHeight="1">
      <c r="B20" s="307"/>
      <c r="C20" s="308"/>
      <c r="D20" s="308"/>
      <c r="E20" s="310" t="s">
        <v>1987</v>
      </c>
      <c r="F20" s="306" t="s">
        <v>1988</v>
      </c>
      <c r="G20" s="306"/>
      <c r="H20" s="306"/>
      <c r="I20" s="306"/>
      <c r="J20" s="306"/>
      <c r="K20" s="304"/>
    </row>
    <row r="21" s="1" customFormat="1" ht="15" customHeight="1">
      <c r="B21" s="307"/>
      <c r="C21" s="308"/>
      <c r="D21" s="308"/>
      <c r="E21" s="310" t="s">
        <v>1989</v>
      </c>
      <c r="F21" s="306" t="s">
        <v>104</v>
      </c>
      <c r="G21" s="306"/>
      <c r="H21" s="306"/>
      <c r="I21" s="306"/>
      <c r="J21" s="306"/>
      <c r="K21" s="304"/>
    </row>
    <row r="22" s="1" customFormat="1" ht="15" customHeight="1">
      <c r="B22" s="307"/>
      <c r="C22" s="308"/>
      <c r="D22" s="308"/>
      <c r="E22" s="310" t="s">
        <v>1990</v>
      </c>
      <c r="F22" s="306" t="s">
        <v>1991</v>
      </c>
      <c r="G22" s="306"/>
      <c r="H22" s="306"/>
      <c r="I22" s="306"/>
      <c r="J22" s="306"/>
      <c r="K22" s="304"/>
    </row>
    <row r="23" s="1" customFormat="1" ht="15" customHeight="1">
      <c r="B23" s="307"/>
      <c r="C23" s="308"/>
      <c r="D23" s="308"/>
      <c r="E23" s="310" t="s">
        <v>89</v>
      </c>
      <c r="F23" s="306" t="s">
        <v>1992</v>
      </c>
      <c r="G23" s="306"/>
      <c r="H23" s="306"/>
      <c r="I23" s="306"/>
      <c r="J23" s="306"/>
      <c r="K23" s="304"/>
    </row>
    <row r="24" s="1" customFormat="1" ht="12.75" customHeight="1">
      <c r="B24" s="307"/>
      <c r="C24" s="308"/>
      <c r="D24" s="308"/>
      <c r="E24" s="308"/>
      <c r="F24" s="308"/>
      <c r="G24" s="308"/>
      <c r="H24" s="308"/>
      <c r="I24" s="308"/>
      <c r="J24" s="308"/>
      <c r="K24" s="304"/>
    </row>
    <row r="25" s="1" customFormat="1" ht="15" customHeight="1">
      <c r="B25" s="307"/>
      <c r="C25" s="306" t="s">
        <v>1993</v>
      </c>
      <c r="D25" s="306"/>
      <c r="E25" s="306"/>
      <c r="F25" s="306"/>
      <c r="G25" s="306"/>
      <c r="H25" s="306"/>
      <c r="I25" s="306"/>
      <c r="J25" s="306"/>
      <c r="K25" s="304"/>
    </row>
    <row r="26" s="1" customFormat="1" ht="15" customHeight="1">
      <c r="B26" s="307"/>
      <c r="C26" s="306" t="s">
        <v>1994</v>
      </c>
      <c r="D26" s="306"/>
      <c r="E26" s="306"/>
      <c r="F26" s="306"/>
      <c r="G26" s="306"/>
      <c r="H26" s="306"/>
      <c r="I26" s="306"/>
      <c r="J26" s="306"/>
      <c r="K26" s="304"/>
    </row>
    <row r="27" s="1" customFormat="1" ht="15" customHeight="1">
      <c r="B27" s="307"/>
      <c r="C27" s="306"/>
      <c r="D27" s="306" t="s">
        <v>1995</v>
      </c>
      <c r="E27" s="306"/>
      <c r="F27" s="306"/>
      <c r="G27" s="306"/>
      <c r="H27" s="306"/>
      <c r="I27" s="306"/>
      <c r="J27" s="306"/>
      <c r="K27" s="304"/>
    </row>
    <row r="28" s="1" customFormat="1" ht="15" customHeight="1">
      <c r="B28" s="307"/>
      <c r="C28" s="308"/>
      <c r="D28" s="306" t="s">
        <v>1996</v>
      </c>
      <c r="E28" s="306"/>
      <c r="F28" s="306"/>
      <c r="G28" s="306"/>
      <c r="H28" s="306"/>
      <c r="I28" s="306"/>
      <c r="J28" s="306"/>
      <c r="K28" s="304"/>
    </row>
    <row r="29" s="1" customFormat="1" ht="12.75" customHeight="1">
      <c r="B29" s="307"/>
      <c r="C29" s="308"/>
      <c r="D29" s="308"/>
      <c r="E29" s="308"/>
      <c r="F29" s="308"/>
      <c r="G29" s="308"/>
      <c r="H29" s="308"/>
      <c r="I29" s="308"/>
      <c r="J29" s="308"/>
      <c r="K29" s="304"/>
    </row>
    <row r="30" s="1" customFormat="1" ht="15" customHeight="1">
      <c r="B30" s="307"/>
      <c r="C30" s="308"/>
      <c r="D30" s="306" t="s">
        <v>1997</v>
      </c>
      <c r="E30" s="306"/>
      <c r="F30" s="306"/>
      <c r="G30" s="306"/>
      <c r="H30" s="306"/>
      <c r="I30" s="306"/>
      <c r="J30" s="306"/>
      <c r="K30" s="304"/>
    </row>
    <row r="31" s="1" customFormat="1" ht="15" customHeight="1">
      <c r="B31" s="307"/>
      <c r="C31" s="308"/>
      <c r="D31" s="306" t="s">
        <v>1998</v>
      </c>
      <c r="E31" s="306"/>
      <c r="F31" s="306"/>
      <c r="G31" s="306"/>
      <c r="H31" s="306"/>
      <c r="I31" s="306"/>
      <c r="J31" s="306"/>
      <c r="K31" s="304"/>
    </row>
    <row r="32" s="1" customFormat="1" ht="12.75" customHeight="1">
      <c r="B32" s="307"/>
      <c r="C32" s="308"/>
      <c r="D32" s="308"/>
      <c r="E32" s="308"/>
      <c r="F32" s="308"/>
      <c r="G32" s="308"/>
      <c r="H32" s="308"/>
      <c r="I32" s="308"/>
      <c r="J32" s="308"/>
      <c r="K32" s="304"/>
    </row>
    <row r="33" s="1" customFormat="1" ht="15" customHeight="1">
      <c r="B33" s="307"/>
      <c r="C33" s="308"/>
      <c r="D33" s="306" t="s">
        <v>1999</v>
      </c>
      <c r="E33" s="306"/>
      <c r="F33" s="306"/>
      <c r="G33" s="306"/>
      <c r="H33" s="306"/>
      <c r="I33" s="306"/>
      <c r="J33" s="306"/>
      <c r="K33" s="304"/>
    </row>
    <row r="34" s="1" customFormat="1" ht="15" customHeight="1">
      <c r="B34" s="307"/>
      <c r="C34" s="308"/>
      <c r="D34" s="306" t="s">
        <v>2000</v>
      </c>
      <c r="E34" s="306"/>
      <c r="F34" s="306"/>
      <c r="G34" s="306"/>
      <c r="H34" s="306"/>
      <c r="I34" s="306"/>
      <c r="J34" s="306"/>
      <c r="K34" s="304"/>
    </row>
    <row r="35" s="1" customFormat="1" ht="15" customHeight="1">
      <c r="B35" s="307"/>
      <c r="C35" s="308"/>
      <c r="D35" s="306" t="s">
        <v>2001</v>
      </c>
      <c r="E35" s="306"/>
      <c r="F35" s="306"/>
      <c r="G35" s="306"/>
      <c r="H35" s="306"/>
      <c r="I35" s="306"/>
      <c r="J35" s="306"/>
      <c r="K35" s="304"/>
    </row>
    <row r="36" s="1" customFormat="1" ht="15" customHeight="1">
      <c r="B36" s="307"/>
      <c r="C36" s="308"/>
      <c r="D36" s="306"/>
      <c r="E36" s="309" t="s">
        <v>131</v>
      </c>
      <c r="F36" s="306"/>
      <c r="G36" s="306" t="s">
        <v>2002</v>
      </c>
      <c r="H36" s="306"/>
      <c r="I36" s="306"/>
      <c r="J36" s="306"/>
      <c r="K36" s="304"/>
    </row>
    <row r="37" s="1" customFormat="1" ht="30.75" customHeight="1">
      <c r="B37" s="307"/>
      <c r="C37" s="308"/>
      <c r="D37" s="306"/>
      <c r="E37" s="309" t="s">
        <v>2003</v>
      </c>
      <c r="F37" s="306"/>
      <c r="G37" s="306" t="s">
        <v>2004</v>
      </c>
      <c r="H37" s="306"/>
      <c r="I37" s="306"/>
      <c r="J37" s="306"/>
      <c r="K37" s="304"/>
    </row>
    <row r="38" s="1" customFormat="1" ht="15" customHeight="1">
      <c r="B38" s="307"/>
      <c r="C38" s="308"/>
      <c r="D38" s="306"/>
      <c r="E38" s="309" t="s">
        <v>51</v>
      </c>
      <c r="F38" s="306"/>
      <c r="G38" s="306" t="s">
        <v>2005</v>
      </c>
      <c r="H38" s="306"/>
      <c r="I38" s="306"/>
      <c r="J38" s="306"/>
      <c r="K38" s="304"/>
    </row>
    <row r="39" s="1" customFormat="1" ht="15" customHeight="1">
      <c r="B39" s="307"/>
      <c r="C39" s="308"/>
      <c r="D39" s="306"/>
      <c r="E39" s="309" t="s">
        <v>52</v>
      </c>
      <c r="F39" s="306"/>
      <c r="G39" s="306" t="s">
        <v>2006</v>
      </c>
      <c r="H39" s="306"/>
      <c r="I39" s="306"/>
      <c r="J39" s="306"/>
      <c r="K39" s="304"/>
    </row>
    <row r="40" s="1" customFormat="1" ht="15" customHeight="1">
      <c r="B40" s="307"/>
      <c r="C40" s="308"/>
      <c r="D40" s="306"/>
      <c r="E40" s="309" t="s">
        <v>132</v>
      </c>
      <c r="F40" s="306"/>
      <c r="G40" s="306" t="s">
        <v>2007</v>
      </c>
      <c r="H40" s="306"/>
      <c r="I40" s="306"/>
      <c r="J40" s="306"/>
      <c r="K40" s="304"/>
    </row>
    <row r="41" s="1" customFormat="1" ht="15" customHeight="1">
      <c r="B41" s="307"/>
      <c r="C41" s="308"/>
      <c r="D41" s="306"/>
      <c r="E41" s="309" t="s">
        <v>133</v>
      </c>
      <c r="F41" s="306"/>
      <c r="G41" s="306" t="s">
        <v>2008</v>
      </c>
      <c r="H41" s="306"/>
      <c r="I41" s="306"/>
      <c r="J41" s="306"/>
      <c r="K41" s="304"/>
    </row>
    <row r="42" s="1" customFormat="1" ht="15" customHeight="1">
      <c r="B42" s="307"/>
      <c r="C42" s="308"/>
      <c r="D42" s="306"/>
      <c r="E42" s="309" t="s">
        <v>2009</v>
      </c>
      <c r="F42" s="306"/>
      <c r="G42" s="306" t="s">
        <v>2010</v>
      </c>
      <c r="H42" s="306"/>
      <c r="I42" s="306"/>
      <c r="J42" s="306"/>
      <c r="K42" s="304"/>
    </row>
    <row r="43" s="1" customFormat="1" ht="15" customHeight="1">
      <c r="B43" s="307"/>
      <c r="C43" s="308"/>
      <c r="D43" s="306"/>
      <c r="E43" s="309"/>
      <c r="F43" s="306"/>
      <c r="G43" s="306" t="s">
        <v>2011</v>
      </c>
      <c r="H43" s="306"/>
      <c r="I43" s="306"/>
      <c r="J43" s="306"/>
      <c r="K43" s="304"/>
    </row>
    <row r="44" s="1" customFormat="1" ht="15" customHeight="1">
      <c r="B44" s="307"/>
      <c r="C44" s="308"/>
      <c r="D44" s="306"/>
      <c r="E44" s="309" t="s">
        <v>2012</v>
      </c>
      <c r="F44" s="306"/>
      <c r="G44" s="306" t="s">
        <v>2013</v>
      </c>
      <c r="H44" s="306"/>
      <c r="I44" s="306"/>
      <c r="J44" s="306"/>
      <c r="K44" s="304"/>
    </row>
    <row r="45" s="1" customFormat="1" ht="15" customHeight="1">
      <c r="B45" s="307"/>
      <c r="C45" s="308"/>
      <c r="D45" s="306"/>
      <c r="E45" s="309" t="s">
        <v>135</v>
      </c>
      <c r="F45" s="306"/>
      <c r="G45" s="306" t="s">
        <v>2014</v>
      </c>
      <c r="H45" s="306"/>
      <c r="I45" s="306"/>
      <c r="J45" s="306"/>
      <c r="K45" s="304"/>
    </row>
    <row r="46" s="1" customFormat="1" ht="12.75" customHeight="1">
      <c r="B46" s="307"/>
      <c r="C46" s="308"/>
      <c r="D46" s="306"/>
      <c r="E46" s="306"/>
      <c r="F46" s="306"/>
      <c r="G46" s="306"/>
      <c r="H46" s="306"/>
      <c r="I46" s="306"/>
      <c r="J46" s="306"/>
      <c r="K46" s="304"/>
    </row>
    <row r="47" s="1" customFormat="1" ht="15" customHeight="1">
      <c r="B47" s="307"/>
      <c r="C47" s="308"/>
      <c r="D47" s="306" t="s">
        <v>2015</v>
      </c>
      <c r="E47" s="306"/>
      <c r="F47" s="306"/>
      <c r="G47" s="306"/>
      <c r="H47" s="306"/>
      <c r="I47" s="306"/>
      <c r="J47" s="306"/>
      <c r="K47" s="304"/>
    </row>
    <row r="48" s="1" customFormat="1" ht="15" customHeight="1">
      <c r="B48" s="307"/>
      <c r="C48" s="308"/>
      <c r="D48" s="308"/>
      <c r="E48" s="306" t="s">
        <v>2016</v>
      </c>
      <c r="F48" s="306"/>
      <c r="G48" s="306"/>
      <c r="H48" s="306"/>
      <c r="I48" s="306"/>
      <c r="J48" s="306"/>
      <c r="K48" s="304"/>
    </row>
    <row r="49" s="1" customFormat="1" ht="15" customHeight="1">
      <c r="B49" s="307"/>
      <c r="C49" s="308"/>
      <c r="D49" s="308"/>
      <c r="E49" s="306" t="s">
        <v>2017</v>
      </c>
      <c r="F49" s="306"/>
      <c r="G49" s="306"/>
      <c r="H49" s="306"/>
      <c r="I49" s="306"/>
      <c r="J49" s="306"/>
      <c r="K49" s="304"/>
    </row>
    <row r="50" s="1" customFormat="1" ht="15" customHeight="1">
      <c r="B50" s="307"/>
      <c r="C50" s="308"/>
      <c r="D50" s="308"/>
      <c r="E50" s="306" t="s">
        <v>2018</v>
      </c>
      <c r="F50" s="306"/>
      <c r="G50" s="306"/>
      <c r="H50" s="306"/>
      <c r="I50" s="306"/>
      <c r="J50" s="306"/>
      <c r="K50" s="304"/>
    </row>
    <row r="51" s="1" customFormat="1" ht="15" customHeight="1">
      <c r="B51" s="307"/>
      <c r="C51" s="308"/>
      <c r="D51" s="306" t="s">
        <v>2019</v>
      </c>
      <c r="E51" s="306"/>
      <c r="F51" s="306"/>
      <c r="G51" s="306"/>
      <c r="H51" s="306"/>
      <c r="I51" s="306"/>
      <c r="J51" s="306"/>
      <c r="K51" s="304"/>
    </row>
    <row r="52" s="1" customFormat="1" ht="25.5" customHeight="1">
      <c r="B52" s="302"/>
      <c r="C52" s="303" t="s">
        <v>2020</v>
      </c>
      <c r="D52" s="303"/>
      <c r="E52" s="303"/>
      <c r="F52" s="303"/>
      <c r="G52" s="303"/>
      <c r="H52" s="303"/>
      <c r="I52" s="303"/>
      <c r="J52" s="303"/>
      <c r="K52" s="304"/>
    </row>
    <row r="53" s="1" customFormat="1" ht="5.25" customHeight="1">
      <c r="B53" s="302"/>
      <c r="C53" s="305"/>
      <c r="D53" s="305"/>
      <c r="E53" s="305"/>
      <c r="F53" s="305"/>
      <c r="G53" s="305"/>
      <c r="H53" s="305"/>
      <c r="I53" s="305"/>
      <c r="J53" s="305"/>
      <c r="K53" s="304"/>
    </row>
    <row r="54" s="1" customFormat="1" ht="15" customHeight="1">
      <c r="B54" s="302"/>
      <c r="C54" s="306" t="s">
        <v>2021</v>
      </c>
      <c r="D54" s="306"/>
      <c r="E54" s="306"/>
      <c r="F54" s="306"/>
      <c r="G54" s="306"/>
      <c r="H54" s="306"/>
      <c r="I54" s="306"/>
      <c r="J54" s="306"/>
      <c r="K54" s="304"/>
    </row>
    <row r="55" s="1" customFormat="1" ht="15" customHeight="1">
      <c r="B55" s="302"/>
      <c r="C55" s="306" t="s">
        <v>2022</v>
      </c>
      <c r="D55" s="306"/>
      <c r="E55" s="306"/>
      <c r="F55" s="306"/>
      <c r="G55" s="306"/>
      <c r="H55" s="306"/>
      <c r="I55" s="306"/>
      <c r="J55" s="306"/>
      <c r="K55" s="304"/>
    </row>
    <row r="56" s="1" customFormat="1" ht="12.75" customHeight="1">
      <c r="B56" s="302"/>
      <c r="C56" s="306"/>
      <c r="D56" s="306"/>
      <c r="E56" s="306"/>
      <c r="F56" s="306"/>
      <c r="G56" s="306"/>
      <c r="H56" s="306"/>
      <c r="I56" s="306"/>
      <c r="J56" s="306"/>
      <c r="K56" s="304"/>
    </row>
    <row r="57" s="1" customFormat="1" ht="15" customHeight="1">
      <c r="B57" s="302"/>
      <c r="C57" s="306" t="s">
        <v>2023</v>
      </c>
      <c r="D57" s="306"/>
      <c r="E57" s="306"/>
      <c r="F57" s="306"/>
      <c r="G57" s="306"/>
      <c r="H57" s="306"/>
      <c r="I57" s="306"/>
      <c r="J57" s="306"/>
      <c r="K57" s="304"/>
    </row>
    <row r="58" s="1" customFormat="1" ht="15" customHeight="1">
      <c r="B58" s="302"/>
      <c r="C58" s="308"/>
      <c r="D58" s="306" t="s">
        <v>2024</v>
      </c>
      <c r="E58" s="306"/>
      <c r="F58" s="306"/>
      <c r="G58" s="306"/>
      <c r="H58" s="306"/>
      <c r="I58" s="306"/>
      <c r="J58" s="306"/>
      <c r="K58" s="304"/>
    </row>
    <row r="59" s="1" customFormat="1" ht="15" customHeight="1">
      <c r="B59" s="302"/>
      <c r="C59" s="308"/>
      <c r="D59" s="306" t="s">
        <v>2025</v>
      </c>
      <c r="E59" s="306"/>
      <c r="F59" s="306"/>
      <c r="G59" s="306"/>
      <c r="H59" s="306"/>
      <c r="I59" s="306"/>
      <c r="J59" s="306"/>
      <c r="K59" s="304"/>
    </row>
    <row r="60" s="1" customFormat="1" ht="15" customHeight="1">
      <c r="B60" s="302"/>
      <c r="C60" s="308"/>
      <c r="D60" s="306" t="s">
        <v>2026</v>
      </c>
      <c r="E60" s="306"/>
      <c r="F60" s="306"/>
      <c r="G60" s="306"/>
      <c r="H60" s="306"/>
      <c r="I60" s="306"/>
      <c r="J60" s="306"/>
      <c r="K60" s="304"/>
    </row>
    <row r="61" s="1" customFormat="1" ht="15" customHeight="1">
      <c r="B61" s="302"/>
      <c r="C61" s="308"/>
      <c r="D61" s="306" t="s">
        <v>2027</v>
      </c>
      <c r="E61" s="306"/>
      <c r="F61" s="306"/>
      <c r="G61" s="306"/>
      <c r="H61" s="306"/>
      <c r="I61" s="306"/>
      <c r="J61" s="306"/>
      <c r="K61" s="304"/>
    </row>
    <row r="62" s="1" customFormat="1" ht="15" customHeight="1">
      <c r="B62" s="302"/>
      <c r="C62" s="308"/>
      <c r="D62" s="311" t="s">
        <v>2028</v>
      </c>
      <c r="E62" s="311"/>
      <c r="F62" s="311"/>
      <c r="G62" s="311"/>
      <c r="H62" s="311"/>
      <c r="I62" s="311"/>
      <c r="J62" s="311"/>
      <c r="K62" s="304"/>
    </row>
    <row r="63" s="1" customFormat="1" ht="15" customHeight="1">
      <c r="B63" s="302"/>
      <c r="C63" s="308"/>
      <c r="D63" s="306" t="s">
        <v>2029</v>
      </c>
      <c r="E63" s="306"/>
      <c r="F63" s="306"/>
      <c r="G63" s="306"/>
      <c r="H63" s="306"/>
      <c r="I63" s="306"/>
      <c r="J63" s="306"/>
      <c r="K63" s="304"/>
    </row>
    <row r="64" s="1" customFormat="1" ht="12.75" customHeight="1">
      <c r="B64" s="302"/>
      <c r="C64" s="308"/>
      <c r="D64" s="308"/>
      <c r="E64" s="312"/>
      <c r="F64" s="308"/>
      <c r="G64" s="308"/>
      <c r="H64" s="308"/>
      <c r="I64" s="308"/>
      <c r="J64" s="308"/>
      <c r="K64" s="304"/>
    </row>
    <row r="65" s="1" customFormat="1" ht="15" customHeight="1">
      <c r="B65" s="302"/>
      <c r="C65" s="308"/>
      <c r="D65" s="306" t="s">
        <v>2030</v>
      </c>
      <c r="E65" s="306"/>
      <c r="F65" s="306"/>
      <c r="G65" s="306"/>
      <c r="H65" s="306"/>
      <c r="I65" s="306"/>
      <c r="J65" s="306"/>
      <c r="K65" s="304"/>
    </row>
    <row r="66" s="1" customFormat="1" ht="15" customHeight="1">
      <c r="B66" s="302"/>
      <c r="C66" s="308"/>
      <c r="D66" s="311" t="s">
        <v>2031</v>
      </c>
      <c r="E66" s="311"/>
      <c r="F66" s="311"/>
      <c r="G66" s="311"/>
      <c r="H66" s="311"/>
      <c r="I66" s="311"/>
      <c r="J66" s="311"/>
      <c r="K66" s="304"/>
    </row>
    <row r="67" s="1" customFormat="1" ht="15" customHeight="1">
      <c r="B67" s="302"/>
      <c r="C67" s="308"/>
      <c r="D67" s="306" t="s">
        <v>2032</v>
      </c>
      <c r="E67" s="306"/>
      <c r="F67" s="306"/>
      <c r="G67" s="306"/>
      <c r="H67" s="306"/>
      <c r="I67" s="306"/>
      <c r="J67" s="306"/>
      <c r="K67" s="304"/>
    </row>
    <row r="68" s="1" customFormat="1" ht="15" customHeight="1">
      <c r="B68" s="302"/>
      <c r="C68" s="308"/>
      <c r="D68" s="306" t="s">
        <v>2033</v>
      </c>
      <c r="E68" s="306"/>
      <c r="F68" s="306"/>
      <c r="G68" s="306"/>
      <c r="H68" s="306"/>
      <c r="I68" s="306"/>
      <c r="J68" s="306"/>
      <c r="K68" s="304"/>
    </row>
    <row r="69" s="1" customFormat="1" ht="15" customHeight="1">
      <c r="B69" s="302"/>
      <c r="C69" s="308"/>
      <c r="D69" s="306" t="s">
        <v>2034</v>
      </c>
      <c r="E69" s="306"/>
      <c r="F69" s="306"/>
      <c r="G69" s="306"/>
      <c r="H69" s="306"/>
      <c r="I69" s="306"/>
      <c r="J69" s="306"/>
      <c r="K69" s="304"/>
    </row>
    <row r="70" s="1" customFormat="1" ht="15" customHeight="1">
      <c r="B70" s="302"/>
      <c r="C70" s="308"/>
      <c r="D70" s="306" t="s">
        <v>2035</v>
      </c>
      <c r="E70" s="306"/>
      <c r="F70" s="306"/>
      <c r="G70" s="306"/>
      <c r="H70" s="306"/>
      <c r="I70" s="306"/>
      <c r="J70" s="306"/>
      <c r="K70" s="304"/>
    </row>
    <row r="71" s="1" customFormat="1" ht="12.75" customHeight="1">
      <c r="B71" s="313"/>
      <c r="C71" s="314"/>
      <c r="D71" s="314"/>
      <c r="E71" s="314"/>
      <c r="F71" s="314"/>
      <c r="G71" s="314"/>
      <c r="H71" s="314"/>
      <c r="I71" s="314"/>
      <c r="J71" s="314"/>
      <c r="K71" s="315"/>
    </row>
    <row r="72" s="1" customFormat="1" ht="18.75" customHeight="1">
      <c r="B72" s="316"/>
      <c r="C72" s="316"/>
      <c r="D72" s="316"/>
      <c r="E72" s="316"/>
      <c r="F72" s="316"/>
      <c r="G72" s="316"/>
      <c r="H72" s="316"/>
      <c r="I72" s="316"/>
      <c r="J72" s="316"/>
      <c r="K72" s="317"/>
    </row>
    <row r="73" s="1" customFormat="1" ht="18.75" customHeight="1">
      <c r="B73" s="317"/>
      <c r="C73" s="317"/>
      <c r="D73" s="317"/>
      <c r="E73" s="317"/>
      <c r="F73" s="317"/>
      <c r="G73" s="317"/>
      <c r="H73" s="317"/>
      <c r="I73" s="317"/>
      <c r="J73" s="317"/>
      <c r="K73" s="317"/>
    </row>
    <row r="74" s="1" customFormat="1" ht="7.5" customHeight="1">
      <c r="B74" s="318"/>
      <c r="C74" s="319"/>
      <c r="D74" s="319"/>
      <c r="E74" s="319"/>
      <c r="F74" s="319"/>
      <c r="G74" s="319"/>
      <c r="H74" s="319"/>
      <c r="I74" s="319"/>
      <c r="J74" s="319"/>
      <c r="K74" s="320"/>
    </row>
    <row r="75" s="1" customFormat="1" ht="45" customHeight="1">
      <c r="B75" s="321"/>
      <c r="C75" s="322" t="s">
        <v>2036</v>
      </c>
      <c r="D75" s="322"/>
      <c r="E75" s="322"/>
      <c r="F75" s="322"/>
      <c r="G75" s="322"/>
      <c r="H75" s="322"/>
      <c r="I75" s="322"/>
      <c r="J75" s="322"/>
      <c r="K75" s="323"/>
    </row>
    <row r="76" s="1" customFormat="1" ht="17.25" customHeight="1">
      <c r="B76" s="321"/>
      <c r="C76" s="324" t="s">
        <v>2037</v>
      </c>
      <c r="D76" s="324"/>
      <c r="E76" s="324"/>
      <c r="F76" s="324" t="s">
        <v>2038</v>
      </c>
      <c r="G76" s="325"/>
      <c r="H76" s="324" t="s">
        <v>52</v>
      </c>
      <c r="I76" s="324" t="s">
        <v>55</v>
      </c>
      <c r="J76" s="324" t="s">
        <v>2039</v>
      </c>
      <c r="K76" s="323"/>
    </row>
    <row r="77" s="1" customFormat="1" ht="17.25" customHeight="1">
      <c r="B77" s="321"/>
      <c r="C77" s="326" t="s">
        <v>2040</v>
      </c>
      <c r="D77" s="326"/>
      <c r="E77" s="326"/>
      <c r="F77" s="327" t="s">
        <v>2041</v>
      </c>
      <c r="G77" s="328"/>
      <c r="H77" s="326"/>
      <c r="I77" s="326"/>
      <c r="J77" s="326" t="s">
        <v>2042</v>
      </c>
      <c r="K77" s="323"/>
    </row>
    <row r="78" s="1" customFormat="1" ht="5.25" customHeight="1">
      <c r="B78" s="321"/>
      <c r="C78" s="329"/>
      <c r="D78" s="329"/>
      <c r="E78" s="329"/>
      <c r="F78" s="329"/>
      <c r="G78" s="330"/>
      <c r="H78" s="329"/>
      <c r="I78" s="329"/>
      <c r="J78" s="329"/>
      <c r="K78" s="323"/>
    </row>
    <row r="79" s="1" customFormat="1" ht="15" customHeight="1">
      <c r="B79" s="321"/>
      <c r="C79" s="309" t="s">
        <v>51</v>
      </c>
      <c r="D79" s="331"/>
      <c r="E79" s="331"/>
      <c r="F79" s="332" t="s">
        <v>2043</v>
      </c>
      <c r="G79" s="333"/>
      <c r="H79" s="309" t="s">
        <v>2044</v>
      </c>
      <c r="I79" s="309" t="s">
        <v>2045</v>
      </c>
      <c r="J79" s="309">
        <v>20</v>
      </c>
      <c r="K79" s="323"/>
    </row>
    <row r="80" s="1" customFormat="1" ht="15" customHeight="1">
      <c r="B80" s="321"/>
      <c r="C80" s="309" t="s">
        <v>2046</v>
      </c>
      <c r="D80" s="309"/>
      <c r="E80" s="309"/>
      <c r="F80" s="332" t="s">
        <v>2043</v>
      </c>
      <c r="G80" s="333"/>
      <c r="H80" s="309" t="s">
        <v>2047</v>
      </c>
      <c r="I80" s="309" t="s">
        <v>2045</v>
      </c>
      <c r="J80" s="309">
        <v>120</v>
      </c>
      <c r="K80" s="323"/>
    </row>
    <row r="81" s="1" customFormat="1" ht="15" customHeight="1">
      <c r="B81" s="334"/>
      <c r="C81" s="309" t="s">
        <v>2048</v>
      </c>
      <c r="D81" s="309"/>
      <c r="E81" s="309"/>
      <c r="F81" s="332" t="s">
        <v>2049</v>
      </c>
      <c r="G81" s="333"/>
      <c r="H81" s="309" t="s">
        <v>2050</v>
      </c>
      <c r="I81" s="309" t="s">
        <v>2045</v>
      </c>
      <c r="J81" s="309">
        <v>50</v>
      </c>
      <c r="K81" s="323"/>
    </row>
    <row r="82" s="1" customFormat="1" ht="15" customHeight="1">
      <c r="B82" s="334"/>
      <c r="C82" s="309" t="s">
        <v>2051</v>
      </c>
      <c r="D82" s="309"/>
      <c r="E82" s="309"/>
      <c r="F82" s="332" t="s">
        <v>2043</v>
      </c>
      <c r="G82" s="333"/>
      <c r="H82" s="309" t="s">
        <v>2052</v>
      </c>
      <c r="I82" s="309" t="s">
        <v>2053</v>
      </c>
      <c r="J82" s="309"/>
      <c r="K82" s="323"/>
    </row>
    <row r="83" s="1" customFormat="1" ht="15" customHeight="1">
      <c r="B83" s="334"/>
      <c r="C83" s="335" t="s">
        <v>2054</v>
      </c>
      <c r="D83" s="335"/>
      <c r="E83" s="335"/>
      <c r="F83" s="336" t="s">
        <v>2049</v>
      </c>
      <c r="G83" s="335"/>
      <c r="H83" s="335" t="s">
        <v>2055</v>
      </c>
      <c r="I83" s="335" t="s">
        <v>2045</v>
      </c>
      <c r="J83" s="335">
        <v>15</v>
      </c>
      <c r="K83" s="323"/>
    </row>
    <row r="84" s="1" customFormat="1" ht="15" customHeight="1">
      <c r="B84" s="334"/>
      <c r="C84" s="335" t="s">
        <v>2056</v>
      </c>
      <c r="D84" s="335"/>
      <c r="E84" s="335"/>
      <c r="F84" s="336" t="s">
        <v>2049</v>
      </c>
      <c r="G84" s="335"/>
      <c r="H84" s="335" t="s">
        <v>2057</v>
      </c>
      <c r="I84" s="335" t="s">
        <v>2045</v>
      </c>
      <c r="J84" s="335">
        <v>15</v>
      </c>
      <c r="K84" s="323"/>
    </row>
    <row r="85" s="1" customFormat="1" ht="15" customHeight="1">
      <c r="B85" s="334"/>
      <c r="C85" s="335" t="s">
        <v>2058</v>
      </c>
      <c r="D85" s="335"/>
      <c r="E85" s="335"/>
      <c r="F85" s="336" t="s">
        <v>2049</v>
      </c>
      <c r="G85" s="335"/>
      <c r="H85" s="335" t="s">
        <v>2059</v>
      </c>
      <c r="I85" s="335" t="s">
        <v>2045</v>
      </c>
      <c r="J85" s="335">
        <v>20</v>
      </c>
      <c r="K85" s="323"/>
    </row>
    <row r="86" s="1" customFormat="1" ht="15" customHeight="1">
      <c r="B86" s="334"/>
      <c r="C86" s="335" t="s">
        <v>2060</v>
      </c>
      <c r="D86" s="335"/>
      <c r="E86" s="335"/>
      <c r="F86" s="336" t="s">
        <v>2049</v>
      </c>
      <c r="G86" s="335"/>
      <c r="H86" s="335" t="s">
        <v>2061</v>
      </c>
      <c r="I86" s="335" t="s">
        <v>2045</v>
      </c>
      <c r="J86" s="335">
        <v>20</v>
      </c>
      <c r="K86" s="323"/>
    </row>
    <row r="87" s="1" customFormat="1" ht="15" customHeight="1">
      <c r="B87" s="334"/>
      <c r="C87" s="309" t="s">
        <v>2062</v>
      </c>
      <c r="D87" s="309"/>
      <c r="E87" s="309"/>
      <c r="F87" s="332" t="s">
        <v>2049</v>
      </c>
      <c r="G87" s="333"/>
      <c r="H87" s="309" t="s">
        <v>2063</v>
      </c>
      <c r="I87" s="309" t="s">
        <v>2045</v>
      </c>
      <c r="J87" s="309">
        <v>50</v>
      </c>
      <c r="K87" s="323"/>
    </row>
    <row r="88" s="1" customFormat="1" ht="15" customHeight="1">
      <c r="B88" s="334"/>
      <c r="C88" s="309" t="s">
        <v>2064</v>
      </c>
      <c r="D88" s="309"/>
      <c r="E88" s="309"/>
      <c r="F88" s="332" t="s">
        <v>2049</v>
      </c>
      <c r="G88" s="333"/>
      <c r="H88" s="309" t="s">
        <v>2065</v>
      </c>
      <c r="I88" s="309" t="s">
        <v>2045</v>
      </c>
      <c r="J88" s="309">
        <v>20</v>
      </c>
      <c r="K88" s="323"/>
    </row>
    <row r="89" s="1" customFormat="1" ht="15" customHeight="1">
      <c r="B89" s="334"/>
      <c r="C89" s="309" t="s">
        <v>2066</v>
      </c>
      <c r="D89" s="309"/>
      <c r="E89" s="309"/>
      <c r="F89" s="332" t="s">
        <v>2049</v>
      </c>
      <c r="G89" s="333"/>
      <c r="H89" s="309" t="s">
        <v>2067</v>
      </c>
      <c r="I89" s="309" t="s">
        <v>2045</v>
      </c>
      <c r="J89" s="309">
        <v>20</v>
      </c>
      <c r="K89" s="323"/>
    </row>
    <row r="90" s="1" customFormat="1" ht="15" customHeight="1">
      <c r="B90" s="334"/>
      <c r="C90" s="309" t="s">
        <v>2068</v>
      </c>
      <c r="D90" s="309"/>
      <c r="E90" s="309"/>
      <c r="F90" s="332" t="s">
        <v>2049</v>
      </c>
      <c r="G90" s="333"/>
      <c r="H90" s="309" t="s">
        <v>2069</v>
      </c>
      <c r="I90" s="309" t="s">
        <v>2045</v>
      </c>
      <c r="J90" s="309">
        <v>50</v>
      </c>
      <c r="K90" s="323"/>
    </row>
    <row r="91" s="1" customFormat="1" ht="15" customHeight="1">
      <c r="B91" s="334"/>
      <c r="C91" s="309" t="s">
        <v>2070</v>
      </c>
      <c r="D91" s="309"/>
      <c r="E91" s="309"/>
      <c r="F91" s="332" t="s">
        <v>2049</v>
      </c>
      <c r="G91" s="333"/>
      <c r="H91" s="309" t="s">
        <v>2070</v>
      </c>
      <c r="I91" s="309" t="s">
        <v>2045</v>
      </c>
      <c r="J91" s="309">
        <v>50</v>
      </c>
      <c r="K91" s="323"/>
    </row>
    <row r="92" s="1" customFormat="1" ht="15" customHeight="1">
      <c r="B92" s="334"/>
      <c r="C92" s="309" t="s">
        <v>2071</v>
      </c>
      <c r="D92" s="309"/>
      <c r="E92" s="309"/>
      <c r="F92" s="332" t="s">
        <v>2049</v>
      </c>
      <c r="G92" s="333"/>
      <c r="H92" s="309" t="s">
        <v>2072</v>
      </c>
      <c r="I92" s="309" t="s">
        <v>2045</v>
      </c>
      <c r="J92" s="309">
        <v>255</v>
      </c>
      <c r="K92" s="323"/>
    </row>
    <row r="93" s="1" customFormat="1" ht="15" customHeight="1">
      <c r="B93" s="334"/>
      <c r="C93" s="309" t="s">
        <v>2073</v>
      </c>
      <c r="D93" s="309"/>
      <c r="E93" s="309"/>
      <c r="F93" s="332" t="s">
        <v>2043</v>
      </c>
      <c r="G93" s="333"/>
      <c r="H93" s="309" t="s">
        <v>2074</v>
      </c>
      <c r="I93" s="309" t="s">
        <v>2075</v>
      </c>
      <c r="J93" s="309"/>
      <c r="K93" s="323"/>
    </row>
    <row r="94" s="1" customFormat="1" ht="15" customHeight="1">
      <c r="B94" s="334"/>
      <c r="C94" s="309" t="s">
        <v>2076</v>
      </c>
      <c r="D94" s="309"/>
      <c r="E94" s="309"/>
      <c r="F94" s="332" t="s">
        <v>2043</v>
      </c>
      <c r="G94" s="333"/>
      <c r="H94" s="309" t="s">
        <v>2077</v>
      </c>
      <c r="I94" s="309" t="s">
        <v>2078</v>
      </c>
      <c r="J94" s="309"/>
      <c r="K94" s="323"/>
    </row>
    <row r="95" s="1" customFormat="1" ht="15" customHeight="1">
      <c r="B95" s="334"/>
      <c r="C95" s="309" t="s">
        <v>2079</v>
      </c>
      <c r="D95" s="309"/>
      <c r="E95" s="309"/>
      <c r="F95" s="332" t="s">
        <v>2043</v>
      </c>
      <c r="G95" s="333"/>
      <c r="H95" s="309" t="s">
        <v>2079</v>
      </c>
      <c r="I95" s="309" t="s">
        <v>2078</v>
      </c>
      <c r="J95" s="309"/>
      <c r="K95" s="323"/>
    </row>
    <row r="96" s="1" customFormat="1" ht="15" customHeight="1">
      <c r="B96" s="334"/>
      <c r="C96" s="309" t="s">
        <v>36</v>
      </c>
      <c r="D96" s="309"/>
      <c r="E96" s="309"/>
      <c r="F96" s="332" t="s">
        <v>2043</v>
      </c>
      <c r="G96" s="333"/>
      <c r="H96" s="309" t="s">
        <v>2080</v>
      </c>
      <c r="I96" s="309" t="s">
        <v>2078</v>
      </c>
      <c r="J96" s="309"/>
      <c r="K96" s="323"/>
    </row>
    <row r="97" s="1" customFormat="1" ht="15" customHeight="1">
      <c r="B97" s="334"/>
      <c r="C97" s="309" t="s">
        <v>46</v>
      </c>
      <c r="D97" s="309"/>
      <c r="E97" s="309"/>
      <c r="F97" s="332" t="s">
        <v>2043</v>
      </c>
      <c r="G97" s="333"/>
      <c r="H97" s="309" t="s">
        <v>2081</v>
      </c>
      <c r="I97" s="309" t="s">
        <v>2078</v>
      </c>
      <c r="J97" s="309"/>
      <c r="K97" s="323"/>
    </row>
    <row r="98" s="1" customFormat="1" ht="15" customHeight="1">
      <c r="B98" s="337"/>
      <c r="C98" s="338"/>
      <c r="D98" s="338"/>
      <c r="E98" s="338"/>
      <c r="F98" s="338"/>
      <c r="G98" s="338"/>
      <c r="H98" s="338"/>
      <c r="I98" s="338"/>
      <c r="J98" s="338"/>
      <c r="K98" s="339"/>
    </row>
    <row r="99" s="1" customFormat="1" ht="18.75" customHeight="1">
      <c r="B99" s="340"/>
      <c r="C99" s="341"/>
      <c r="D99" s="341"/>
      <c r="E99" s="341"/>
      <c r="F99" s="341"/>
      <c r="G99" s="341"/>
      <c r="H99" s="341"/>
      <c r="I99" s="341"/>
      <c r="J99" s="341"/>
      <c r="K99" s="340"/>
    </row>
    <row r="100" s="1" customFormat="1" ht="18.75" customHeight="1">
      <c r="B100" s="317"/>
      <c r="C100" s="317"/>
      <c r="D100" s="317"/>
      <c r="E100" s="317"/>
      <c r="F100" s="317"/>
      <c r="G100" s="317"/>
      <c r="H100" s="317"/>
      <c r="I100" s="317"/>
      <c r="J100" s="317"/>
      <c r="K100" s="317"/>
    </row>
    <row r="101" s="1" customFormat="1" ht="7.5" customHeight="1">
      <c r="B101" s="318"/>
      <c r="C101" s="319"/>
      <c r="D101" s="319"/>
      <c r="E101" s="319"/>
      <c r="F101" s="319"/>
      <c r="G101" s="319"/>
      <c r="H101" s="319"/>
      <c r="I101" s="319"/>
      <c r="J101" s="319"/>
      <c r="K101" s="320"/>
    </row>
    <row r="102" s="1" customFormat="1" ht="45" customHeight="1">
      <c r="B102" s="321"/>
      <c r="C102" s="322" t="s">
        <v>2082</v>
      </c>
      <c r="D102" s="322"/>
      <c r="E102" s="322"/>
      <c r="F102" s="322"/>
      <c r="G102" s="322"/>
      <c r="H102" s="322"/>
      <c r="I102" s="322"/>
      <c r="J102" s="322"/>
      <c r="K102" s="323"/>
    </row>
    <row r="103" s="1" customFormat="1" ht="17.25" customHeight="1">
      <c r="B103" s="321"/>
      <c r="C103" s="324" t="s">
        <v>2037</v>
      </c>
      <c r="D103" s="324"/>
      <c r="E103" s="324"/>
      <c r="F103" s="324" t="s">
        <v>2038</v>
      </c>
      <c r="G103" s="325"/>
      <c r="H103" s="324" t="s">
        <v>52</v>
      </c>
      <c r="I103" s="324" t="s">
        <v>55</v>
      </c>
      <c r="J103" s="324" t="s">
        <v>2039</v>
      </c>
      <c r="K103" s="323"/>
    </row>
    <row r="104" s="1" customFormat="1" ht="17.25" customHeight="1">
      <c r="B104" s="321"/>
      <c r="C104" s="326" t="s">
        <v>2040</v>
      </c>
      <c r="D104" s="326"/>
      <c r="E104" s="326"/>
      <c r="F104" s="327" t="s">
        <v>2041</v>
      </c>
      <c r="G104" s="328"/>
      <c r="H104" s="326"/>
      <c r="I104" s="326"/>
      <c r="J104" s="326" t="s">
        <v>2042</v>
      </c>
      <c r="K104" s="323"/>
    </row>
    <row r="105" s="1" customFormat="1" ht="5.25" customHeight="1">
      <c r="B105" s="321"/>
      <c r="C105" s="324"/>
      <c r="D105" s="324"/>
      <c r="E105" s="324"/>
      <c r="F105" s="324"/>
      <c r="G105" s="342"/>
      <c r="H105" s="324"/>
      <c r="I105" s="324"/>
      <c r="J105" s="324"/>
      <c r="K105" s="323"/>
    </row>
    <row r="106" s="1" customFormat="1" ht="15" customHeight="1">
      <c r="B106" s="321"/>
      <c r="C106" s="309" t="s">
        <v>51</v>
      </c>
      <c r="D106" s="331"/>
      <c r="E106" s="331"/>
      <c r="F106" s="332" t="s">
        <v>2043</v>
      </c>
      <c r="G106" s="309"/>
      <c r="H106" s="309" t="s">
        <v>2083</v>
      </c>
      <c r="I106" s="309" t="s">
        <v>2045</v>
      </c>
      <c r="J106" s="309">
        <v>20</v>
      </c>
      <c r="K106" s="323"/>
    </row>
    <row r="107" s="1" customFormat="1" ht="15" customHeight="1">
      <c r="B107" s="321"/>
      <c r="C107" s="309" t="s">
        <v>2046</v>
      </c>
      <c r="D107" s="309"/>
      <c r="E107" s="309"/>
      <c r="F107" s="332" t="s">
        <v>2043</v>
      </c>
      <c r="G107" s="309"/>
      <c r="H107" s="309" t="s">
        <v>2083</v>
      </c>
      <c r="I107" s="309" t="s">
        <v>2045</v>
      </c>
      <c r="J107" s="309">
        <v>120</v>
      </c>
      <c r="K107" s="323"/>
    </row>
    <row r="108" s="1" customFormat="1" ht="15" customHeight="1">
      <c r="B108" s="334"/>
      <c r="C108" s="309" t="s">
        <v>2048</v>
      </c>
      <c r="D108" s="309"/>
      <c r="E108" s="309"/>
      <c r="F108" s="332" t="s">
        <v>2049</v>
      </c>
      <c r="G108" s="309"/>
      <c r="H108" s="309" t="s">
        <v>2083</v>
      </c>
      <c r="I108" s="309" t="s">
        <v>2045</v>
      </c>
      <c r="J108" s="309">
        <v>50</v>
      </c>
      <c r="K108" s="323"/>
    </row>
    <row r="109" s="1" customFormat="1" ht="15" customHeight="1">
      <c r="B109" s="334"/>
      <c r="C109" s="309" t="s">
        <v>2051</v>
      </c>
      <c r="D109" s="309"/>
      <c r="E109" s="309"/>
      <c r="F109" s="332" t="s">
        <v>2043</v>
      </c>
      <c r="G109" s="309"/>
      <c r="H109" s="309" t="s">
        <v>2083</v>
      </c>
      <c r="I109" s="309" t="s">
        <v>2053</v>
      </c>
      <c r="J109" s="309"/>
      <c r="K109" s="323"/>
    </row>
    <row r="110" s="1" customFormat="1" ht="15" customHeight="1">
      <c r="B110" s="334"/>
      <c r="C110" s="309" t="s">
        <v>2062</v>
      </c>
      <c r="D110" s="309"/>
      <c r="E110" s="309"/>
      <c r="F110" s="332" t="s">
        <v>2049</v>
      </c>
      <c r="G110" s="309"/>
      <c r="H110" s="309" t="s">
        <v>2083</v>
      </c>
      <c r="I110" s="309" t="s">
        <v>2045</v>
      </c>
      <c r="J110" s="309">
        <v>50</v>
      </c>
      <c r="K110" s="323"/>
    </row>
    <row r="111" s="1" customFormat="1" ht="15" customHeight="1">
      <c r="B111" s="334"/>
      <c r="C111" s="309" t="s">
        <v>2070</v>
      </c>
      <c r="D111" s="309"/>
      <c r="E111" s="309"/>
      <c r="F111" s="332" t="s">
        <v>2049</v>
      </c>
      <c r="G111" s="309"/>
      <c r="H111" s="309" t="s">
        <v>2083</v>
      </c>
      <c r="I111" s="309" t="s">
        <v>2045</v>
      </c>
      <c r="J111" s="309">
        <v>50</v>
      </c>
      <c r="K111" s="323"/>
    </row>
    <row r="112" s="1" customFormat="1" ht="15" customHeight="1">
      <c r="B112" s="334"/>
      <c r="C112" s="309" t="s">
        <v>2068</v>
      </c>
      <c r="D112" s="309"/>
      <c r="E112" s="309"/>
      <c r="F112" s="332" t="s">
        <v>2049</v>
      </c>
      <c r="G112" s="309"/>
      <c r="H112" s="309" t="s">
        <v>2083</v>
      </c>
      <c r="I112" s="309" t="s">
        <v>2045</v>
      </c>
      <c r="J112" s="309">
        <v>50</v>
      </c>
      <c r="K112" s="323"/>
    </row>
    <row r="113" s="1" customFormat="1" ht="15" customHeight="1">
      <c r="B113" s="334"/>
      <c r="C113" s="309" t="s">
        <v>51</v>
      </c>
      <c r="D113" s="309"/>
      <c r="E113" s="309"/>
      <c r="F113" s="332" t="s">
        <v>2043</v>
      </c>
      <c r="G113" s="309"/>
      <c r="H113" s="309" t="s">
        <v>2084</v>
      </c>
      <c r="I113" s="309" t="s">
        <v>2045</v>
      </c>
      <c r="J113" s="309">
        <v>20</v>
      </c>
      <c r="K113" s="323"/>
    </row>
    <row r="114" s="1" customFormat="1" ht="15" customHeight="1">
      <c r="B114" s="334"/>
      <c r="C114" s="309" t="s">
        <v>2085</v>
      </c>
      <c r="D114" s="309"/>
      <c r="E114" s="309"/>
      <c r="F114" s="332" t="s">
        <v>2043</v>
      </c>
      <c r="G114" s="309"/>
      <c r="H114" s="309" t="s">
        <v>2086</v>
      </c>
      <c r="I114" s="309" t="s">
        <v>2045</v>
      </c>
      <c r="J114" s="309">
        <v>120</v>
      </c>
      <c r="K114" s="323"/>
    </row>
    <row r="115" s="1" customFormat="1" ht="15" customHeight="1">
      <c r="B115" s="334"/>
      <c r="C115" s="309" t="s">
        <v>36</v>
      </c>
      <c r="D115" s="309"/>
      <c r="E115" s="309"/>
      <c r="F115" s="332" t="s">
        <v>2043</v>
      </c>
      <c r="G115" s="309"/>
      <c r="H115" s="309" t="s">
        <v>2087</v>
      </c>
      <c r="I115" s="309" t="s">
        <v>2078</v>
      </c>
      <c r="J115" s="309"/>
      <c r="K115" s="323"/>
    </row>
    <row r="116" s="1" customFormat="1" ht="15" customHeight="1">
      <c r="B116" s="334"/>
      <c r="C116" s="309" t="s">
        <v>46</v>
      </c>
      <c r="D116" s="309"/>
      <c r="E116" s="309"/>
      <c r="F116" s="332" t="s">
        <v>2043</v>
      </c>
      <c r="G116" s="309"/>
      <c r="H116" s="309" t="s">
        <v>2088</v>
      </c>
      <c r="I116" s="309" t="s">
        <v>2078</v>
      </c>
      <c r="J116" s="309"/>
      <c r="K116" s="323"/>
    </row>
    <row r="117" s="1" customFormat="1" ht="15" customHeight="1">
      <c r="B117" s="334"/>
      <c r="C117" s="309" t="s">
        <v>55</v>
      </c>
      <c r="D117" s="309"/>
      <c r="E117" s="309"/>
      <c r="F117" s="332" t="s">
        <v>2043</v>
      </c>
      <c r="G117" s="309"/>
      <c r="H117" s="309" t="s">
        <v>2089</v>
      </c>
      <c r="I117" s="309" t="s">
        <v>2090</v>
      </c>
      <c r="J117" s="309"/>
      <c r="K117" s="323"/>
    </row>
    <row r="118" s="1" customFormat="1" ht="15" customHeight="1">
      <c r="B118" s="337"/>
      <c r="C118" s="343"/>
      <c r="D118" s="343"/>
      <c r="E118" s="343"/>
      <c r="F118" s="343"/>
      <c r="G118" s="343"/>
      <c r="H118" s="343"/>
      <c r="I118" s="343"/>
      <c r="J118" s="343"/>
      <c r="K118" s="339"/>
    </row>
    <row r="119" s="1" customFormat="1" ht="18.75" customHeight="1">
      <c r="B119" s="344"/>
      <c r="C119" s="345"/>
      <c r="D119" s="345"/>
      <c r="E119" s="345"/>
      <c r="F119" s="346"/>
      <c r="G119" s="345"/>
      <c r="H119" s="345"/>
      <c r="I119" s="345"/>
      <c r="J119" s="345"/>
      <c r="K119" s="344"/>
    </row>
    <row r="120" s="1" customFormat="1" ht="18.75" customHeight="1">
      <c r="B120" s="317"/>
      <c r="C120" s="317"/>
      <c r="D120" s="317"/>
      <c r="E120" s="317"/>
      <c r="F120" s="317"/>
      <c r="G120" s="317"/>
      <c r="H120" s="317"/>
      <c r="I120" s="317"/>
      <c r="J120" s="317"/>
      <c r="K120" s="317"/>
    </row>
    <row r="121" s="1" customFormat="1" ht="7.5" customHeight="1">
      <c r="B121" s="347"/>
      <c r="C121" s="348"/>
      <c r="D121" s="348"/>
      <c r="E121" s="348"/>
      <c r="F121" s="348"/>
      <c r="G121" s="348"/>
      <c r="H121" s="348"/>
      <c r="I121" s="348"/>
      <c r="J121" s="348"/>
      <c r="K121" s="349"/>
    </row>
    <row r="122" s="1" customFormat="1" ht="45" customHeight="1">
      <c r="B122" s="350"/>
      <c r="C122" s="300" t="s">
        <v>2091</v>
      </c>
      <c r="D122" s="300"/>
      <c r="E122" s="300"/>
      <c r="F122" s="300"/>
      <c r="G122" s="300"/>
      <c r="H122" s="300"/>
      <c r="I122" s="300"/>
      <c r="J122" s="300"/>
      <c r="K122" s="351"/>
    </row>
    <row r="123" s="1" customFormat="1" ht="17.25" customHeight="1">
      <c r="B123" s="352"/>
      <c r="C123" s="324" t="s">
        <v>2037</v>
      </c>
      <c r="D123" s="324"/>
      <c r="E123" s="324"/>
      <c r="F123" s="324" t="s">
        <v>2038</v>
      </c>
      <c r="G123" s="325"/>
      <c r="H123" s="324" t="s">
        <v>52</v>
      </c>
      <c r="I123" s="324" t="s">
        <v>55</v>
      </c>
      <c r="J123" s="324" t="s">
        <v>2039</v>
      </c>
      <c r="K123" s="353"/>
    </row>
    <row r="124" s="1" customFormat="1" ht="17.25" customHeight="1">
      <c r="B124" s="352"/>
      <c r="C124" s="326" t="s">
        <v>2040</v>
      </c>
      <c r="D124" s="326"/>
      <c r="E124" s="326"/>
      <c r="F124" s="327" t="s">
        <v>2041</v>
      </c>
      <c r="G124" s="328"/>
      <c r="H124" s="326"/>
      <c r="I124" s="326"/>
      <c r="J124" s="326" t="s">
        <v>2042</v>
      </c>
      <c r="K124" s="353"/>
    </row>
    <row r="125" s="1" customFormat="1" ht="5.25" customHeight="1">
      <c r="B125" s="354"/>
      <c r="C125" s="329"/>
      <c r="D125" s="329"/>
      <c r="E125" s="329"/>
      <c r="F125" s="329"/>
      <c r="G125" s="355"/>
      <c r="H125" s="329"/>
      <c r="I125" s="329"/>
      <c r="J125" s="329"/>
      <c r="K125" s="356"/>
    </row>
    <row r="126" s="1" customFormat="1" ht="15" customHeight="1">
      <c r="B126" s="354"/>
      <c r="C126" s="309" t="s">
        <v>2046</v>
      </c>
      <c r="D126" s="331"/>
      <c r="E126" s="331"/>
      <c r="F126" s="332" t="s">
        <v>2043</v>
      </c>
      <c r="G126" s="309"/>
      <c r="H126" s="309" t="s">
        <v>2083</v>
      </c>
      <c r="I126" s="309" t="s">
        <v>2045</v>
      </c>
      <c r="J126" s="309">
        <v>120</v>
      </c>
      <c r="K126" s="357"/>
    </row>
    <row r="127" s="1" customFormat="1" ht="15" customHeight="1">
      <c r="B127" s="354"/>
      <c r="C127" s="309" t="s">
        <v>2092</v>
      </c>
      <c r="D127" s="309"/>
      <c r="E127" s="309"/>
      <c r="F127" s="332" t="s">
        <v>2043</v>
      </c>
      <c r="G127" s="309"/>
      <c r="H127" s="309" t="s">
        <v>2093</v>
      </c>
      <c r="I127" s="309" t="s">
        <v>2045</v>
      </c>
      <c r="J127" s="309" t="s">
        <v>2094</v>
      </c>
      <c r="K127" s="357"/>
    </row>
    <row r="128" s="1" customFormat="1" ht="15" customHeight="1">
      <c r="B128" s="354"/>
      <c r="C128" s="309" t="s">
        <v>89</v>
      </c>
      <c r="D128" s="309"/>
      <c r="E128" s="309"/>
      <c r="F128" s="332" t="s">
        <v>2043</v>
      </c>
      <c r="G128" s="309"/>
      <c r="H128" s="309" t="s">
        <v>2095</v>
      </c>
      <c r="I128" s="309" t="s">
        <v>2045</v>
      </c>
      <c r="J128" s="309" t="s">
        <v>2094</v>
      </c>
      <c r="K128" s="357"/>
    </row>
    <row r="129" s="1" customFormat="1" ht="15" customHeight="1">
      <c r="B129" s="354"/>
      <c r="C129" s="309" t="s">
        <v>2054</v>
      </c>
      <c r="D129" s="309"/>
      <c r="E129" s="309"/>
      <c r="F129" s="332" t="s">
        <v>2049</v>
      </c>
      <c r="G129" s="309"/>
      <c r="H129" s="309" t="s">
        <v>2055</v>
      </c>
      <c r="I129" s="309" t="s">
        <v>2045</v>
      </c>
      <c r="J129" s="309">
        <v>15</v>
      </c>
      <c r="K129" s="357"/>
    </row>
    <row r="130" s="1" customFormat="1" ht="15" customHeight="1">
      <c r="B130" s="354"/>
      <c r="C130" s="335" t="s">
        <v>2056</v>
      </c>
      <c r="D130" s="335"/>
      <c r="E130" s="335"/>
      <c r="F130" s="336" t="s">
        <v>2049</v>
      </c>
      <c r="G130" s="335"/>
      <c r="H130" s="335" t="s">
        <v>2057</v>
      </c>
      <c r="I130" s="335" t="s">
        <v>2045</v>
      </c>
      <c r="J130" s="335">
        <v>15</v>
      </c>
      <c r="K130" s="357"/>
    </row>
    <row r="131" s="1" customFormat="1" ht="15" customHeight="1">
      <c r="B131" s="354"/>
      <c r="C131" s="335" t="s">
        <v>2058</v>
      </c>
      <c r="D131" s="335"/>
      <c r="E131" s="335"/>
      <c r="F131" s="336" t="s">
        <v>2049</v>
      </c>
      <c r="G131" s="335"/>
      <c r="H131" s="335" t="s">
        <v>2059</v>
      </c>
      <c r="I131" s="335" t="s">
        <v>2045</v>
      </c>
      <c r="J131" s="335">
        <v>20</v>
      </c>
      <c r="K131" s="357"/>
    </row>
    <row r="132" s="1" customFormat="1" ht="15" customHeight="1">
      <c r="B132" s="354"/>
      <c r="C132" s="335" t="s">
        <v>2060</v>
      </c>
      <c r="D132" s="335"/>
      <c r="E132" s="335"/>
      <c r="F132" s="336" t="s">
        <v>2049</v>
      </c>
      <c r="G132" s="335"/>
      <c r="H132" s="335" t="s">
        <v>2061</v>
      </c>
      <c r="I132" s="335" t="s">
        <v>2045</v>
      </c>
      <c r="J132" s="335">
        <v>20</v>
      </c>
      <c r="K132" s="357"/>
    </row>
    <row r="133" s="1" customFormat="1" ht="15" customHeight="1">
      <c r="B133" s="354"/>
      <c r="C133" s="309" t="s">
        <v>2048</v>
      </c>
      <c r="D133" s="309"/>
      <c r="E133" s="309"/>
      <c r="F133" s="332" t="s">
        <v>2049</v>
      </c>
      <c r="G133" s="309"/>
      <c r="H133" s="309" t="s">
        <v>2083</v>
      </c>
      <c r="I133" s="309" t="s">
        <v>2045</v>
      </c>
      <c r="J133" s="309">
        <v>50</v>
      </c>
      <c r="K133" s="357"/>
    </row>
    <row r="134" s="1" customFormat="1" ht="15" customHeight="1">
      <c r="B134" s="354"/>
      <c r="C134" s="309" t="s">
        <v>2062</v>
      </c>
      <c r="D134" s="309"/>
      <c r="E134" s="309"/>
      <c r="F134" s="332" t="s">
        <v>2049</v>
      </c>
      <c r="G134" s="309"/>
      <c r="H134" s="309" t="s">
        <v>2083</v>
      </c>
      <c r="I134" s="309" t="s">
        <v>2045</v>
      </c>
      <c r="J134" s="309">
        <v>50</v>
      </c>
      <c r="K134" s="357"/>
    </row>
    <row r="135" s="1" customFormat="1" ht="15" customHeight="1">
      <c r="B135" s="354"/>
      <c r="C135" s="309" t="s">
        <v>2068</v>
      </c>
      <c r="D135" s="309"/>
      <c r="E135" s="309"/>
      <c r="F135" s="332" t="s">
        <v>2049</v>
      </c>
      <c r="G135" s="309"/>
      <c r="H135" s="309" t="s">
        <v>2083</v>
      </c>
      <c r="I135" s="309" t="s">
        <v>2045</v>
      </c>
      <c r="J135" s="309">
        <v>50</v>
      </c>
      <c r="K135" s="357"/>
    </row>
    <row r="136" s="1" customFormat="1" ht="15" customHeight="1">
      <c r="B136" s="354"/>
      <c r="C136" s="309" t="s">
        <v>2070</v>
      </c>
      <c r="D136" s="309"/>
      <c r="E136" s="309"/>
      <c r="F136" s="332" t="s">
        <v>2049</v>
      </c>
      <c r="G136" s="309"/>
      <c r="H136" s="309" t="s">
        <v>2083</v>
      </c>
      <c r="I136" s="309" t="s">
        <v>2045</v>
      </c>
      <c r="J136" s="309">
        <v>50</v>
      </c>
      <c r="K136" s="357"/>
    </row>
    <row r="137" s="1" customFormat="1" ht="15" customHeight="1">
      <c r="B137" s="354"/>
      <c r="C137" s="309" t="s">
        <v>2071</v>
      </c>
      <c r="D137" s="309"/>
      <c r="E137" s="309"/>
      <c r="F137" s="332" t="s">
        <v>2049</v>
      </c>
      <c r="G137" s="309"/>
      <c r="H137" s="309" t="s">
        <v>2096</v>
      </c>
      <c r="I137" s="309" t="s">
        <v>2045</v>
      </c>
      <c r="J137" s="309">
        <v>255</v>
      </c>
      <c r="K137" s="357"/>
    </row>
    <row r="138" s="1" customFormat="1" ht="15" customHeight="1">
      <c r="B138" s="354"/>
      <c r="C138" s="309" t="s">
        <v>2073</v>
      </c>
      <c r="D138" s="309"/>
      <c r="E138" s="309"/>
      <c r="F138" s="332" t="s">
        <v>2043</v>
      </c>
      <c r="G138" s="309"/>
      <c r="H138" s="309" t="s">
        <v>2097</v>
      </c>
      <c r="I138" s="309" t="s">
        <v>2075</v>
      </c>
      <c r="J138" s="309"/>
      <c r="K138" s="357"/>
    </row>
    <row r="139" s="1" customFormat="1" ht="15" customHeight="1">
      <c r="B139" s="354"/>
      <c r="C139" s="309" t="s">
        <v>2076</v>
      </c>
      <c r="D139" s="309"/>
      <c r="E139" s="309"/>
      <c r="F139" s="332" t="s">
        <v>2043</v>
      </c>
      <c r="G139" s="309"/>
      <c r="H139" s="309" t="s">
        <v>2098</v>
      </c>
      <c r="I139" s="309" t="s">
        <v>2078</v>
      </c>
      <c r="J139" s="309"/>
      <c r="K139" s="357"/>
    </row>
    <row r="140" s="1" customFormat="1" ht="15" customHeight="1">
      <c r="B140" s="354"/>
      <c r="C140" s="309" t="s">
        <v>2079</v>
      </c>
      <c r="D140" s="309"/>
      <c r="E140" s="309"/>
      <c r="F140" s="332" t="s">
        <v>2043</v>
      </c>
      <c r="G140" s="309"/>
      <c r="H140" s="309" t="s">
        <v>2079</v>
      </c>
      <c r="I140" s="309" t="s">
        <v>2078</v>
      </c>
      <c r="J140" s="309"/>
      <c r="K140" s="357"/>
    </row>
    <row r="141" s="1" customFormat="1" ht="15" customHeight="1">
      <c r="B141" s="354"/>
      <c r="C141" s="309" t="s">
        <v>36</v>
      </c>
      <c r="D141" s="309"/>
      <c r="E141" s="309"/>
      <c r="F141" s="332" t="s">
        <v>2043</v>
      </c>
      <c r="G141" s="309"/>
      <c r="H141" s="309" t="s">
        <v>2099</v>
      </c>
      <c r="I141" s="309" t="s">
        <v>2078</v>
      </c>
      <c r="J141" s="309"/>
      <c r="K141" s="357"/>
    </row>
    <row r="142" s="1" customFormat="1" ht="15" customHeight="1">
      <c r="B142" s="354"/>
      <c r="C142" s="309" t="s">
        <v>2100</v>
      </c>
      <c r="D142" s="309"/>
      <c r="E142" s="309"/>
      <c r="F142" s="332" t="s">
        <v>2043</v>
      </c>
      <c r="G142" s="309"/>
      <c r="H142" s="309" t="s">
        <v>2101</v>
      </c>
      <c r="I142" s="309" t="s">
        <v>2078</v>
      </c>
      <c r="J142" s="309"/>
      <c r="K142" s="357"/>
    </row>
    <row r="143" s="1" customFormat="1" ht="15" customHeight="1">
      <c r="B143" s="358"/>
      <c r="C143" s="359"/>
      <c r="D143" s="359"/>
      <c r="E143" s="359"/>
      <c r="F143" s="359"/>
      <c r="G143" s="359"/>
      <c r="H143" s="359"/>
      <c r="I143" s="359"/>
      <c r="J143" s="359"/>
      <c r="K143" s="360"/>
    </row>
    <row r="144" s="1" customFormat="1" ht="18.75" customHeight="1">
      <c r="B144" s="345"/>
      <c r="C144" s="345"/>
      <c r="D144" s="345"/>
      <c r="E144" s="345"/>
      <c r="F144" s="346"/>
      <c r="G144" s="345"/>
      <c r="H144" s="345"/>
      <c r="I144" s="345"/>
      <c r="J144" s="345"/>
      <c r="K144" s="345"/>
    </row>
    <row r="145" s="1" customFormat="1" ht="18.75" customHeight="1">
      <c r="B145" s="317"/>
      <c r="C145" s="317"/>
      <c r="D145" s="317"/>
      <c r="E145" s="317"/>
      <c r="F145" s="317"/>
      <c r="G145" s="317"/>
      <c r="H145" s="317"/>
      <c r="I145" s="317"/>
      <c r="J145" s="317"/>
      <c r="K145" s="317"/>
    </row>
    <row r="146" s="1" customFormat="1" ht="7.5" customHeight="1">
      <c r="B146" s="318"/>
      <c r="C146" s="319"/>
      <c r="D146" s="319"/>
      <c r="E146" s="319"/>
      <c r="F146" s="319"/>
      <c r="G146" s="319"/>
      <c r="H146" s="319"/>
      <c r="I146" s="319"/>
      <c r="J146" s="319"/>
      <c r="K146" s="320"/>
    </row>
    <row r="147" s="1" customFormat="1" ht="45" customHeight="1">
      <c r="B147" s="321"/>
      <c r="C147" s="322" t="s">
        <v>2102</v>
      </c>
      <c r="D147" s="322"/>
      <c r="E147" s="322"/>
      <c r="F147" s="322"/>
      <c r="G147" s="322"/>
      <c r="H147" s="322"/>
      <c r="I147" s="322"/>
      <c r="J147" s="322"/>
      <c r="K147" s="323"/>
    </row>
    <row r="148" s="1" customFormat="1" ht="17.25" customHeight="1">
      <c r="B148" s="321"/>
      <c r="C148" s="324" t="s">
        <v>2037</v>
      </c>
      <c r="D148" s="324"/>
      <c r="E148" s="324"/>
      <c r="F148" s="324" t="s">
        <v>2038</v>
      </c>
      <c r="G148" s="325"/>
      <c r="H148" s="324" t="s">
        <v>52</v>
      </c>
      <c r="I148" s="324" t="s">
        <v>55</v>
      </c>
      <c r="J148" s="324" t="s">
        <v>2039</v>
      </c>
      <c r="K148" s="323"/>
    </row>
    <row r="149" s="1" customFormat="1" ht="17.25" customHeight="1">
      <c r="B149" s="321"/>
      <c r="C149" s="326" t="s">
        <v>2040</v>
      </c>
      <c r="D149" s="326"/>
      <c r="E149" s="326"/>
      <c r="F149" s="327" t="s">
        <v>2041</v>
      </c>
      <c r="G149" s="328"/>
      <c r="H149" s="326"/>
      <c r="I149" s="326"/>
      <c r="J149" s="326" t="s">
        <v>2042</v>
      </c>
      <c r="K149" s="323"/>
    </row>
    <row r="150" s="1" customFormat="1" ht="5.25" customHeight="1">
      <c r="B150" s="334"/>
      <c r="C150" s="329"/>
      <c r="D150" s="329"/>
      <c r="E150" s="329"/>
      <c r="F150" s="329"/>
      <c r="G150" s="330"/>
      <c r="H150" s="329"/>
      <c r="I150" s="329"/>
      <c r="J150" s="329"/>
      <c r="K150" s="357"/>
    </row>
    <row r="151" s="1" customFormat="1" ht="15" customHeight="1">
      <c r="B151" s="334"/>
      <c r="C151" s="361" t="s">
        <v>2046</v>
      </c>
      <c r="D151" s="309"/>
      <c r="E151" s="309"/>
      <c r="F151" s="362" t="s">
        <v>2043</v>
      </c>
      <c r="G151" s="309"/>
      <c r="H151" s="361" t="s">
        <v>2083</v>
      </c>
      <c r="I151" s="361" t="s">
        <v>2045</v>
      </c>
      <c r="J151" s="361">
        <v>120</v>
      </c>
      <c r="K151" s="357"/>
    </row>
    <row r="152" s="1" customFormat="1" ht="15" customHeight="1">
      <c r="B152" s="334"/>
      <c r="C152" s="361" t="s">
        <v>2092</v>
      </c>
      <c r="D152" s="309"/>
      <c r="E152" s="309"/>
      <c r="F152" s="362" t="s">
        <v>2043</v>
      </c>
      <c r="G152" s="309"/>
      <c r="H152" s="361" t="s">
        <v>2103</v>
      </c>
      <c r="I152" s="361" t="s">
        <v>2045</v>
      </c>
      <c r="J152" s="361" t="s">
        <v>2094</v>
      </c>
      <c r="K152" s="357"/>
    </row>
    <row r="153" s="1" customFormat="1" ht="15" customHeight="1">
      <c r="B153" s="334"/>
      <c r="C153" s="361" t="s">
        <v>89</v>
      </c>
      <c r="D153" s="309"/>
      <c r="E153" s="309"/>
      <c r="F153" s="362" t="s">
        <v>2043</v>
      </c>
      <c r="G153" s="309"/>
      <c r="H153" s="361" t="s">
        <v>2104</v>
      </c>
      <c r="I153" s="361" t="s">
        <v>2045</v>
      </c>
      <c r="J153" s="361" t="s">
        <v>2094</v>
      </c>
      <c r="K153" s="357"/>
    </row>
    <row r="154" s="1" customFormat="1" ht="15" customHeight="1">
      <c r="B154" s="334"/>
      <c r="C154" s="361" t="s">
        <v>2048</v>
      </c>
      <c r="D154" s="309"/>
      <c r="E154" s="309"/>
      <c r="F154" s="362" t="s">
        <v>2049</v>
      </c>
      <c r="G154" s="309"/>
      <c r="H154" s="361" t="s">
        <v>2083</v>
      </c>
      <c r="I154" s="361" t="s">
        <v>2045</v>
      </c>
      <c r="J154" s="361">
        <v>50</v>
      </c>
      <c r="K154" s="357"/>
    </row>
    <row r="155" s="1" customFormat="1" ht="15" customHeight="1">
      <c r="B155" s="334"/>
      <c r="C155" s="361" t="s">
        <v>2051</v>
      </c>
      <c r="D155" s="309"/>
      <c r="E155" s="309"/>
      <c r="F155" s="362" t="s">
        <v>2043</v>
      </c>
      <c r="G155" s="309"/>
      <c r="H155" s="361" t="s">
        <v>2083</v>
      </c>
      <c r="I155" s="361" t="s">
        <v>2053</v>
      </c>
      <c r="J155" s="361"/>
      <c r="K155" s="357"/>
    </row>
    <row r="156" s="1" customFormat="1" ht="15" customHeight="1">
      <c r="B156" s="334"/>
      <c r="C156" s="361" t="s">
        <v>2062</v>
      </c>
      <c r="D156" s="309"/>
      <c r="E156" s="309"/>
      <c r="F156" s="362" t="s">
        <v>2049</v>
      </c>
      <c r="G156" s="309"/>
      <c r="H156" s="361" t="s">
        <v>2083</v>
      </c>
      <c r="I156" s="361" t="s">
        <v>2045</v>
      </c>
      <c r="J156" s="361">
        <v>50</v>
      </c>
      <c r="K156" s="357"/>
    </row>
    <row r="157" s="1" customFormat="1" ht="15" customHeight="1">
      <c r="B157" s="334"/>
      <c r="C157" s="361" t="s">
        <v>2070</v>
      </c>
      <c r="D157" s="309"/>
      <c r="E157" s="309"/>
      <c r="F157" s="362" t="s">
        <v>2049</v>
      </c>
      <c r="G157" s="309"/>
      <c r="H157" s="361" t="s">
        <v>2083</v>
      </c>
      <c r="I157" s="361" t="s">
        <v>2045</v>
      </c>
      <c r="J157" s="361">
        <v>50</v>
      </c>
      <c r="K157" s="357"/>
    </row>
    <row r="158" s="1" customFormat="1" ht="15" customHeight="1">
      <c r="B158" s="334"/>
      <c r="C158" s="361" t="s">
        <v>2068</v>
      </c>
      <c r="D158" s="309"/>
      <c r="E158" s="309"/>
      <c r="F158" s="362" t="s">
        <v>2049</v>
      </c>
      <c r="G158" s="309"/>
      <c r="H158" s="361" t="s">
        <v>2083</v>
      </c>
      <c r="I158" s="361" t="s">
        <v>2045</v>
      </c>
      <c r="J158" s="361">
        <v>50</v>
      </c>
      <c r="K158" s="357"/>
    </row>
    <row r="159" s="1" customFormat="1" ht="15" customHeight="1">
      <c r="B159" s="334"/>
      <c r="C159" s="361" t="s">
        <v>110</v>
      </c>
      <c r="D159" s="309"/>
      <c r="E159" s="309"/>
      <c r="F159" s="362" t="s">
        <v>2043</v>
      </c>
      <c r="G159" s="309"/>
      <c r="H159" s="361" t="s">
        <v>2105</v>
      </c>
      <c r="I159" s="361" t="s">
        <v>2045</v>
      </c>
      <c r="J159" s="361" t="s">
        <v>2106</v>
      </c>
      <c r="K159" s="357"/>
    </row>
    <row r="160" s="1" customFormat="1" ht="15" customHeight="1">
      <c r="B160" s="334"/>
      <c r="C160" s="361" t="s">
        <v>2107</v>
      </c>
      <c r="D160" s="309"/>
      <c r="E160" s="309"/>
      <c r="F160" s="362" t="s">
        <v>2043</v>
      </c>
      <c r="G160" s="309"/>
      <c r="H160" s="361" t="s">
        <v>2108</v>
      </c>
      <c r="I160" s="361" t="s">
        <v>2078</v>
      </c>
      <c r="J160" s="361"/>
      <c r="K160" s="357"/>
    </row>
    <row r="161" s="1" customFormat="1" ht="15" customHeight="1">
      <c r="B161" s="363"/>
      <c r="C161" s="343"/>
      <c r="D161" s="343"/>
      <c r="E161" s="343"/>
      <c r="F161" s="343"/>
      <c r="G161" s="343"/>
      <c r="H161" s="343"/>
      <c r="I161" s="343"/>
      <c r="J161" s="343"/>
      <c r="K161" s="364"/>
    </row>
    <row r="162" s="1" customFormat="1" ht="18.75" customHeight="1">
      <c r="B162" s="345"/>
      <c r="C162" s="355"/>
      <c r="D162" s="355"/>
      <c r="E162" s="355"/>
      <c r="F162" s="365"/>
      <c r="G162" s="355"/>
      <c r="H162" s="355"/>
      <c r="I162" s="355"/>
      <c r="J162" s="355"/>
      <c r="K162" s="345"/>
    </row>
    <row r="163" s="1" customFormat="1" ht="18.75" customHeight="1">
      <c r="B163" s="317"/>
      <c r="C163" s="317"/>
      <c r="D163" s="317"/>
      <c r="E163" s="317"/>
      <c r="F163" s="317"/>
      <c r="G163" s="317"/>
      <c r="H163" s="317"/>
      <c r="I163" s="317"/>
      <c r="J163" s="317"/>
      <c r="K163" s="317"/>
    </row>
    <row r="164" s="1" customFormat="1" ht="7.5" customHeight="1">
      <c r="B164" s="296"/>
      <c r="C164" s="297"/>
      <c r="D164" s="297"/>
      <c r="E164" s="297"/>
      <c r="F164" s="297"/>
      <c r="G164" s="297"/>
      <c r="H164" s="297"/>
      <c r="I164" s="297"/>
      <c r="J164" s="297"/>
      <c r="K164" s="298"/>
    </row>
    <row r="165" s="1" customFormat="1" ht="45" customHeight="1">
      <c r="B165" s="299"/>
      <c r="C165" s="300" t="s">
        <v>2109</v>
      </c>
      <c r="D165" s="300"/>
      <c r="E165" s="300"/>
      <c r="F165" s="300"/>
      <c r="G165" s="300"/>
      <c r="H165" s="300"/>
      <c r="I165" s="300"/>
      <c r="J165" s="300"/>
      <c r="K165" s="301"/>
    </row>
    <row r="166" s="1" customFormat="1" ht="17.25" customHeight="1">
      <c r="B166" s="299"/>
      <c r="C166" s="324" t="s">
        <v>2037</v>
      </c>
      <c r="D166" s="324"/>
      <c r="E166" s="324"/>
      <c r="F166" s="324" t="s">
        <v>2038</v>
      </c>
      <c r="G166" s="366"/>
      <c r="H166" s="367" t="s">
        <v>52</v>
      </c>
      <c r="I166" s="367" t="s">
        <v>55</v>
      </c>
      <c r="J166" s="324" t="s">
        <v>2039</v>
      </c>
      <c r="K166" s="301"/>
    </row>
    <row r="167" s="1" customFormat="1" ht="17.25" customHeight="1">
      <c r="B167" s="302"/>
      <c r="C167" s="326" t="s">
        <v>2040</v>
      </c>
      <c r="D167" s="326"/>
      <c r="E167" s="326"/>
      <c r="F167" s="327" t="s">
        <v>2041</v>
      </c>
      <c r="G167" s="368"/>
      <c r="H167" s="369"/>
      <c r="I167" s="369"/>
      <c r="J167" s="326" t="s">
        <v>2042</v>
      </c>
      <c r="K167" s="304"/>
    </row>
    <row r="168" s="1" customFormat="1" ht="5.25" customHeight="1">
      <c r="B168" s="334"/>
      <c r="C168" s="329"/>
      <c r="D168" s="329"/>
      <c r="E168" s="329"/>
      <c r="F168" s="329"/>
      <c r="G168" s="330"/>
      <c r="H168" s="329"/>
      <c r="I168" s="329"/>
      <c r="J168" s="329"/>
      <c r="K168" s="357"/>
    </row>
    <row r="169" s="1" customFormat="1" ht="15" customHeight="1">
      <c r="B169" s="334"/>
      <c r="C169" s="309" t="s">
        <v>2046</v>
      </c>
      <c r="D169" s="309"/>
      <c r="E169" s="309"/>
      <c r="F169" s="332" t="s">
        <v>2043</v>
      </c>
      <c r="G169" s="309"/>
      <c r="H169" s="309" t="s">
        <v>2083</v>
      </c>
      <c r="I169" s="309" t="s">
        <v>2045</v>
      </c>
      <c r="J169" s="309">
        <v>120</v>
      </c>
      <c r="K169" s="357"/>
    </row>
    <row r="170" s="1" customFormat="1" ht="15" customHeight="1">
      <c r="B170" s="334"/>
      <c r="C170" s="309" t="s">
        <v>2092</v>
      </c>
      <c r="D170" s="309"/>
      <c r="E170" s="309"/>
      <c r="F170" s="332" t="s">
        <v>2043</v>
      </c>
      <c r="G170" s="309"/>
      <c r="H170" s="309" t="s">
        <v>2093</v>
      </c>
      <c r="I170" s="309" t="s">
        <v>2045</v>
      </c>
      <c r="J170" s="309" t="s">
        <v>2094</v>
      </c>
      <c r="K170" s="357"/>
    </row>
    <row r="171" s="1" customFormat="1" ht="15" customHeight="1">
      <c r="B171" s="334"/>
      <c r="C171" s="309" t="s">
        <v>89</v>
      </c>
      <c r="D171" s="309"/>
      <c r="E171" s="309"/>
      <c r="F171" s="332" t="s">
        <v>2043</v>
      </c>
      <c r="G171" s="309"/>
      <c r="H171" s="309" t="s">
        <v>2110</v>
      </c>
      <c r="I171" s="309" t="s">
        <v>2045</v>
      </c>
      <c r="J171" s="309" t="s">
        <v>2094</v>
      </c>
      <c r="K171" s="357"/>
    </row>
    <row r="172" s="1" customFormat="1" ht="15" customHeight="1">
      <c r="B172" s="334"/>
      <c r="C172" s="309" t="s">
        <v>2048</v>
      </c>
      <c r="D172" s="309"/>
      <c r="E172" s="309"/>
      <c r="F172" s="332" t="s">
        <v>2049</v>
      </c>
      <c r="G172" s="309"/>
      <c r="H172" s="309" t="s">
        <v>2110</v>
      </c>
      <c r="I172" s="309" t="s">
        <v>2045</v>
      </c>
      <c r="J172" s="309">
        <v>50</v>
      </c>
      <c r="K172" s="357"/>
    </row>
    <row r="173" s="1" customFormat="1" ht="15" customHeight="1">
      <c r="B173" s="334"/>
      <c r="C173" s="309" t="s">
        <v>2051</v>
      </c>
      <c r="D173" s="309"/>
      <c r="E173" s="309"/>
      <c r="F173" s="332" t="s">
        <v>2043</v>
      </c>
      <c r="G173" s="309"/>
      <c r="H173" s="309" t="s">
        <v>2110</v>
      </c>
      <c r="I173" s="309" t="s">
        <v>2053</v>
      </c>
      <c r="J173" s="309"/>
      <c r="K173" s="357"/>
    </row>
    <row r="174" s="1" customFormat="1" ht="15" customHeight="1">
      <c r="B174" s="334"/>
      <c r="C174" s="309" t="s">
        <v>2062</v>
      </c>
      <c r="D174" s="309"/>
      <c r="E174" s="309"/>
      <c r="F174" s="332" t="s">
        <v>2049</v>
      </c>
      <c r="G174" s="309"/>
      <c r="H174" s="309" t="s">
        <v>2110</v>
      </c>
      <c r="I174" s="309" t="s">
        <v>2045</v>
      </c>
      <c r="J174" s="309">
        <v>50</v>
      </c>
      <c r="K174" s="357"/>
    </row>
    <row r="175" s="1" customFormat="1" ht="15" customHeight="1">
      <c r="B175" s="334"/>
      <c r="C175" s="309" t="s">
        <v>2070</v>
      </c>
      <c r="D175" s="309"/>
      <c r="E175" s="309"/>
      <c r="F175" s="332" t="s">
        <v>2049</v>
      </c>
      <c r="G175" s="309"/>
      <c r="H175" s="309" t="s">
        <v>2110</v>
      </c>
      <c r="I175" s="309" t="s">
        <v>2045</v>
      </c>
      <c r="J175" s="309">
        <v>50</v>
      </c>
      <c r="K175" s="357"/>
    </row>
    <row r="176" s="1" customFormat="1" ht="15" customHeight="1">
      <c r="B176" s="334"/>
      <c r="C176" s="309" t="s">
        <v>2068</v>
      </c>
      <c r="D176" s="309"/>
      <c r="E176" s="309"/>
      <c r="F176" s="332" t="s">
        <v>2049</v>
      </c>
      <c r="G176" s="309"/>
      <c r="H176" s="309" t="s">
        <v>2110</v>
      </c>
      <c r="I176" s="309" t="s">
        <v>2045</v>
      </c>
      <c r="J176" s="309">
        <v>50</v>
      </c>
      <c r="K176" s="357"/>
    </row>
    <row r="177" s="1" customFormat="1" ht="15" customHeight="1">
      <c r="B177" s="334"/>
      <c r="C177" s="309" t="s">
        <v>131</v>
      </c>
      <c r="D177" s="309"/>
      <c r="E177" s="309"/>
      <c r="F177" s="332" t="s">
        <v>2043</v>
      </c>
      <c r="G177" s="309"/>
      <c r="H177" s="309" t="s">
        <v>2111</v>
      </c>
      <c r="I177" s="309" t="s">
        <v>2112</v>
      </c>
      <c r="J177" s="309"/>
      <c r="K177" s="357"/>
    </row>
    <row r="178" s="1" customFormat="1" ht="15" customHeight="1">
      <c r="B178" s="334"/>
      <c r="C178" s="309" t="s">
        <v>55</v>
      </c>
      <c r="D178" s="309"/>
      <c r="E178" s="309"/>
      <c r="F178" s="332" t="s">
        <v>2043</v>
      </c>
      <c r="G178" s="309"/>
      <c r="H178" s="309" t="s">
        <v>2113</v>
      </c>
      <c r="I178" s="309" t="s">
        <v>2114</v>
      </c>
      <c r="J178" s="309">
        <v>1</v>
      </c>
      <c r="K178" s="357"/>
    </row>
    <row r="179" s="1" customFormat="1" ht="15" customHeight="1">
      <c r="B179" s="334"/>
      <c r="C179" s="309" t="s">
        <v>51</v>
      </c>
      <c r="D179" s="309"/>
      <c r="E179" s="309"/>
      <c r="F179" s="332" t="s">
        <v>2043</v>
      </c>
      <c r="G179" s="309"/>
      <c r="H179" s="309" t="s">
        <v>2115</v>
      </c>
      <c r="I179" s="309" t="s">
        <v>2045</v>
      </c>
      <c r="J179" s="309">
        <v>20</v>
      </c>
      <c r="K179" s="357"/>
    </row>
    <row r="180" s="1" customFormat="1" ht="15" customHeight="1">
      <c r="B180" s="334"/>
      <c r="C180" s="309" t="s">
        <v>52</v>
      </c>
      <c r="D180" s="309"/>
      <c r="E180" s="309"/>
      <c r="F180" s="332" t="s">
        <v>2043</v>
      </c>
      <c r="G180" s="309"/>
      <c r="H180" s="309" t="s">
        <v>2116</v>
      </c>
      <c r="I180" s="309" t="s">
        <v>2045</v>
      </c>
      <c r="J180" s="309">
        <v>255</v>
      </c>
      <c r="K180" s="357"/>
    </row>
    <row r="181" s="1" customFormat="1" ht="15" customHeight="1">
      <c r="B181" s="334"/>
      <c r="C181" s="309" t="s">
        <v>132</v>
      </c>
      <c r="D181" s="309"/>
      <c r="E181" s="309"/>
      <c r="F181" s="332" t="s">
        <v>2043</v>
      </c>
      <c r="G181" s="309"/>
      <c r="H181" s="309" t="s">
        <v>2007</v>
      </c>
      <c r="I181" s="309" t="s">
        <v>2045</v>
      </c>
      <c r="J181" s="309">
        <v>10</v>
      </c>
      <c r="K181" s="357"/>
    </row>
    <row r="182" s="1" customFormat="1" ht="15" customHeight="1">
      <c r="B182" s="334"/>
      <c r="C182" s="309" t="s">
        <v>133</v>
      </c>
      <c r="D182" s="309"/>
      <c r="E182" s="309"/>
      <c r="F182" s="332" t="s">
        <v>2043</v>
      </c>
      <c r="G182" s="309"/>
      <c r="H182" s="309" t="s">
        <v>2117</v>
      </c>
      <c r="I182" s="309" t="s">
        <v>2078</v>
      </c>
      <c r="J182" s="309"/>
      <c r="K182" s="357"/>
    </row>
    <row r="183" s="1" customFormat="1" ht="15" customHeight="1">
      <c r="B183" s="334"/>
      <c r="C183" s="309" t="s">
        <v>2118</v>
      </c>
      <c r="D183" s="309"/>
      <c r="E183" s="309"/>
      <c r="F183" s="332" t="s">
        <v>2043</v>
      </c>
      <c r="G183" s="309"/>
      <c r="H183" s="309" t="s">
        <v>2119</v>
      </c>
      <c r="I183" s="309" t="s">
        <v>2078</v>
      </c>
      <c r="J183" s="309"/>
      <c r="K183" s="357"/>
    </row>
    <row r="184" s="1" customFormat="1" ht="15" customHeight="1">
      <c r="B184" s="334"/>
      <c r="C184" s="309" t="s">
        <v>2107</v>
      </c>
      <c r="D184" s="309"/>
      <c r="E184" s="309"/>
      <c r="F184" s="332" t="s">
        <v>2043</v>
      </c>
      <c r="G184" s="309"/>
      <c r="H184" s="309" t="s">
        <v>2120</v>
      </c>
      <c r="I184" s="309" t="s">
        <v>2078</v>
      </c>
      <c r="J184" s="309"/>
      <c r="K184" s="357"/>
    </row>
    <row r="185" s="1" customFormat="1" ht="15" customHeight="1">
      <c r="B185" s="334"/>
      <c r="C185" s="309" t="s">
        <v>135</v>
      </c>
      <c r="D185" s="309"/>
      <c r="E185" s="309"/>
      <c r="F185" s="332" t="s">
        <v>2049</v>
      </c>
      <c r="G185" s="309"/>
      <c r="H185" s="309" t="s">
        <v>2121</v>
      </c>
      <c r="I185" s="309" t="s">
        <v>2045</v>
      </c>
      <c r="J185" s="309">
        <v>50</v>
      </c>
      <c r="K185" s="357"/>
    </row>
    <row r="186" s="1" customFormat="1" ht="15" customHeight="1">
      <c r="B186" s="334"/>
      <c r="C186" s="309" t="s">
        <v>2122</v>
      </c>
      <c r="D186" s="309"/>
      <c r="E186" s="309"/>
      <c r="F186" s="332" t="s">
        <v>2049</v>
      </c>
      <c r="G186" s="309"/>
      <c r="H186" s="309" t="s">
        <v>2123</v>
      </c>
      <c r="I186" s="309" t="s">
        <v>2124</v>
      </c>
      <c r="J186" s="309"/>
      <c r="K186" s="357"/>
    </row>
    <row r="187" s="1" customFormat="1" ht="15" customHeight="1">
      <c r="B187" s="334"/>
      <c r="C187" s="309" t="s">
        <v>2125</v>
      </c>
      <c r="D187" s="309"/>
      <c r="E187" s="309"/>
      <c r="F187" s="332" t="s">
        <v>2049</v>
      </c>
      <c r="G187" s="309"/>
      <c r="H187" s="309" t="s">
        <v>2126</v>
      </c>
      <c r="I187" s="309" t="s">
        <v>2124</v>
      </c>
      <c r="J187" s="309"/>
      <c r="K187" s="357"/>
    </row>
    <row r="188" s="1" customFormat="1" ht="15" customHeight="1">
      <c r="B188" s="334"/>
      <c r="C188" s="309" t="s">
        <v>2127</v>
      </c>
      <c r="D188" s="309"/>
      <c r="E188" s="309"/>
      <c r="F188" s="332" t="s">
        <v>2049</v>
      </c>
      <c r="G188" s="309"/>
      <c r="H188" s="309" t="s">
        <v>2128</v>
      </c>
      <c r="I188" s="309" t="s">
        <v>2124</v>
      </c>
      <c r="J188" s="309"/>
      <c r="K188" s="357"/>
    </row>
    <row r="189" s="1" customFormat="1" ht="15" customHeight="1">
      <c r="B189" s="334"/>
      <c r="C189" s="370" t="s">
        <v>2129</v>
      </c>
      <c r="D189" s="309"/>
      <c r="E189" s="309"/>
      <c r="F189" s="332" t="s">
        <v>2049</v>
      </c>
      <c r="G189" s="309"/>
      <c r="H189" s="309" t="s">
        <v>2130</v>
      </c>
      <c r="I189" s="309" t="s">
        <v>2131</v>
      </c>
      <c r="J189" s="371" t="s">
        <v>2132</v>
      </c>
      <c r="K189" s="357"/>
    </row>
    <row r="190" s="18" customFormat="1" ht="15" customHeight="1">
      <c r="B190" s="372"/>
      <c r="C190" s="373" t="s">
        <v>2133</v>
      </c>
      <c r="D190" s="374"/>
      <c r="E190" s="374"/>
      <c r="F190" s="375" t="s">
        <v>2049</v>
      </c>
      <c r="G190" s="374"/>
      <c r="H190" s="374" t="s">
        <v>2134</v>
      </c>
      <c r="I190" s="374" t="s">
        <v>2131</v>
      </c>
      <c r="J190" s="376" t="s">
        <v>2132</v>
      </c>
      <c r="K190" s="377"/>
    </row>
    <row r="191" s="1" customFormat="1" ht="15" customHeight="1">
      <c r="B191" s="334"/>
      <c r="C191" s="370" t="s">
        <v>40</v>
      </c>
      <c r="D191" s="309"/>
      <c r="E191" s="309"/>
      <c r="F191" s="332" t="s">
        <v>2043</v>
      </c>
      <c r="G191" s="309"/>
      <c r="H191" s="306" t="s">
        <v>2135</v>
      </c>
      <c r="I191" s="309" t="s">
        <v>2136</v>
      </c>
      <c r="J191" s="309"/>
      <c r="K191" s="357"/>
    </row>
    <row r="192" s="1" customFormat="1" ht="15" customHeight="1">
      <c r="B192" s="334"/>
      <c r="C192" s="370" t="s">
        <v>2137</v>
      </c>
      <c r="D192" s="309"/>
      <c r="E192" s="309"/>
      <c r="F192" s="332" t="s">
        <v>2043</v>
      </c>
      <c r="G192" s="309"/>
      <c r="H192" s="309" t="s">
        <v>2138</v>
      </c>
      <c r="I192" s="309" t="s">
        <v>2078</v>
      </c>
      <c r="J192" s="309"/>
      <c r="K192" s="357"/>
    </row>
    <row r="193" s="1" customFormat="1" ht="15" customHeight="1">
      <c r="B193" s="334"/>
      <c r="C193" s="370" t="s">
        <v>2139</v>
      </c>
      <c r="D193" s="309"/>
      <c r="E193" s="309"/>
      <c r="F193" s="332" t="s">
        <v>2043</v>
      </c>
      <c r="G193" s="309"/>
      <c r="H193" s="309" t="s">
        <v>2140</v>
      </c>
      <c r="I193" s="309" t="s">
        <v>2078</v>
      </c>
      <c r="J193" s="309"/>
      <c r="K193" s="357"/>
    </row>
    <row r="194" s="1" customFormat="1" ht="15" customHeight="1">
      <c r="B194" s="334"/>
      <c r="C194" s="370" t="s">
        <v>2141</v>
      </c>
      <c r="D194" s="309"/>
      <c r="E194" s="309"/>
      <c r="F194" s="332" t="s">
        <v>2049</v>
      </c>
      <c r="G194" s="309"/>
      <c r="H194" s="309" t="s">
        <v>2142</v>
      </c>
      <c r="I194" s="309" t="s">
        <v>2078</v>
      </c>
      <c r="J194" s="309"/>
      <c r="K194" s="357"/>
    </row>
    <row r="195" s="1" customFormat="1" ht="15" customHeight="1">
      <c r="B195" s="363"/>
      <c r="C195" s="378"/>
      <c r="D195" s="343"/>
      <c r="E195" s="343"/>
      <c r="F195" s="343"/>
      <c r="G195" s="343"/>
      <c r="H195" s="343"/>
      <c r="I195" s="343"/>
      <c r="J195" s="343"/>
      <c r="K195" s="364"/>
    </row>
    <row r="196" s="1" customFormat="1" ht="18.75" customHeight="1">
      <c r="B196" s="345"/>
      <c r="C196" s="355"/>
      <c r="D196" s="355"/>
      <c r="E196" s="355"/>
      <c r="F196" s="365"/>
      <c r="G196" s="355"/>
      <c r="H196" s="355"/>
      <c r="I196" s="355"/>
      <c r="J196" s="355"/>
      <c r="K196" s="345"/>
    </row>
    <row r="197" s="1" customFormat="1" ht="18.75" customHeight="1">
      <c r="B197" s="345"/>
      <c r="C197" s="355"/>
      <c r="D197" s="355"/>
      <c r="E197" s="355"/>
      <c r="F197" s="365"/>
      <c r="G197" s="355"/>
      <c r="H197" s="355"/>
      <c r="I197" s="355"/>
      <c r="J197" s="355"/>
      <c r="K197" s="345"/>
    </row>
    <row r="198" s="1" customFormat="1" ht="18.75" customHeight="1">
      <c r="B198" s="317"/>
      <c r="C198" s="317"/>
      <c r="D198" s="317"/>
      <c r="E198" s="317"/>
      <c r="F198" s="317"/>
      <c r="G198" s="317"/>
      <c r="H198" s="317"/>
      <c r="I198" s="317"/>
      <c r="J198" s="317"/>
      <c r="K198" s="317"/>
    </row>
    <row r="199" s="1" customFormat="1" ht="13.5">
      <c r="B199" s="296"/>
      <c r="C199" s="297"/>
      <c r="D199" s="297"/>
      <c r="E199" s="297"/>
      <c r="F199" s="297"/>
      <c r="G199" s="297"/>
      <c r="H199" s="297"/>
      <c r="I199" s="297"/>
      <c r="J199" s="297"/>
      <c r="K199" s="298"/>
    </row>
    <row r="200" s="1" customFormat="1" ht="21">
      <c r="B200" s="299"/>
      <c r="C200" s="300" t="s">
        <v>2143</v>
      </c>
      <c r="D200" s="300"/>
      <c r="E200" s="300"/>
      <c r="F200" s="300"/>
      <c r="G200" s="300"/>
      <c r="H200" s="300"/>
      <c r="I200" s="300"/>
      <c r="J200" s="300"/>
      <c r="K200" s="301"/>
    </row>
    <row r="201" s="1" customFormat="1" ht="25.5" customHeight="1">
      <c r="B201" s="299"/>
      <c r="C201" s="379" t="s">
        <v>2144</v>
      </c>
      <c r="D201" s="379"/>
      <c r="E201" s="379"/>
      <c r="F201" s="379" t="s">
        <v>2145</v>
      </c>
      <c r="G201" s="380"/>
      <c r="H201" s="379" t="s">
        <v>2146</v>
      </c>
      <c r="I201" s="379"/>
      <c r="J201" s="379"/>
      <c r="K201" s="301"/>
    </row>
    <row r="202" s="1" customFormat="1" ht="5.25" customHeight="1">
      <c r="B202" s="334"/>
      <c r="C202" s="329"/>
      <c r="D202" s="329"/>
      <c r="E202" s="329"/>
      <c r="F202" s="329"/>
      <c r="G202" s="355"/>
      <c r="H202" s="329"/>
      <c r="I202" s="329"/>
      <c r="J202" s="329"/>
      <c r="K202" s="357"/>
    </row>
    <row r="203" s="1" customFormat="1" ht="15" customHeight="1">
      <c r="B203" s="334"/>
      <c r="C203" s="309" t="s">
        <v>2136</v>
      </c>
      <c r="D203" s="309"/>
      <c r="E203" s="309"/>
      <c r="F203" s="332" t="s">
        <v>41</v>
      </c>
      <c r="G203" s="309"/>
      <c r="H203" s="309" t="s">
        <v>2147</v>
      </c>
      <c r="I203" s="309"/>
      <c r="J203" s="309"/>
      <c r="K203" s="357"/>
    </row>
    <row r="204" s="1" customFormat="1" ht="15" customHeight="1">
      <c r="B204" s="334"/>
      <c r="C204" s="309"/>
      <c r="D204" s="309"/>
      <c r="E204" s="309"/>
      <c r="F204" s="332" t="s">
        <v>42</v>
      </c>
      <c r="G204" s="309"/>
      <c r="H204" s="309" t="s">
        <v>2148</v>
      </c>
      <c r="I204" s="309"/>
      <c r="J204" s="309"/>
      <c r="K204" s="357"/>
    </row>
    <row r="205" s="1" customFormat="1" ht="15" customHeight="1">
      <c r="B205" s="334"/>
      <c r="C205" s="309"/>
      <c r="D205" s="309"/>
      <c r="E205" s="309"/>
      <c r="F205" s="332" t="s">
        <v>45</v>
      </c>
      <c r="G205" s="309"/>
      <c r="H205" s="309" t="s">
        <v>2149</v>
      </c>
      <c r="I205" s="309"/>
      <c r="J205" s="309"/>
      <c r="K205" s="357"/>
    </row>
    <row r="206" s="1" customFormat="1" ht="15" customHeight="1">
      <c r="B206" s="334"/>
      <c r="C206" s="309"/>
      <c r="D206" s="309"/>
      <c r="E206" s="309"/>
      <c r="F206" s="332" t="s">
        <v>43</v>
      </c>
      <c r="G206" s="309"/>
      <c r="H206" s="309" t="s">
        <v>2150</v>
      </c>
      <c r="I206" s="309"/>
      <c r="J206" s="309"/>
      <c r="K206" s="357"/>
    </row>
    <row r="207" s="1" customFormat="1" ht="15" customHeight="1">
      <c r="B207" s="334"/>
      <c r="C207" s="309"/>
      <c r="D207" s="309"/>
      <c r="E207" s="309"/>
      <c r="F207" s="332" t="s">
        <v>44</v>
      </c>
      <c r="G207" s="309"/>
      <c r="H207" s="309" t="s">
        <v>2151</v>
      </c>
      <c r="I207" s="309"/>
      <c r="J207" s="309"/>
      <c r="K207" s="357"/>
    </row>
    <row r="208" s="1" customFormat="1" ht="15" customHeight="1">
      <c r="B208" s="334"/>
      <c r="C208" s="309"/>
      <c r="D208" s="309"/>
      <c r="E208" s="309"/>
      <c r="F208" s="332"/>
      <c r="G208" s="309"/>
      <c r="H208" s="309"/>
      <c r="I208" s="309"/>
      <c r="J208" s="309"/>
      <c r="K208" s="357"/>
    </row>
    <row r="209" s="1" customFormat="1" ht="15" customHeight="1">
      <c r="B209" s="334"/>
      <c r="C209" s="309" t="s">
        <v>2090</v>
      </c>
      <c r="D209" s="309"/>
      <c r="E209" s="309"/>
      <c r="F209" s="332" t="s">
        <v>77</v>
      </c>
      <c r="G209" s="309"/>
      <c r="H209" s="309" t="s">
        <v>2152</v>
      </c>
      <c r="I209" s="309"/>
      <c r="J209" s="309"/>
      <c r="K209" s="357"/>
    </row>
    <row r="210" s="1" customFormat="1" ht="15" customHeight="1">
      <c r="B210" s="334"/>
      <c r="C210" s="309"/>
      <c r="D210" s="309"/>
      <c r="E210" s="309"/>
      <c r="F210" s="332" t="s">
        <v>1987</v>
      </c>
      <c r="G210" s="309"/>
      <c r="H210" s="309" t="s">
        <v>1988</v>
      </c>
      <c r="I210" s="309"/>
      <c r="J210" s="309"/>
      <c r="K210" s="357"/>
    </row>
    <row r="211" s="1" customFormat="1" ht="15" customHeight="1">
      <c r="B211" s="334"/>
      <c r="C211" s="309"/>
      <c r="D211" s="309"/>
      <c r="E211" s="309"/>
      <c r="F211" s="332" t="s">
        <v>1985</v>
      </c>
      <c r="G211" s="309"/>
      <c r="H211" s="309" t="s">
        <v>2153</v>
      </c>
      <c r="I211" s="309"/>
      <c r="J211" s="309"/>
      <c r="K211" s="357"/>
    </row>
    <row r="212" s="1" customFormat="1" ht="15" customHeight="1">
      <c r="B212" s="381"/>
      <c r="C212" s="309"/>
      <c r="D212" s="309"/>
      <c r="E212" s="309"/>
      <c r="F212" s="332" t="s">
        <v>1989</v>
      </c>
      <c r="G212" s="370"/>
      <c r="H212" s="361" t="s">
        <v>104</v>
      </c>
      <c r="I212" s="361"/>
      <c r="J212" s="361"/>
      <c r="K212" s="382"/>
    </row>
    <row r="213" s="1" customFormat="1" ht="15" customHeight="1">
      <c r="B213" s="381"/>
      <c r="C213" s="309"/>
      <c r="D213" s="309"/>
      <c r="E213" s="309"/>
      <c r="F213" s="332" t="s">
        <v>1990</v>
      </c>
      <c r="G213" s="370"/>
      <c r="H213" s="361" t="s">
        <v>2154</v>
      </c>
      <c r="I213" s="361"/>
      <c r="J213" s="361"/>
      <c r="K213" s="382"/>
    </row>
    <row r="214" s="1" customFormat="1" ht="15" customHeight="1">
      <c r="B214" s="381"/>
      <c r="C214" s="309"/>
      <c r="D214" s="309"/>
      <c r="E214" s="309"/>
      <c r="F214" s="332"/>
      <c r="G214" s="370"/>
      <c r="H214" s="361"/>
      <c r="I214" s="361"/>
      <c r="J214" s="361"/>
      <c r="K214" s="382"/>
    </row>
    <row r="215" s="1" customFormat="1" ht="15" customHeight="1">
      <c r="B215" s="381"/>
      <c r="C215" s="309" t="s">
        <v>2114</v>
      </c>
      <c r="D215" s="309"/>
      <c r="E215" s="309"/>
      <c r="F215" s="332">
        <v>1</v>
      </c>
      <c r="G215" s="370"/>
      <c r="H215" s="361" t="s">
        <v>2155</v>
      </c>
      <c r="I215" s="361"/>
      <c r="J215" s="361"/>
      <c r="K215" s="382"/>
    </row>
    <row r="216" s="1" customFormat="1" ht="15" customHeight="1">
      <c r="B216" s="381"/>
      <c r="C216" s="309"/>
      <c r="D216" s="309"/>
      <c r="E216" s="309"/>
      <c r="F216" s="332">
        <v>2</v>
      </c>
      <c r="G216" s="370"/>
      <c r="H216" s="361" t="s">
        <v>2156</v>
      </c>
      <c r="I216" s="361"/>
      <c r="J216" s="361"/>
      <c r="K216" s="382"/>
    </row>
    <row r="217" s="1" customFormat="1" ht="15" customHeight="1">
      <c r="B217" s="381"/>
      <c r="C217" s="309"/>
      <c r="D217" s="309"/>
      <c r="E217" s="309"/>
      <c r="F217" s="332">
        <v>3</v>
      </c>
      <c r="G217" s="370"/>
      <c r="H217" s="361" t="s">
        <v>2157</v>
      </c>
      <c r="I217" s="361"/>
      <c r="J217" s="361"/>
      <c r="K217" s="382"/>
    </row>
    <row r="218" s="1" customFormat="1" ht="15" customHeight="1">
      <c r="B218" s="381"/>
      <c r="C218" s="309"/>
      <c r="D218" s="309"/>
      <c r="E218" s="309"/>
      <c r="F218" s="332">
        <v>4</v>
      </c>
      <c r="G218" s="370"/>
      <c r="H218" s="361" t="s">
        <v>2158</v>
      </c>
      <c r="I218" s="361"/>
      <c r="J218" s="361"/>
      <c r="K218" s="382"/>
    </row>
    <row r="219" s="1" customFormat="1" ht="12.75" customHeight="1">
      <c r="B219" s="383"/>
      <c r="C219" s="384"/>
      <c r="D219" s="384"/>
      <c r="E219" s="384"/>
      <c r="F219" s="384"/>
      <c r="G219" s="384"/>
      <c r="H219" s="384"/>
      <c r="I219" s="384"/>
      <c r="J219" s="384"/>
      <c r="K219" s="385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NBLenovo\Miloslav Výskala</dc:creator>
  <cp:lastModifiedBy>NBLenovo\Miloslav Výskala</cp:lastModifiedBy>
  <dcterms:created xsi:type="dcterms:W3CDTF">2024-03-13T08:41:28Z</dcterms:created>
  <dcterms:modified xsi:type="dcterms:W3CDTF">2024-03-13T08:41:38Z</dcterms:modified>
</cp:coreProperties>
</file>