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mbonline-my.sharepoint.com/personal/bartoskova_petra_brno_cz/Documents/zakázky/zakazkyOIEF/2024/zš bosonožská/III. část vzmr Pomůcky/"/>
    </mc:Choice>
  </mc:AlternateContent>
  <xr:revisionPtr revIDLastSave="0" documentId="13_ncr:1_{9BCAC120-4256-473F-886E-E2AF38B724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rycí list" sheetId="1" r:id="rId1"/>
    <sheet name="Rekapitulace" sheetId="2" r:id="rId2"/>
    <sheet name="družina 37" sheetId="3" r:id="rId3"/>
    <sheet name="družina 46" sheetId="5" r:id="rId4"/>
    <sheet name="družina 47" sheetId="6" r:id="rId5"/>
    <sheet name="fyz,che" sheetId="7" r:id="rId6"/>
    <sheet name="matematika 45" sheetId="9" r:id="rId7"/>
    <sheet name="polytechnika" sheetId="10" r:id="rId8"/>
    <sheet name="přírodověda 44" sheetId="11" r:id="rId9"/>
    <sheet name="#Figury" sheetId="4" state="hidden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Print_Titles" localSheetId="2">'družina 37'!$11:$13</definedName>
    <definedName name="_xlnm.Print_Titles" localSheetId="3">'družina 46'!$11:$13</definedName>
    <definedName name="_xlnm.Print_Titles" localSheetId="4">'družina 47'!$11:$13</definedName>
    <definedName name="_xlnm.Print_Titles" localSheetId="5">'fyz,che'!$11:$13</definedName>
    <definedName name="_xlnm.Print_Titles" localSheetId="6">'matematika 45'!$11:$13</definedName>
    <definedName name="_xlnm.Print_Titles" localSheetId="7">polytechnika!$11:$13</definedName>
    <definedName name="_xlnm.Print_Titles" localSheetId="8">'přírodověda 44'!$11:$13</definedName>
    <definedName name="_xlnm.Print_Titles" localSheetId="1">Rekapitulace!$11:$13</definedName>
    <definedName name="_xlnm.Print_Area" localSheetId="2">'družina 37'!$A$1:$J$26</definedName>
    <definedName name="_xlnm.Print_Area" localSheetId="3">'družina 46'!$A$1:$J$27</definedName>
    <definedName name="_xlnm.Print_Area" localSheetId="4">'družina 47'!$A$1:$J$26</definedName>
    <definedName name="_xlnm.Print_Area" localSheetId="5">'fyz,che'!$A$1:$J$21</definedName>
    <definedName name="_xlnm.Print_Area" localSheetId="6">'matematika 45'!$A$1:$J$27</definedName>
    <definedName name="_xlnm.Print_Area" localSheetId="7">polytechnika!$A$1:$J$18</definedName>
    <definedName name="_xlnm.Print_Area" localSheetId="8">'přírodověda 44'!$A$1:$J$32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" i="3" l="1"/>
  <c r="K17" i="3" s="1"/>
  <c r="I26" i="9"/>
  <c r="K26" i="9" s="1"/>
  <c r="I25" i="9"/>
  <c r="K25" i="9" s="1"/>
  <c r="I24" i="9"/>
  <c r="K24" i="9" s="1"/>
  <c r="I23" i="9"/>
  <c r="K23" i="9" s="1"/>
  <c r="I22" i="9"/>
  <c r="K22" i="9" s="1"/>
  <c r="I21" i="9"/>
  <c r="K21" i="9" s="1"/>
  <c r="I20" i="9"/>
  <c r="K20" i="9" s="1"/>
  <c r="I19" i="9"/>
  <c r="K19" i="9" s="1"/>
  <c r="I18" i="9"/>
  <c r="K18" i="9" s="1"/>
  <c r="I17" i="9"/>
  <c r="K17" i="9" s="1"/>
  <c r="I16" i="9"/>
  <c r="K16" i="9" s="1"/>
  <c r="I20" i="7"/>
  <c r="K20" i="7" s="1"/>
  <c r="I19" i="7"/>
  <c r="K19" i="7" s="1"/>
  <c r="I18" i="7"/>
  <c r="K18" i="7" s="1"/>
  <c r="I17" i="7"/>
  <c r="K17" i="7" s="1"/>
  <c r="I16" i="7"/>
  <c r="K16" i="7" s="1"/>
  <c r="I25" i="6"/>
  <c r="K25" i="6" s="1"/>
  <c r="I24" i="6"/>
  <c r="K24" i="6" s="1"/>
  <c r="I23" i="6"/>
  <c r="K23" i="6" s="1"/>
  <c r="I22" i="6"/>
  <c r="K22" i="6" s="1"/>
  <c r="I21" i="6"/>
  <c r="K21" i="6" s="1"/>
  <c r="I20" i="6"/>
  <c r="K20" i="6" s="1"/>
  <c r="I19" i="6"/>
  <c r="K19" i="6" s="1"/>
  <c r="I18" i="6"/>
  <c r="K18" i="6" s="1"/>
  <c r="I17" i="6"/>
  <c r="K17" i="6" s="1"/>
  <c r="I16" i="6"/>
  <c r="K16" i="6" s="1"/>
  <c r="I26" i="5"/>
  <c r="K26" i="5" s="1"/>
  <c r="I25" i="5"/>
  <c r="K25" i="5" s="1"/>
  <c r="I24" i="5"/>
  <c r="K24" i="5" s="1"/>
  <c r="I23" i="5"/>
  <c r="K23" i="5" s="1"/>
  <c r="I22" i="5"/>
  <c r="K22" i="5" s="1"/>
  <c r="I21" i="5"/>
  <c r="K21" i="5" s="1"/>
  <c r="I20" i="5"/>
  <c r="K20" i="5" s="1"/>
  <c r="I19" i="5"/>
  <c r="K19" i="5" s="1"/>
  <c r="I18" i="5"/>
  <c r="K18" i="5" s="1"/>
  <c r="I17" i="5"/>
  <c r="K17" i="5" s="1"/>
  <c r="I16" i="5"/>
  <c r="K16" i="5" s="1"/>
  <c r="I25" i="3"/>
  <c r="K25" i="3" s="1"/>
  <c r="I24" i="3"/>
  <c r="K24" i="3" s="1"/>
  <c r="I23" i="3"/>
  <c r="K23" i="3" s="1"/>
  <c r="I22" i="3"/>
  <c r="K22" i="3" s="1"/>
  <c r="I21" i="3"/>
  <c r="K21" i="3" s="1"/>
  <c r="I20" i="3"/>
  <c r="K20" i="3" s="1"/>
  <c r="I19" i="3"/>
  <c r="K19" i="3" s="1"/>
  <c r="I18" i="3"/>
  <c r="K18" i="3" s="1"/>
  <c r="I16" i="3"/>
  <c r="K16" i="3" s="1"/>
  <c r="I15" i="5" l="1"/>
  <c r="B39" i="1" l="1"/>
  <c r="B40" i="1"/>
  <c r="B41" i="1"/>
  <c r="B42" i="1"/>
  <c r="B43" i="1"/>
  <c r="B44" i="1"/>
  <c r="B38" i="1"/>
  <c r="B20" i="2"/>
  <c r="B19" i="2"/>
  <c r="B18" i="2"/>
  <c r="B17" i="2"/>
  <c r="B16" i="2"/>
  <c r="B15" i="2"/>
  <c r="B14" i="2"/>
  <c r="I14" i="5" l="1"/>
  <c r="C15" i="2" s="1"/>
  <c r="E39" i="1" s="1"/>
  <c r="I31" i="11" l="1"/>
  <c r="K31" i="11" s="1"/>
  <c r="I30" i="11"/>
  <c r="K30" i="11" s="1"/>
  <c r="I29" i="11"/>
  <c r="K29" i="11" s="1"/>
  <c r="I28" i="11"/>
  <c r="K28" i="11" s="1"/>
  <c r="I27" i="11"/>
  <c r="K27" i="11" s="1"/>
  <c r="I26" i="11"/>
  <c r="K26" i="11" s="1"/>
  <c r="I25" i="11"/>
  <c r="K25" i="11" s="1"/>
  <c r="I24" i="11"/>
  <c r="K24" i="11" s="1"/>
  <c r="I23" i="11"/>
  <c r="K23" i="11" s="1"/>
  <c r="I22" i="11"/>
  <c r="K22" i="11" s="1"/>
  <c r="I21" i="11"/>
  <c r="K21" i="11" s="1"/>
  <c r="I20" i="11"/>
  <c r="K20" i="11" s="1"/>
  <c r="I19" i="11"/>
  <c r="K19" i="11" s="1"/>
  <c r="I18" i="11"/>
  <c r="K18" i="11" s="1"/>
  <c r="I17" i="11"/>
  <c r="K17" i="11" s="1"/>
  <c r="I16" i="11"/>
  <c r="C9" i="11"/>
  <c r="C8" i="11"/>
  <c r="C7" i="11"/>
  <c r="C5" i="11"/>
  <c r="C4" i="11"/>
  <c r="C3" i="11"/>
  <c r="C2" i="11"/>
  <c r="I15" i="11" l="1"/>
  <c r="I14" i="11" s="1"/>
  <c r="C20" i="2" s="1"/>
  <c r="E44" i="1" s="1"/>
  <c r="K16" i="11"/>
  <c r="I32" i="11" l="1"/>
  <c r="I17" i="10" l="1"/>
  <c r="K17" i="10" s="1"/>
  <c r="I16" i="10"/>
  <c r="C9" i="10"/>
  <c r="C8" i="10"/>
  <c r="C7" i="10"/>
  <c r="C5" i="10"/>
  <c r="C4" i="10"/>
  <c r="C3" i="10"/>
  <c r="C2" i="10"/>
  <c r="I15" i="10" l="1"/>
  <c r="I14" i="10" s="1"/>
  <c r="C19" i="2" s="1"/>
  <c r="E43" i="1" s="1"/>
  <c r="K16" i="10"/>
  <c r="I18" i="10" l="1"/>
  <c r="C9" i="9" l="1"/>
  <c r="C8" i="9"/>
  <c r="C7" i="9"/>
  <c r="C5" i="9"/>
  <c r="C4" i="9"/>
  <c r="C3" i="9"/>
  <c r="C2" i="9"/>
  <c r="I15" i="9" l="1"/>
  <c r="I14" i="9" s="1"/>
  <c r="C18" i="2" s="1"/>
  <c r="E42" i="1" l="1"/>
  <c r="I27" i="9"/>
  <c r="C9" i="7" l="1"/>
  <c r="C8" i="7"/>
  <c r="C7" i="7"/>
  <c r="C5" i="7"/>
  <c r="C4" i="7"/>
  <c r="C3" i="7"/>
  <c r="C2" i="7"/>
  <c r="I15" i="7" l="1"/>
  <c r="I14" i="7" s="1"/>
  <c r="C17" i="2" s="1"/>
  <c r="E41" i="1" s="1"/>
  <c r="I21" i="7" l="1"/>
  <c r="I15" i="6" l="1"/>
  <c r="I14" i="6" s="1"/>
  <c r="C16" i="2" s="1"/>
  <c r="E40" i="1" s="1"/>
  <c r="C9" i="6"/>
  <c r="C8" i="6"/>
  <c r="C7" i="6"/>
  <c r="C5" i="6"/>
  <c r="C4" i="6"/>
  <c r="C3" i="6"/>
  <c r="C2" i="6"/>
  <c r="I26" i="6" l="1"/>
  <c r="C9" i="5" l="1"/>
  <c r="C8" i="5"/>
  <c r="C7" i="5"/>
  <c r="C5" i="5"/>
  <c r="C4" i="5"/>
  <c r="C3" i="5"/>
  <c r="C2" i="5"/>
  <c r="I27" i="5" l="1"/>
  <c r="I15" i="3" l="1"/>
  <c r="I14" i="3" s="1"/>
  <c r="C14" i="2" s="1"/>
  <c r="E38" i="1" l="1"/>
  <c r="C21" i="2"/>
  <c r="P42" i="1"/>
  <c r="B9" i="2"/>
  <c r="C3" i="3"/>
  <c r="C2" i="3"/>
  <c r="C7" i="3"/>
  <c r="C8" i="3"/>
  <c r="C9" i="3"/>
  <c r="E35" i="1"/>
  <c r="J35" i="1"/>
  <c r="R35" i="1"/>
  <c r="P38" i="1"/>
  <c r="P39" i="1"/>
  <c r="P40" i="1"/>
  <c r="P41" i="1"/>
  <c r="J46" i="1"/>
  <c r="K47" i="1"/>
  <c r="B2" i="2"/>
  <c r="B3" i="2"/>
  <c r="B4" i="2"/>
  <c r="B5" i="2"/>
  <c r="B7" i="2"/>
  <c r="B8" i="2"/>
  <c r="C4" i="3"/>
  <c r="C5" i="3"/>
  <c r="S50" i="1"/>
  <c r="R50" i="1"/>
  <c r="I26" i="3" l="1"/>
  <c r="E46" i="1" l="1"/>
  <c r="R46" i="1" l="1"/>
  <c r="S49" i="1" s="1"/>
  <c r="R49" i="1" l="1"/>
  <c r="O51" i="1" s="1"/>
  <c r="R51" i="1" l="1"/>
  <c r="R52" i="1" s="1"/>
  <c r="S51" i="1"/>
</calcChain>
</file>

<file path=xl/sharedStrings.xml><?xml version="1.0" encoding="utf-8"?>
<sst xmlns="http://schemas.openxmlformats.org/spreadsheetml/2006/main" count="490" uniqueCount="165">
  <si>
    <t>Název stavby</t>
  </si>
  <si>
    <t>JKSO</t>
  </si>
  <si>
    <t xml:space="preserve"> </t>
  </si>
  <si>
    <t>Kód stavby</t>
  </si>
  <si>
    <t>ucebny</t>
  </si>
  <si>
    <t>Název objektu</t>
  </si>
  <si>
    <t>EČO</t>
  </si>
  <si>
    <t/>
  </si>
  <si>
    <t>Kód objektu</t>
  </si>
  <si>
    <t>Název části</t>
  </si>
  <si>
    <t>Místo</t>
  </si>
  <si>
    <t>Kód části</t>
  </si>
  <si>
    <t>Název podčásti</t>
  </si>
  <si>
    <t>Kód podčásti</t>
  </si>
  <si>
    <t>IČ</t>
  </si>
  <si>
    <t>DIČ</t>
  </si>
  <si>
    <t>Objednatel</t>
  </si>
  <si>
    <t>Projektant</t>
  </si>
  <si>
    <t>Zhotovitel</t>
  </si>
  <si>
    <t>Rozpočet číslo</t>
  </si>
  <si>
    <t>Zpracoval</t>
  </si>
  <si>
    <t>Dne</t>
  </si>
  <si>
    <t xml:space="preserve">               Měrné a účelové jednotky</t>
  </si>
  <si>
    <t xml:space="preserve">            Počet</t>
  </si>
  <si>
    <t xml:space="preserve">    Náklady / 1 m.j.</t>
  </si>
  <si>
    <t xml:space="preserve">             Počet</t>
  </si>
  <si>
    <t xml:space="preserve">     Náklady / 1 m.j.</t>
  </si>
  <si>
    <t xml:space="preserve">                Počet</t>
  </si>
  <si>
    <t xml:space="preserve">        Náklady / 1 m.j.</t>
  </si>
  <si>
    <t xml:space="preserve">               Rozpočtové náklady v</t>
  </si>
  <si>
    <t>CZK</t>
  </si>
  <si>
    <t>A</t>
  </si>
  <si>
    <t>Základní rozp. náklady</t>
  </si>
  <si>
    <t>B</t>
  </si>
  <si>
    <t>Doplňkové náklady</t>
  </si>
  <si>
    <t>C</t>
  </si>
  <si>
    <t>Vedlejší rozpočtové náklady</t>
  </si>
  <si>
    <t>Práce přesčas</t>
  </si>
  <si>
    <t>Zařízení staveniště</t>
  </si>
  <si>
    <t>21</t>
  </si>
  <si>
    <t>%</t>
  </si>
  <si>
    <t>Bez pevné podl.</t>
  </si>
  <si>
    <t>Kulturní památka</t>
  </si>
  <si>
    <t>Územní vlivy</t>
  </si>
  <si>
    <t>Provozní vlivy</t>
  </si>
  <si>
    <t>Ostatní</t>
  </si>
  <si>
    <t>VRN z rozpočtu</t>
  </si>
  <si>
    <t>HZS</t>
  </si>
  <si>
    <t>Kompl. činnost</t>
  </si>
  <si>
    <t>Ostatní náklady</t>
  </si>
  <si>
    <t>D</t>
  </si>
  <si>
    <t>Celkové náklady</t>
  </si>
  <si>
    <t>Datum a podpis</t>
  </si>
  <si>
    <t>Razítko</t>
  </si>
  <si>
    <t>15</t>
  </si>
  <si>
    <t>DPH</t>
  </si>
  <si>
    <t>E</t>
  </si>
  <si>
    <t>Přípočty a odpočty</t>
  </si>
  <si>
    <t>Dodávky objednatele</t>
  </si>
  <si>
    <t>Klouzavá doložka</t>
  </si>
  <si>
    <t>Zvýhodnění + -</t>
  </si>
  <si>
    <t>Stavba:</t>
  </si>
  <si>
    <t>Objekt:</t>
  </si>
  <si>
    <t>Část:</t>
  </si>
  <si>
    <t xml:space="preserve">JKSO: </t>
  </si>
  <si>
    <t>Objednatel:</t>
  </si>
  <si>
    <t>Zhotovitel:</t>
  </si>
  <si>
    <t>Datum:</t>
  </si>
  <si>
    <t>Kód</t>
  </si>
  <si>
    <t>Popis</t>
  </si>
  <si>
    <t>Cena celkem</t>
  </si>
  <si>
    <t>JKSO:</t>
  </si>
  <si>
    <t>P.Č.</t>
  </si>
  <si>
    <t>TV</t>
  </si>
  <si>
    <t>KCN</t>
  </si>
  <si>
    <t>Kód položky</t>
  </si>
  <si>
    <t>MJ</t>
  </si>
  <si>
    <t>Množství celkem</t>
  </si>
  <si>
    <t>Sazba DPH</t>
  </si>
  <si>
    <t>kus</t>
  </si>
  <si>
    <t xml:space="preserve">REKAPITULACE </t>
  </si>
  <si>
    <t>KRYCÍ LIST SOUPISU</t>
  </si>
  <si>
    <t>AVT</t>
  </si>
  <si>
    <t>ZRN (ř. 1-8)</t>
  </si>
  <si>
    <t>DN (ř. 10-12)</t>
  </si>
  <si>
    <t>VRN (ř. 14-19)</t>
  </si>
  <si>
    <t>Součet 9, 13, 20-23</t>
  </si>
  <si>
    <t>Projektové práce (DSPS)</t>
  </si>
  <si>
    <t>Cena s DPH (ř. 25-26)</t>
  </si>
  <si>
    <t>Popis / minimální technické parametry</t>
  </si>
  <si>
    <t>Cena celkem s DPH</t>
  </si>
  <si>
    <t>Celkem bez DPH</t>
  </si>
  <si>
    <t>Cena jednotková bez DPH</t>
  </si>
  <si>
    <t>Cena celkem bez DPH</t>
  </si>
  <si>
    <t>vlastní</t>
  </si>
  <si>
    <t>SOUPIS PRACÍ A DODÁVEK A SLUŽEB vč VÝKAZU VÝMĚR</t>
  </si>
  <si>
    <t>Sebastian Fenyk</t>
  </si>
  <si>
    <t>Základní škola Bosonožská 9 
625 00 Brno - Starý Lískovec</t>
  </si>
  <si>
    <t>Základní škola Bosonožská</t>
  </si>
  <si>
    <t>deskové hry</t>
  </si>
  <si>
    <t xml:space="preserve">stavebnice </t>
  </si>
  <si>
    <t>teepee</t>
  </si>
  <si>
    <t>nástěnná sít</t>
  </si>
  <si>
    <t>divadelní maňásci (4 sady)</t>
  </si>
  <si>
    <t>kameny - dotykové vnímání</t>
  </si>
  <si>
    <t>skládací žíněnka</t>
  </si>
  <si>
    <t>Pomůcky</t>
  </si>
  <si>
    <t>dřevěná divadelní stěna, rozměry min. 70x120x40 cm</t>
  </si>
  <si>
    <t>stoleček - koš s víkem</t>
  </si>
  <si>
    <t>vinilový samolepící polep twistr, min. 50x65 cm</t>
  </si>
  <si>
    <t>Interaktivní podlaha je kompaktní integrovaný systém, který obsahuje projektor, počítač a snímač pohybu. Zařízení lze použít v jakékoli místnosti s promítáním na podlahu nebo na stůl. Také je možné jej připojit k internetu a využívat libovolné internetové zdroje.</t>
  </si>
  <si>
    <t>softvérový balíček k interaktivní podlaze - pohyb</t>
  </si>
  <si>
    <t>softvérový balíček k interaktivní podlaze - myšlení</t>
  </si>
  <si>
    <t>vysoký domeček pro panenky</t>
  </si>
  <si>
    <t>Kulatý stan</t>
  </si>
  <si>
    <t>nástěnná síť</t>
  </si>
  <si>
    <t>chodníček - dotykové vnímání</t>
  </si>
  <si>
    <t>velká kuchyňka</t>
  </si>
  <si>
    <t>Suchý bazének s balónky</t>
  </si>
  <si>
    <t>vinilový samolepící polep panák, min. 20x70 cm</t>
  </si>
  <si>
    <t xml:space="preserve">hrací koberec člověče nezlob se </t>
  </si>
  <si>
    <t xml:space="preserve">Spektrometr, Senzor 2D CCD, rozsah spektra 360 nm – 940 nm, rozlišení &lt; 2 nm, odstup signálu od šumu 45 dB, A/D převodník: 8 bitů, rychlost rozkladu max. 15 spekter za vteřinu. Cena včetně dopravy.
</t>
  </si>
  <si>
    <t xml:space="preserve">Meteostanice s předpovědí počasí a Wi-Fi, bezdrátová venkovní jednotka měří teplotu,vlhkost, rychlost a směr větru, dešťové srážky, UV index a intenzitu slunečního záření, barvený LCD displej, měření vnitřní teploty a vlhkosti, barometrického tlaku, animovaná předpověď počasí, fáze Měsíce, mobilní aplikace pro sdílení naměřených dat na meteo servery,  Cena včetně dopravy.
</t>
  </si>
  <si>
    <t xml:space="preserve">Analýza vody, Sada obsahuje testovací soubory pro stanovení: amonia, 0,2 - 3 mg/l NH4, uhličitanové tvrdosti, 1 kapka = 1 °d, celkové tvrdosti, 1 kapka = 1 °d, dusičnanů, 4 - 120 mg/l NO3, dusitanů, 0,02 - 0,5 mg/l NO2, pH, 4,0 - 9,0, fosforečnanů, 0,2 - 5 mg/P. Složení sady pro testování: plastová stříkačka 5 ml pro odběr vzorků, 2 odměrky 20 mm se šroubovacím uzávěrem, posuvný komparátor pro testování obsahu odměrek, reagenční lahvičky
odměrná lžička 70 mm, barevnice. Cena včetně dopravy.
</t>
  </si>
  <si>
    <t xml:space="preserve">Optický refraktometr. Cena včetně dopravy.
</t>
  </si>
  <si>
    <t xml:space="preserve">Periodická tabulka prvků nástěnná. Cena včetně dopravy.
</t>
  </si>
  <si>
    <t xml:space="preserve">Interaktivní učebnice - učitelská licence na 5 let: Matýskova matematika 1. - 5. třída 
</t>
  </si>
  <si>
    <t xml:space="preserve">magnetická tabule s barevnou násobilkou
</t>
  </si>
  <si>
    <t xml:space="preserve">Dvacítkové zástrčné počítadlo
</t>
  </si>
  <si>
    <t xml:space="preserve">číselná osa závěsná na stěnu
</t>
  </si>
  <si>
    <t xml:space="preserve">Demonstrační sada – výpočet do 20
</t>
  </si>
  <si>
    <t xml:space="preserve">Demonstrační zlomková sada
</t>
  </si>
  <si>
    <t xml:space="preserve">Zlomková sada - pro žáky
</t>
  </si>
  <si>
    <t xml:space="preserve">Číselné pole od 0 do 20
</t>
  </si>
  <si>
    <t xml:space="preserve">sada modelů geometrických těles v kufříku
</t>
  </si>
  <si>
    <t xml:space="preserve">nástěnné obrazy
</t>
  </si>
  <si>
    <t xml:space="preserve">Magnetická stavebnice, 142 dílů, Ze 100% recyklovatelného materiálu.
</t>
  </si>
  <si>
    <t xml:space="preserve">Stavebnice obsahuje 753 jednotlivých součástek a možnost stavby mnoha modelů, knížka s návodem na stavbu 100 různých modelů. Kovové díly.
</t>
  </si>
  <si>
    <t xml:space="preserve">Interaktivní učebnice - stálá učitelská licence 1. - 5. třída na 5 let, Přírodověda 4
</t>
  </si>
  <si>
    <t>Mikroskop bílé barvy s kovovým tělem, zvětšení 64-640x, experimentální sada Levenhuk K50, Horní i dolní LED osvit</t>
  </si>
  <si>
    <t xml:space="preserve">základní preparační soustava - mikroskopovací pomůcky, 1 ks   stěrka, 1 ks   nůžky1 ks   jehla1 ks   pinzeta 1 ks   skalpel 1 ks   lupa 1 ks   PVC obal
</t>
  </si>
  <si>
    <t xml:space="preserve">teploměry tyčinkové
</t>
  </si>
  <si>
    <t xml:space="preserve">sada odměrných válců
</t>
  </si>
  <si>
    <t xml:space="preserve">decimetr krychlový se stupnicí
</t>
  </si>
  <si>
    <t xml:space="preserve">váha kuchyňská
</t>
  </si>
  <si>
    <t xml:space="preserve">hmyz v přírodní zahradě malí, ale nepostradatelní
</t>
  </si>
  <si>
    <t xml:space="preserve">krabičková lupa
</t>
  </si>
  <si>
    <t xml:space="preserve">motýli a housenky v přírodní zahradě
</t>
  </si>
  <si>
    <t xml:space="preserve">ptáci v přírodní zahradě
</t>
  </si>
  <si>
    <t xml:space="preserve">stromy a keře v našich lesích, parcích a zahradách
</t>
  </si>
  <si>
    <t xml:space="preserve">sada minerálů - 30 ks
</t>
  </si>
  <si>
    <t xml:space="preserve">sada hornin - 24 ks
</t>
  </si>
  <si>
    <t xml:space="preserve">modely hub
</t>
  </si>
  <si>
    <t>družina 37</t>
  </si>
  <si>
    <t>družina 46</t>
  </si>
  <si>
    <t>družina 47</t>
  </si>
  <si>
    <t>fyz,che</t>
  </si>
  <si>
    <t>matematika 45</t>
  </si>
  <si>
    <t>polytechnika</t>
  </si>
  <si>
    <t>přírodověda 44</t>
  </si>
  <si>
    <t>Odborné učebny</t>
  </si>
  <si>
    <t>Koncové prvky</t>
  </si>
  <si>
    <t xml:space="preserve">kalkulačky
</t>
  </si>
  <si>
    <t>02/2024</t>
  </si>
  <si>
    <t>NEOCENĚNÝ SOUPIS PRACÍ A DODÁVEK A SLUŽEB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</si>
</sst>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Kč&quot;_-;\-* #,##0.00\ &quot;Kč&quot;_-;_-* &quot;-&quot;??\ &quot;Kč&quot;_-;_-@_-"/>
    <numFmt numFmtId="164" formatCode="#"/>
    <numFmt numFmtId="165" formatCode="#,##0.000"/>
    <numFmt numFmtId="166" formatCode="#,##0\_x0000_"/>
    <numFmt numFmtId="167" formatCode="#,##0.0"/>
    <numFmt numFmtId="168" formatCode="#,##0.0000"/>
  </numFmts>
  <fonts count="25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4"/>
      <color indexed="10"/>
      <name val="Arial"/>
      <family val="2"/>
      <charset val="238"/>
    </font>
    <font>
      <b/>
      <sz val="18"/>
      <color indexed="10"/>
      <name val="Arial"/>
      <family val="2"/>
      <charset val="238"/>
    </font>
    <font>
      <sz val="8"/>
      <color indexed="9"/>
      <name val="Arial"/>
      <family val="2"/>
      <charset val="238"/>
    </font>
    <font>
      <b/>
      <sz val="14"/>
      <name val="Arial"/>
      <family val="2"/>
      <charset val="238"/>
    </font>
    <font>
      <sz val="10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8"/>
      <color rgb="FF0000FF"/>
      <name val="Arial"/>
      <family val="2"/>
      <charset val="238"/>
    </font>
    <font>
      <b/>
      <sz val="8"/>
      <color rgb="FF7030A0"/>
      <name val="Arial"/>
      <family val="2"/>
      <charset val="238"/>
    </font>
    <font>
      <b/>
      <sz val="10"/>
      <color rgb="FF0000FF"/>
      <name val="Arial"/>
      <family val="2"/>
      <charset val="238"/>
    </font>
    <font>
      <b/>
      <sz val="10"/>
      <color rgb="FF800080"/>
      <name val="Arial"/>
      <family val="2"/>
      <charset val="238"/>
    </font>
    <font>
      <b/>
      <u/>
      <sz val="10"/>
      <color rgb="FFFA0000"/>
      <name val="Arial"/>
      <family val="2"/>
      <charset val="238"/>
    </font>
    <font>
      <sz val="8"/>
      <color rgb="FFFF0000"/>
      <name val="Arial"/>
      <family val="2"/>
      <charset val="238"/>
    </font>
    <font>
      <sz val="8"/>
      <color rgb="FF7030A0"/>
      <name val="Arial"/>
      <family val="2"/>
      <charset val="238"/>
    </font>
    <font>
      <b/>
      <sz val="8"/>
      <color indexed="12"/>
      <name val="Arial"/>
      <family val="2"/>
      <charset val="238"/>
    </font>
    <font>
      <b/>
      <sz val="8"/>
      <color indexed="20"/>
      <name val="Arial"/>
      <family val="2"/>
      <charset val="238"/>
    </font>
    <font>
      <b/>
      <u/>
      <sz val="8"/>
      <color indexed="10"/>
      <name val="Arial"/>
      <family val="2"/>
      <charset val="238"/>
    </font>
    <font>
      <b/>
      <sz val="10"/>
      <color rgb="FF7030A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3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3" fillId="0" borderId="0"/>
    <xf numFmtId="0" fontId="13" fillId="0" borderId="0"/>
    <xf numFmtId="0" fontId="11" fillId="0" borderId="0"/>
    <xf numFmtId="0" fontId="1" fillId="0" borderId="0"/>
  </cellStyleXfs>
  <cellXfs count="274">
    <xf numFmtId="0" fontId="0" fillId="0" borderId="0" xfId="0"/>
    <xf numFmtId="0" fontId="14" fillId="0" borderId="0" xfId="0" applyFont="1" applyAlignment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3" fontId="0" fillId="0" borderId="24" xfId="0" applyNumberFormat="1" applyBorder="1" applyAlignment="1">
      <alignment vertical="center"/>
    </xf>
    <xf numFmtId="164" fontId="4" fillId="0" borderId="17" xfId="0" applyNumberFormat="1" applyFont="1" applyBorder="1" applyAlignment="1">
      <alignment vertical="center" wrapText="1"/>
    </xf>
    <xf numFmtId="0" fontId="5" fillId="0" borderId="19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1" fontId="2" fillId="0" borderId="25" xfId="0" applyNumberFormat="1" applyFont="1" applyBorder="1" applyAlignment="1">
      <alignment horizontal="center" vertical="center"/>
    </xf>
    <xf numFmtId="0" fontId="6" fillId="0" borderId="26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49" fontId="2" fillId="0" borderId="28" xfId="0" applyNumberFormat="1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1" fontId="2" fillId="0" borderId="31" xfId="0" applyNumberFormat="1" applyFont="1" applyBorder="1" applyAlignment="1">
      <alignment horizontal="center" vertical="center"/>
    </xf>
    <xf numFmtId="0" fontId="6" fillId="0" borderId="29" xfId="0" applyFont="1" applyBorder="1" applyAlignment="1">
      <alignment vertical="center"/>
    </xf>
    <xf numFmtId="49" fontId="2" fillId="0" borderId="18" xfId="0" applyNumberFormat="1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1" fontId="2" fillId="0" borderId="33" xfId="0" applyNumberFormat="1" applyFont="1" applyBorder="1" applyAlignment="1">
      <alignment horizontal="center" vertical="center"/>
    </xf>
    <xf numFmtId="0" fontId="2" fillId="0" borderId="34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49" fontId="2" fillId="0" borderId="4" xfId="0" applyNumberFormat="1" applyFont="1" applyBorder="1" applyAlignment="1">
      <alignment vertical="center"/>
    </xf>
    <xf numFmtId="0" fontId="4" fillId="0" borderId="1" xfId="0" applyFont="1" applyBorder="1" applyAlignment="1">
      <alignment vertical="top"/>
    </xf>
    <xf numFmtId="0" fontId="2" fillId="0" borderId="37" xfId="0" applyFont="1" applyBorder="1" applyAlignment="1">
      <alignment vertical="center"/>
    </xf>
    <xf numFmtId="0" fontId="2" fillId="0" borderId="38" xfId="0" applyFont="1" applyBorder="1" applyAlignment="1">
      <alignment vertical="center"/>
    </xf>
    <xf numFmtId="1" fontId="5" fillId="0" borderId="19" xfId="0" applyNumberFormat="1" applyFont="1" applyBorder="1" applyAlignment="1">
      <alignment vertical="center"/>
    </xf>
    <xf numFmtId="0" fontId="2" fillId="0" borderId="39" xfId="0" applyFont="1" applyBorder="1" applyAlignment="1">
      <alignment vertical="center"/>
    </xf>
    <xf numFmtId="168" fontId="2" fillId="0" borderId="18" xfId="0" applyNumberFormat="1" applyFont="1" applyBorder="1" applyAlignment="1">
      <alignment horizontal="right" vertical="center"/>
    </xf>
    <xf numFmtId="0" fontId="2" fillId="0" borderId="40" xfId="0" applyFont="1" applyBorder="1"/>
    <xf numFmtId="0" fontId="2" fillId="0" borderId="30" xfId="0" applyFont="1" applyBorder="1"/>
    <xf numFmtId="168" fontId="2" fillId="0" borderId="41" xfId="0" applyNumberFormat="1" applyFont="1" applyBorder="1" applyAlignment="1">
      <alignment horizontal="right" vertical="center"/>
    </xf>
    <xf numFmtId="0" fontId="4" fillId="0" borderId="42" xfId="0" applyFont="1" applyBorder="1" applyAlignment="1">
      <alignment vertical="top"/>
    </xf>
    <xf numFmtId="0" fontId="2" fillId="0" borderId="26" xfId="0" applyFont="1" applyBorder="1" applyAlignment="1">
      <alignment vertical="center"/>
    </xf>
    <xf numFmtId="168" fontId="2" fillId="0" borderId="28" xfId="0" applyNumberFormat="1" applyFont="1" applyBorder="1" applyAlignment="1">
      <alignment horizontal="right" vertical="center"/>
    </xf>
    <xf numFmtId="0" fontId="4" fillId="0" borderId="34" xfId="0" applyFont="1" applyBorder="1" applyAlignment="1">
      <alignment vertical="center"/>
    </xf>
    <xf numFmtId="0" fontId="2" fillId="0" borderId="43" xfId="0" applyFont="1" applyBorder="1" applyAlignment="1">
      <alignment vertical="center"/>
    </xf>
    <xf numFmtId="0" fontId="2" fillId="0" borderId="44" xfId="0" applyFont="1" applyBorder="1" applyAlignment="1">
      <alignment vertical="center"/>
    </xf>
    <xf numFmtId="0" fontId="2" fillId="0" borderId="14" xfId="0" applyFont="1" applyBorder="1"/>
    <xf numFmtId="0" fontId="2" fillId="0" borderId="45" xfId="0" applyFont="1" applyBorder="1" applyAlignment="1">
      <alignment vertical="center"/>
    </xf>
    <xf numFmtId="0" fontId="2" fillId="0" borderId="46" xfId="0" applyFont="1" applyBorder="1"/>
    <xf numFmtId="0" fontId="2" fillId="0" borderId="24" xfId="0" applyFont="1" applyBorder="1" applyAlignment="1">
      <alignment vertical="center"/>
    </xf>
    <xf numFmtId="2" fontId="0" fillId="0" borderId="0" xfId="0" applyNumberFormat="1" applyProtection="1">
      <protection locked="0"/>
    </xf>
    <xf numFmtId="0" fontId="15" fillId="0" borderId="0" xfId="0" applyFont="1" applyAlignment="1">
      <alignment vertical="center"/>
    </xf>
    <xf numFmtId="49" fontId="2" fillId="0" borderId="7" xfId="0" applyNumberFormat="1" applyFont="1" applyBorder="1" applyAlignment="1">
      <alignment vertical="center"/>
    </xf>
    <xf numFmtId="49" fontId="7" fillId="2" borderId="0" xfId="0" applyNumberFormat="1" applyFont="1" applyFill="1"/>
    <xf numFmtId="49" fontId="6" fillId="2" borderId="0" xfId="0" applyNumberFormat="1" applyFont="1" applyFill="1" applyAlignment="1">
      <alignment vertical="center"/>
    </xf>
    <xf numFmtId="49" fontId="2" fillId="2" borderId="0" xfId="0" applyNumberFormat="1" applyFont="1" applyFill="1" applyAlignment="1">
      <alignment vertical="center"/>
    </xf>
    <xf numFmtId="0" fontId="2" fillId="3" borderId="0" xfId="0" applyFont="1" applyFill="1" applyAlignment="1">
      <alignment horizontal="left" vertical="center"/>
    </xf>
    <xf numFmtId="49" fontId="2" fillId="3" borderId="0" xfId="0" applyNumberFormat="1" applyFont="1" applyFill="1" applyAlignment="1">
      <alignment horizontal="left" vertical="center"/>
    </xf>
    <xf numFmtId="49" fontId="2" fillId="4" borderId="49" xfId="0" applyNumberFormat="1" applyFont="1" applyFill="1" applyBorder="1" applyAlignment="1">
      <alignment horizontal="center" vertical="center" wrapText="1"/>
    </xf>
    <xf numFmtId="49" fontId="2" fillId="4" borderId="50" xfId="0" applyNumberFormat="1" applyFont="1" applyFill="1" applyBorder="1" applyAlignment="1">
      <alignment horizontal="center" vertical="center" wrapText="1"/>
    </xf>
    <xf numFmtId="1" fontId="2" fillId="4" borderId="33" xfId="0" applyNumberFormat="1" applyFont="1" applyFill="1" applyBorder="1" applyAlignment="1">
      <alignment horizontal="center" vertical="center" wrapText="1"/>
    </xf>
    <xf numFmtId="1" fontId="2" fillId="4" borderId="51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/>
    <xf numFmtId="49" fontId="3" fillId="2" borderId="0" xfId="0" applyNumberFormat="1" applyFont="1" applyFill="1" applyAlignment="1">
      <alignment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left" vertical="center"/>
    </xf>
    <xf numFmtId="49" fontId="2" fillId="4" borderId="47" xfId="0" applyNumberFormat="1" applyFont="1" applyFill="1" applyBorder="1" applyAlignment="1">
      <alignment horizontal="center" vertical="center" wrapText="1"/>
    </xf>
    <xf numFmtId="1" fontId="2" fillId="4" borderId="48" xfId="0" applyNumberFormat="1" applyFont="1" applyFill="1" applyBorder="1" applyAlignment="1">
      <alignment horizontal="center" vertical="center" wrapText="1"/>
    </xf>
    <xf numFmtId="0" fontId="1" fillId="3" borderId="16" xfId="0" applyFont="1" applyFill="1" applyBorder="1"/>
    <xf numFmtId="0" fontId="1" fillId="3" borderId="17" xfId="0" applyFont="1" applyFill="1" applyBorder="1"/>
    <xf numFmtId="0" fontId="1" fillId="0" borderId="1" xfId="0" applyFont="1" applyBorder="1"/>
    <xf numFmtId="0" fontId="1" fillId="0" borderId="2" xfId="0" applyFont="1" applyBorder="1"/>
    <xf numFmtId="0" fontId="8" fillId="0" borderId="2" xfId="0" applyFont="1" applyBorder="1"/>
    <xf numFmtId="0" fontId="1" fillId="0" borderId="14" xfId="0" applyFont="1" applyBorder="1"/>
    <xf numFmtId="0" fontId="1" fillId="0" borderId="15" xfId="0" applyFont="1" applyBorder="1"/>
    <xf numFmtId="164" fontId="2" fillId="0" borderId="26" xfId="0" applyNumberFormat="1" applyFont="1" applyBorder="1" applyAlignment="1">
      <alignment vertical="center"/>
    </xf>
    <xf numFmtId="164" fontId="2" fillId="0" borderId="9" xfId="0" applyNumberFormat="1" applyFont="1" applyBorder="1" applyAlignment="1">
      <alignment vertical="center"/>
    </xf>
    <xf numFmtId="164" fontId="2" fillId="0" borderId="39" xfId="0" applyNumberFormat="1" applyFont="1" applyBorder="1" applyAlignment="1">
      <alignment vertical="center"/>
    </xf>
    <xf numFmtId="164" fontId="2" fillId="0" borderId="0" xfId="0" applyNumberFormat="1" applyFont="1" applyAlignment="1">
      <alignment vertical="center"/>
    </xf>
    <xf numFmtId="164" fontId="2" fillId="0" borderId="27" xfId="0" applyNumberFormat="1" applyFont="1" applyBorder="1" applyAlignment="1">
      <alignment vertical="center"/>
    </xf>
    <xf numFmtId="164" fontId="2" fillId="0" borderId="29" xfId="0" applyNumberFormat="1" applyFont="1" applyBorder="1" applyAlignment="1">
      <alignment vertical="center"/>
    </xf>
    <xf numFmtId="164" fontId="2" fillId="0" borderId="13" xfId="0" applyNumberFormat="1" applyFont="1" applyBorder="1" applyAlignment="1">
      <alignment vertical="center"/>
    </xf>
    <xf numFmtId="164" fontId="2" fillId="0" borderId="30" xfId="0" applyNumberFormat="1" applyFont="1" applyBorder="1" applyAlignment="1">
      <alignment vertical="center"/>
    </xf>
    <xf numFmtId="164" fontId="2" fillId="0" borderId="10" xfId="0" applyNumberFormat="1" applyFont="1" applyBorder="1" applyAlignment="1">
      <alignment vertical="center"/>
    </xf>
    <xf numFmtId="49" fontId="2" fillId="0" borderId="27" xfId="0" applyNumberFormat="1" applyFont="1" applyBorder="1" applyAlignment="1">
      <alignment vertical="center"/>
    </xf>
    <xf numFmtId="3" fontId="1" fillId="0" borderId="52" xfId="0" applyNumberFormat="1" applyFont="1" applyBorder="1" applyAlignment="1">
      <alignment vertical="center"/>
    </xf>
    <xf numFmtId="3" fontId="1" fillId="0" borderId="35" xfId="0" applyNumberFormat="1" applyFont="1" applyBorder="1" applyAlignment="1">
      <alignment vertical="center"/>
    </xf>
    <xf numFmtId="166" fontId="1" fillId="0" borderId="36" xfId="0" applyNumberFormat="1" applyFont="1" applyBorder="1" applyAlignment="1">
      <alignment horizontal="right" vertical="center" wrapText="1"/>
    </xf>
    <xf numFmtId="4" fontId="1" fillId="0" borderId="34" xfId="0" applyNumberFormat="1" applyFont="1" applyBorder="1" applyAlignment="1">
      <alignment horizontal="right" vertical="center" wrapText="1"/>
    </xf>
    <xf numFmtId="3" fontId="1" fillId="0" borderId="36" xfId="0" applyNumberFormat="1" applyFont="1" applyBorder="1" applyAlignment="1">
      <alignment vertical="center"/>
    </xf>
    <xf numFmtId="3" fontId="1" fillId="0" borderId="34" xfId="0" applyNumberFormat="1" applyFont="1" applyBorder="1" applyAlignment="1">
      <alignment vertical="center"/>
    </xf>
    <xf numFmtId="3" fontId="1" fillId="0" borderId="35" xfId="0" applyNumberFormat="1" applyFont="1" applyBorder="1" applyAlignment="1">
      <alignment vertical="center" wrapText="1"/>
    </xf>
    <xf numFmtId="4" fontId="1" fillId="0" borderId="35" xfId="0" applyNumberFormat="1" applyFont="1" applyBorder="1" applyAlignment="1">
      <alignment horizontal="right" vertical="center" wrapText="1"/>
    </xf>
    <xf numFmtId="4" fontId="1" fillId="0" borderId="29" xfId="0" applyNumberFormat="1" applyFont="1" applyBorder="1" applyAlignment="1">
      <alignment horizontal="right" vertical="center" wrapText="1"/>
    </xf>
    <xf numFmtId="4" fontId="1" fillId="0" borderId="29" xfId="0" applyNumberFormat="1" applyFont="1" applyBorder="1" applyAlignment="1">
      <alignment horizontal="right" vertical="center"/>
    </xf>
    <xf numFmtId="3" fontId="1" fillId="0" borderId="13" xfId="0" applyNumberFormat="1" applyFont="1" applyBorder="1" applyAlignment="1">
      <alignment vertical="center"/>
    </xf>
    <xf numFmtId="0" fontId="9" fillId="0" borderId="13" xfId="0" applyFont="1" applyBorder="1" applyAlignment="1">
      <alignment horizontal="right" vertical="center"/>
    </xf>
    <xf numFmtId="0" fontId="9" fillId="0" borderId="10" xfId="0" applyFont="1" applyBorder="1" applyAlignment="1">
      <alignment horizontal="left" vertical="center"/>
    </xf>
    <xf numFmtId="3" fontId="1" fillId="0" borderId="29" xfId="0" applyNumberFormat="1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4" fontId="1" fillId="0" borderId="16" xfId="0" applyNumberFormat="1" applyFont="1" applyBorder="1" applyAlignment="1">
      <alignment horizontal="right" vertical="center" wrapText="1"/>
    </xf>
    <xf numFmtId="4" fontId="1" fillId="0" borderId="16" xfId="0" applyNumberFormat="1" applyFont="1" applyBorder="1" applyAlignment="1">
      <alignment horizontal="right" vertical="center"/>
    </xf>
    <xf numFmtId="3" fontId="1" fillId="0" borderId="18" xfId="0" applyNumberFormat="1" applyFont="1" applyBorder="1" applyAlignment="1">
      <alignment vertical="center"/>
    </xf>
    <xf numFmtId="4" fontId="1" fillId="0" borderId="46" xfId="0" applyNumberFormat="1" applyFont="1" applyBorder="1" applyAlignment="1">
      <alignment horizontal="right" vertical="center" wrapText="1"/>
    </xf>
    <xf numFmtId="3" fontId="1" fillId="0" borderId="15" xfId="0" applyNumberFormat="1" applyFont="1" applyBorder="1" applyAlignment="1">
      <alignment vertical="center" wrapText="1"/>
    </xf>
    <xf numFmtId="3" fontId="2" fillId="0" borderId="30" xfId="0" applyNumberFormat="1" applyFont="1" applyBorder="1" applyAlignment="1">
      <alignment horizontal="right" vertical="center" wrapText="1"/>
    </xf>
    <xf numFmtId="4" fontId="2" fillId="0" borderId="29" xfId="0" applyNumberFormat="1" applyFont="1" applyBorder="1" applyAlignment="1">
      <alignment horizontal="right" vertical="center" wrapText="1"/>
    </xf>
    <xf numFmtId="4" fontId="1" fillId="0" borderId="30" xfId="0" applyNumberFormat="1" applyFont="1" applyBorder="1" applyAlignment="1">
      <alignment horizontal="right" vertical="center" wrapText="1"/>
    </xf>
    <xf numFmtId="3" fontId="2" fillId="0" borderId="29" xfId="0" applyNumberFormat="1" applyFont="1" applyBorder="1" applyAlignment="1">
      <alignment horizontal="right" vertical="center" wrapText="1"/>
    </xf>
    <xf numFmtId="4" fontId="4" fillId="0" borderId="53" xfId="0" applyNumberFormat="1" applyFont="1" applyBorder="1" applyAlignment="1">
      <alignment horizontal="right" vertical="center" wrapText="1"/>
    </xf>
    <xf numFmtId="0" fontId="1" fillId="0" borderId="20" xfId="0" applyFont="1" applyBorder="1" applyAlignment="1">
      <alignment vertical="center"/>
    </xf>
    <xf numFmtId="0" fontId="1" fillId="0" borderId="0" xfId="0" applyFont="1" applyProtection="1">
      <protection locked="0"/>
    </xf>
    <xf numFmtId="0" fontId="1" fillId="0" borderId="0" xfId="0" applyFont="1" applyAlignment="1">
      <alignment vertical="center"/>
    </xf>
    <xf numFmtId="0" fontId="1" fillId="3" borderId="0" xfId="0" applyFont="1" applyFill="1" applyAlignment="1">
      <alignment horizontal="left" vertical="center"/>
    </xf>
    <xf numFmtId="49" fontId="1" fillId="4" borderId="49" xfId="0" applyNumberFormat="1" applyFont="1" applyFill="1" applyBorder="1" applyAlignment="1">
      <alignment horizontal="center" vertical="center" wrapText="1"/>
    </xf>
    <xf numFmtId="49" fontId="1" fillId="4" borderId="50" xfId="0" applyNumberFormat="1" applyFont="1" applyFill="1" applyBorder="1" applyAlignment="1">
      <alignment horizontal="center" vertical="center" wrapText="1"/>
    </xf>
    <xf numFmtId="1" fontId="1" fillId="4" borderId="51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4" fontId="17" fillId="0" borderId="0" xfId="0" applyNumberFormat="1" applyFont="1" applyAlignment="1">
      <alignment horizontal="right" vertical="center"/>
    </xf>
    <xf numFmtId="166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horizontal="right" vertical="center"/>
    </xf>
    <xf numFmtId="167" fontId="1" fillId="0" borderId="0" xfId="0" applyNumberFormat="1" applyFont="1" applyAlignment="1">
      <alignment horizontal="right" vertical="center"/>
    </xf>
    <xf numFmtId="0" fontId="18" fillId="0" borderId="0" xfId="0" applyFont="1" applyAlignment="1">
      <alignment vertical="center"/>
    </xf>
    <xf numFmtId="4" fontId="18" fillId="0" borderId="0" xfId="0" applyNumberFormat="1" applyFont="1" applyAlignment="1">
      <alignment horizontal="right" vertical="center"/>
    </xf>
    <xf numFmtId="1" fontId="1" fillId="4" borderId="33" xfId="0" applyNumberFormat="1" applyFont="1" applyFill="1" applyBorder="1" applyAlignment="1">
      <alignment horizontal="center" vertical="center"/>
    </xf>
    <xf numFmtId="1" fontId="1" fillId="4" borderId="51" xfId="0" applyNumberFormat="1" applyFont="1" applyFill="1" applyBorder="1" applyAlignment="1">
      <alignment horizontal="center" vertical="center"/>
    </xf>
    <xf numFmtId="164" fontId="19" fillId="0" borderId="39" xfId="0" applyNumberFormat="1" applyFont="1" applyBorder="1" applyAlignment="1">
      <alignment vertical="center"/>
    </xf>
    <xf numFmtId="0" fontId="19" fillId="0" borderId="0" xfId="0" applyFont="1" applyAlignment="1">
      <alignment vertical="center"/>
    </xf>
    <xf numFmtId="0" fontId="19" fillId="0" borderId="8" xfId="0" applyFont="1" applyBorder="1" applyAlignment="1">
      <alignment vertical="center"/>
    </xf>
    <xf numFmtId="4" fontId="1" fillId="5" borderId="0" xfId="0" applyNumberFormat="1" applyFont="1" applyFill="1" applyAlignment="1">
      <alignment horizontal="right" vertical="center"/>
    </xf>
    <xf numFmtId="0" fontId="20" fillId="0" borderId="0" xfId="0" applyFont="1" applyProtection="1">
      <protection locked="0"/>
    </xf>
    <xf numFmtId="2" fontId="20" fillId="0" borderId="0" xfId="0" applyNumberFormat="1" applyFont="1" applyProtection="1">
      <protection locked="0"/>
    </xf>
    <xf numFmtId="0" fontId="2" fillId="0" borderId="0" xfId="0" applyFont="1" applyProtection="1">
      <protection locked="0"/>
    </xf>
    <xf numFmtId="2" fontId="2" fillId="0" borderId="0" xfId="0" applyNumberFormat="1" applyFont="1" applyProtection="1">
      <protection locked="0"/>
    </xf>
    <xf numFmtId="0" fontId="16" fillId="0" borderId="0" xfId="0" applyFont="1" applyAlignment="1">
      <alignment horizontal="left" vertical="top" wrapText="1"/>
    </xf>
    <xf numFmtId="4" fontId="16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left" vertical="top" wrapText="1"/>
    </xf>
    <xf numFmtId="166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horizontal="right" vertical="center"/>
    </xf>
    <xf numFmtId="0" fontId="22" fillId="0" borderId="0" xfId="0" applyFont="1"/>
    <xf numFmtId="4" fontId="22" fillId="0" borderId="0" xfId="0" applyNumberFormat="1" applyFont="1"/>
    <xf numFmtId="0" fontId="2" fillId="0" borderId="0" xfId="0" applyFont="1"/>
    <xf numFmtId="2" fontId="2" fillId="0" borderId="0" xfId="0" applyNumberFormat="1" applyFont="1"/>
    <xf numFmtId="0" fontId="23" fillId="0" borderId="0" xfId="0" applyFont="1"/>
    <xf numFmtId="4" fontId="23" fillId="0" borderId="0" xfId="0" applyNumberFormat="1" applyFont="1"/>
    <xf numFmtId="0" fontId="2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" fontId="1" fillId="0" borderId="17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vertical="center" wrapText="1"/>
    </xf>
    <xf numFmtId="0" fontId="1" fillId="0" borderId="0" xfId="7" applyProtection="1">
      <protection locked="0"/>
    </xf>
    <xf numFmtId="0" fontId="1" fillId="3" borderId="0" xfId="7" applyFill="1" applyAlignment="1">
      <alignment horizontal="left" vertical="center"/>
    </xf>
    <xf numFmtId="0" fontId="1" fillId="0" borderId="0" xfId="7" applyAlignment="1">
      <alignment vertical="center"/>
    </xf>
    <xf numFmtId="49" fontId="1" fillId="4" borderId="49" xfId="7" applyNumberFormat="1" applyFill="1" applyBorder="1" applyAlignment="1">
      <alignment horizontal="center" vertical="center" wrapText="1"/>
    </xf>
    <xf numFmtId="49" fontId="1" fillId="4" borderId="50" xfId="7" applyNumberFormat="1" applyFill="1" applyBorder="1" applyAlignment="1">
      <alignment horizontal="center" vertical="center" wrapText="1"/>
    </xf>
    <xf numFmtId="1" fontId="1" fillId="4" borderId="33" xfId="7" applyNumberFormat="1" applyFill="1" applyBorder="1" applyAlignment="1">
      <alignment horizontal="center" vertical="center"/>
    </xf>
    <xf numFmtId="1" fontId="1" fillId="4" borderId="51" xfId="7" applyNumberFormat="1" applyFill="1" applyBorder="1" applyAlignment="1">
      <alignment horizontal="center" vertical="center"/>
    </xf>
    <xf numFmtId="1" fontId="1" fillId="4" borderId="51" xfId="7" applyNumberFormat="1" applyFill="1" applyBorder="1" applyAlignment="1">
      <alignment horizontal="center" vertical="center" wrapText="1"/>
    </xf>
    <xf numFmtId="166" fontId="1" fillId="0" borderId="0" xfId="7" applyNumberFormat="1" applyAlignment="1">
      <alignment horizontal="center" vertical="center"/>
    </xf>
    <xf numFmtId="0" fontId="16" fillId="0" borderId="0" xfId="7" applyFont="1" applyAlignment="1">
      <alignment horizontal="left" vertical="top" wrapText="1"/>
    </xf>
    <xf numFmtId="0" fontId="16" fillId="0" borderId="0" xfId="7" applyFont="1" applyAlignment="1">
      <alignment vertical="center"/>
    </xf>
    <xf numFmtId="4" fontId="16" fillId="0" borderId="0" xfId="7" applyNumberFormat="1" applyFont="1" applyAlignment="1">
      <alignment horizontal="right" vertical="center"/>
    </xf>
    <xf numFmtId="167" fontId="1" fillId="0" borderId="0" xfId="7" applyNumberFormat="1" applyAlignment="1">
      <alignment horizontal="right" vertical="center"/>
    </xf>
    <xf numFmtId="4" fontId="1" fillId="0" borderId="0" xfId="7" applyNumberFormat="1" applyAlignment="1">
      <alignment horizontal="right" vertical="center"/>
    </xf>
    <xf numFmtId="4" fontId="17" fillId="0" borderId="0" xfId="7" applyNumberFormat="1" applyFont="1" applyAlignment="1">
      <alignment horizontal="right" vertical="center"/>
    </xf>
    <xf numFmtId="165" fontId="1" fillId="0" borderId="0" xfId="7" applyNumberFormat="1" applyAlignment="1">
      <alignment horizontal="right" vertical="center"/>
    </xf>
    <xf numFmtId="4" fontId="1" fillId="5" borderId="0" xfId="7" applyNumberFormat="1" applyFill="1" applyAlignment="1">
      <alignment horizontal="right" vertical="center"/>
    </xf>
    <xf numFmtId="0" fontId="1" fillId="5" borderId="0" xfId="7" applyFill="1" applyAlignment="1">
      <alignment horizontal="left" vertical="top" wrapText="1"/>
    </xf>
    <xf numFmtId="0" fontId="1" fillId="0" borderId="0" xfId="7" applyAlignment="1">
      <alignment horizontal="center" vertical="center"/>
    </xf>
    <xf numFmtId="0" fontId="1" fillId="0" borderId="0" xfId="7" applyAlignment="1">
      <alignment horizontal="left" vertical="top" wrapText="1"/>
    </xf>
    <xf numFmtId="0" fontId="18" fillId="0" borderId="0" xfId="7" applyFont="1" applyAlignment="1">
      <alignment vertical="center"/>
    </xf>
    <xf numFmtId="4" fontId="18" fillId="0" borderId="0" xfId="7" applyNumberFormat="1" applyFont="1" applyAlignment="1">
      <alignment horizontal="right" vertical="center"/>
    </xf>
    <xf numFmtId="0" fontId="1" fillId="0" borderId="0" xfId="7" applyAlignment="1" applyProtection="1">
      <alignment horizontal="left" vertical="center"/>
      <protection locked="0"/>
    </xf>
    <xf numFmtId="0" fontId="17" fillId="0" borderId="0" xfId="7" applyFont="1" applyAlignment="1">
      <alignment horizontal="left" vertical="top" wrapText="1"/>
    </xf>
    <xf numFmtId="0" fontId="18" fillId="0" borderId="0" xfId="7" applyFont="1" applyAlignment="1">
      <alignment horizontal="left" vertical="top" wrapText="1"/>
    </xf>
    <xf numFmtId="0" fontId="1" fillId="0" borderId="0" xfId="7" applyAlignment="1" applyProtection="1">
      <alignment horizontal="left" vertical="top" wrapText="1"/>
      <protection locked="0"/>
    </xf>
    <xf numFmtId="16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166" fontId="1" fillId="0" borderId="0" xfId="7" applyNumberFormat="1" applyAlignment="1">
      <alignment horizontal="right" vertical="center"/>
    </xf>
    <xf numFmtId="49" fontId="11" fillId="2" borderId="17" xfId="7" applyNumberFormat="1" applyFont="1" applyFill="1" applyBorder="1" applyAlignment="1">
      <alignment horizontal="right" vertical="center"/>
    </xf>
    <xf numFmtId="0" fontId="1" fillId="0" borderId="0" xfId="7" applyAlignment="1" applyProtection="1">
      <alignment horizontal="right" vertical="center"/>
      <protection locked="0"/>
    </xf>
    <xf numFmtId="0" fontId="18" fillId="0" borderId="0" xfId="7" applyFont="1" applyAlignment="1">
      <alignment horizontal="center" vertical="center"/>
    </xf>
    <xf numFmtId="49" fontId="11" fillId="2" borderId="17" xfId="7" applyNumberFormat="1" applyFont="1" applyFill="1" applyBorder="1" applyAlignment="1">
      <alignment horizontal="center" vertical="center"/>
    </xf>
    <xf numFmtId="0" fontId="1" fillId="0" borderId="0" xfId="7" applyAlignment="1" applyProtection="1">
      <alignment horizontal="center" vertical="center"/>
      <protection locked="0"/>
    </xf>
    <xf numFmtId="0" fontId="17" fillId="0" borderId="0" xfId="7" applyFont="1" applyAlignment="1">
      <alignment horizontal="center" vertical="center"/>
    </xf>
    <xf numFmtId="49" fontId="1" fillId="3" borderId="0" xfId="7" applyNumberFormat="1" applyFill="1" applyAlignment="1">
      <alignment horizontal="left" vertical="center" wrapText="1"/>
    </xf>
    <xf numFmtId="0" fontId="16" fillId="0" borderId="0" xfId="7" applyFont="1" applyAlignment="1">
      <alignment horizontal="left" vertical="center" wrapText="1"/>
    </xf>
    <xf numFmtId="0" fontId="18" fillId="0" borderId="0" xfId="7" applyFont="1" applyAlignment="1">
      <alignment horizontal="left" vertical="center" wrapText="1"/>
    </xf>
    <xf numFmtId="49" fontId="1" fillId="2" borderId="0" xfId="7" applyNumberFormat="1" applyFill="1" applyAlignment="1">
      <alignment horizontal="left" vertical="center" wrapText="1"/>
    </xf>
    <xf numFmtId="49" fontId="11" fillId="2" borderId="17" xfId="7" applyNumberFormat="1" applyFont="1" applyFill="1" applyBorder="1" applyAlignment="1">
      <alignment horizontal="left" vertical="center" wrapText="1"/>
    </xf>
    <xf numFmtId="49" fontId="1" fillId="0" borderId="0" xfId="7" applyNumberFormat="1" applyAlignment="1">
      <alignment horizontal="left" vertical="center" wrapText="1"/>
    </xf>
    <xf numFmtId="0" fontId="1" fillId="0" borderId="0" xfId="7" applyAlignment="1" applyProtection="1">
      <alignment horizontal="left" vertical="center" wrapText="1"/>
      <protection locked="0"/>
    </xf>
    <xf numFmtId="49" fontId="11" fillId="2" borderId="17" xfId="7" applyNumberFormat="1" applyFont="1" applyFill="1" applyBorder="1" applyAlignment="1">
      <alignment horizontal="left" vertical="top" wrapText="1"/>
    </xf>
    <xf numFmtId="0" fontId="1" fillId="0" borderId="0" xfId="7" applyAlignment="1" applyProtection="1">
      <alignment horizontal="left" vertical="top"/>
      <protection locked="0"/>
    </xf>
    <xf numFmtId="0" fontId="16" fillId="0" borderId="0" xfId="7" applyFont="1" applyAlignment="1">
      <alignment horizontal="center" vertical="center"/>
    </xf>
    <xf numFmtId="0" fontId="16" fillId="0" borderId="0" xfId="7" applyFont="1" applyAlignment="1">
      <alignment horizontal="right" vertical="center"/>
    </xf>
    <xf numFmtId="0" fontId="17" fillId="0" borderId="0" xfId="7" applyFont="1" applyAlignment="1">
      <alignment horizontal="right" vertical="center"/>
    </xf>
    <xf numFmtId="0" fontId="18" fillId="0" borderId="0" xfId="7" applyFont="1" applyAlignment="1">
      <alignment horizontal="right" vertical="center"/>
    </xf>
    <xf numFmtId="0" fontId="1" fillId="0" borderId="0" xfId="7" applyAlignment="1">
      <alignment horizontal="right" vertical="center"/>
    </xf>
    <xf numFmtId="0" fontId="1" fillId="0" borderId="0" xfId="7" applyAlignment="1" applyProtection="1">
      <alignment horizontal="center" vertical="center" wrapText="1"/>
      <protection locked="0"/>
    </xf>
    <xf numFmtId="49" fontId="10" fillId="2" borderId="0" xfId="7" applyNumberFormat="1" applyFont="1" applyFill="1" applyAlignment="1">
      <alignment horizontal="left" vertical="center"/>
    </xf>
    <xf numFmtId="49" fontId="1" fillId="2" borderId="0" xfId="7" applyNumberFormat="1" applyFill="1" applyAlignment="1">
      <alignment horizontal="left" vertical="center"/>
    </xf>
    <xf numFmtId="49" fontId="4" fillId="2" borderId="0" xfId="7" applyNumberFormat="1" applyFont="1" applyFill="1" applyAlignment="1">
      <alignment horizontal="left" vertical="center"/>
    </xf>
    <xf numFmtId="49" fontId="11" fillId="2" borderId="17" xfId="0" applyNumberFormat="1" applyFont="1" applyFill="1" applyBorder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>
      <alignment horizontal="center" vertical="center"/>
    </xf>
    <xf numFmtId="49" fontId="11" fillId="2" borderId="17" xfId="0" applyNumberFormat="1" applyFont="1" applyFill="1" applyBorder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49" fontId="1" fillId="3" borderId="0" xfId="0" applyNumberFormat="1" applyFont="1" applyFill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49" fontId="1" fillId="2" borderId="0" xfId="0" applyNumberFormat="1" applyFont="1" applyFill="1" applyAlignment="1">
      <alignment horizontal="left" vertical="center" wrapText="1"/>
    </xf>
    <xf numFmtId="49" fontId="11" fillId="2" borderId="17" xfId="0" applyNumberFormat="1" applyFont="1" applyFill="1" applyBorder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49" fontId="11" fillId="2" borderId="17" xfId="0" applyNumberFormat="1" applyFont="1" applyFill="1" applyBorder="1" applyAlignment="1">
      <alignment horizontal="left" vertical="top" wrapText="1"/>
    </xf>
    <xf numFmtId="0" fontId="24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1" fillId="0" borderId="0" xfId="0" applyFont="1" applyAlignment="1" applyProtection="1">
      <alignment horizontal="left" vertical="top" wrapText="1"/>
      <protection locked="0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49" fontId="10" fillId="2" borderId="0" xfId="0" applyNumberFormat="1" applyFont="1" applyFill="1" applyAlignment="1">
      <alignment horizontal="left" vertical="center"/>
    </xf>
    <xf numFmtId="49" fontId="1" fillId="2" borderId="0" xfId="0" applyNumberFormat="1" applyFont="1" applyFill="1" applyAlignment="1">
      <alignment horizontal="left" vertical="center"/>
    </xf>
    <xf numFmtId="49" fontId="4" fillId="2" borderId="0" xfId="0" applyNumberFormat="1" applyFont="1" applyFill="1" applyAlignment="1">
      <alignment horizontal="left" vertical="center"/>
    </xf>
    <xf numFmtId="166" fontId="21" fillId="0" borderId="0" xfId="0" applyNumberFormat="1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164" fontId="2" fillId="0" borderId="26" xfId="0" applyNumberFormat="1" applyFont="1" applyBorder="1" applyAlignment="1">
      <alignment horizontal="left" vertical="center" wrapText="1"/>
    </xf>
    <xf numFmtId="164" fontId="2" fillId="0" borderId="9" xfId="0" applyNumberFormat="1" applyFont="1" applyBorder="1" applyAlignment="1">
      <alignment horizontal="left" vertical="center" wrapText="1"/>
    </xf>
    <xf numFmtId="164" fontId="2" fillId="0" borderId="6" xfId="0" applyNumberFormat="1" applyFont="1" applyBorder="1" applyAlignment="1">
      <alignment horizontal="left" vertical="center" wrapText="1"/>
    </xf>
    <xf numFmtId="164" fontId="2" fillId="0" borderId="39" xfId="0" applyNumberFormat="1" applyFont="1" applyBorder="1" applyAlignment="1">
      <alignment horizontal="left" vertical="center" wrapText="1"/>
    </xf>
    <xf numFmtId="164" fontId="2" fillId="0" borderId="0" xfId="0" applyNumberFormat="1" applyFont="1" applyAlignment="1">
      <alignment horizontal="left" vertical="center" wrapText="1"/>
    </xf>
    <xf numFmtId="164" fontId="2" fillId="0" borderId="8" xfId="0" applyNumberFormat="1" applyFont="1" applyBorder="1" applyAlignment="1">
      <alignment horizontal="left" vertical="center" wrapText="1"/>
    </xf>
    <xf numFmtId="164" fontId="6" fillId="0" borderId="30" xfId="0" applyNumberFormat="1" applyFont="1" applyBorder="1" applyAlignment="1">
      <alignment horizontal="left" vertical="center" wrapText="1"/>
    </xf>
    <xf numFmtId="164" fontId="6" fillId="0" borderId="11" xfId="0" applyNumberFormat="1" applyFont="1" applyBorder="1" applyAlignment="1">
      <alignment horizontal="left" vertical="center" wrapText="1"/>
    </xf>
    <xf numFmtId="164" fontId="6" fillId="0" borderId="12" xfId="0" applyNumberFormat="1" applyFont="1" applyBorder="1" applyAlignment="1">
      <alignment horizontal="left" vertical="center" wrapText="1"/>
    </xf>
    <xf numFmtId="164" fontId="2" fillId="0" borderId="30" xfId="0" applyNumberFormat="1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horizontal="left" vertical="center" wrapText="1"/>
    </xf>
    <xf numFmtId="164" fontId="2" fillId="0" borderId="12" xfId="0" applyNumberFormat="1" applyFont="1" applyBorder="1" applyAlignment="1">
      <alignment horizontal="left" vertical="center" wrapText="1"/>
    </xf>
    <xf numFmtId="0" fontId="1" fillId="0" borderId="0" xfId="0" applyFont="1" applyAlignment="1" applyProtection="1">
      <alignment horizontal="left" wrapText="1"/>
      <protection locked="0"/>
    </xf>
    <xf numFmtId="49" fontId="1" fillId="3" borderId="0" xfId="0" applyNumberFormat="1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1" fillId="3" borderId="0" xfId="7" applyFill="1" applyAlignment="1">
      <alignment horizontal="left" vertical="center"/>
    </xf>
    <xf numFmtId="0" fontId="1" fillId="0" borderId="0" xfId="7" applyAlignment="1">
      <alignment horizontal="left" vertical="center"/>
    </xf>
    <xf numFmtId="49" fontId="1" fillId="3" borderId="0" xfId="7" applyNumberFormat="1" applyFill="1" applyAlignment="1">
      <alignment horizontal="left" vertical="center"/>
    </xf>
  </cellXfs>
  <cellStyles count="8">
    <cellStyle name="Hypertextový odkaz 2" xfId="1" xr:uid="{00000000-0005-0000-0000-000000000000}"/>
    <cellStyle name="Měna 2" xfId="2" xr:uid="{00000000-0005-0000-0000-000001000000}"/>
    <cellStyle name="Měna 3" xfId="3" xr:uid="{00000000-0005-0000-0000-000002000000}"/>
    <cellStyle name="Normální" xfId="0" builtinId="0"/>
    <cellStyle name="Normální 14" xfId="4" xr:uid="{00000000-0005-0000-0000-000004000000}"/>
    <cellStyle name="Normální 16" xfId="5" xr:uid="{00000000-0005-0000-0000-000005000000}"/>
    <cellStyle name="Normální 2" xfId="6" xr:uid="{00000000-0005-0000-0000-000006000000}"/>
    <cellStyle name="Normální 3" xfId="7" xr:uid="{00000000-0005-0000-0000-000007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S:\Technicka%20dokumentace\Technick&#225;%20&#345;e&#353;en&#237;\Projekty%20PASCO%20a%20ROBOTEL\Vzorov&#233;%20projekty%20&#353;kol\Z&#352;%20Bosono&#382;sk&#225;%20Brno\21DEPRJ00067\Dru&#382;ina%2046\PR3_odevzdan&#225;\Z&#352;%20Bosono&#382;sk&#225;%20-%20dru&#382;ina%2046%20-%20v&#253;kaz%20ocen&#283;n&#253;.xlsx" TargetMode="External"/><Relationship Id="rId2" Type="http://schemas.microsoft.com/office/2019/04/relationships/externalLinkLongPath" Target="/Technicka%20dokumentace/Technick&#225;%20&#345;e&#353;en&#237;/Projekty%20PASCO%20a%20ROBOTEL/Vzorov&#233;%20projekty%20&#353;kol/Z&#352;%20Bosono&#382;sk&#225;%20Brno/21DEPRJ00067/Dru&#382;ina%2046/PR3_odevzdan&#225;/Z&#352;%20Bosono&#382;sk&#225;%20-%20dru&#382;ina%2046%20-%20v&#253;kaz%20ocen&#283;n&#253;.xlsx?25590350" TargetMode="External"/><Relationship Id="rId1" Type="http://schemas.openxmlformats.org/officeDocument/2006/relationships/externalLinkPath" Target="file:///\\25590350\Z&#352;%20Bosono&#382;sk&#225;%20-%20dru&#382;ina%2046%20-%20v&#253;kaz%20ocen&#283;n&#253;.xlsx" TargetMode="External"/></Relationships>
</file>

<file path=xl/externalLinks/_rels/externalLink2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S:\Technicka%20dokumentace\Technick&#225;%20&#345;e&#353;en&#237;\Projekty%20PASCO%20a%20ROBOTEL\Vzorov&#233;%20projekty%20&#353;kol\Z&#352;%20Bosono&#382;sk&#225;%20Brno\21DEPRJ00067\Dru&#382;ina%2047\PR3_odevzdan&#225;\Z&#352;%20Bosono&#382;sk&#225;%20-%20dru&#382;ina%2047%20-%20v&#253;kaz%20ocen&#283;n&#253;.xlsx" TargetMode="External"/><Relationship Id="rId2" Type="http://schemas.microsoft.com/office/2019/04/relationships/externalLinkLongPath" Target="/Technicka%20dokumentace/Technick&#225;%20&#345;e&#353;en&#237;/Projekty%20PASCO%20a%20ROBOTEL/Vzorov&#233;%20projekty%20&#353;kol/Z&#352;%20Bosono&#382;sk&#225;%20Brno/21DEPRJ00067/Dru&#382;ina%2047/PR3_odevzdan&#225;/Z&#352;%20Bosono&#382;sk&#225;%20-%20dru&#382;ina%2047%20-%20v&#253;kaz%20ocen&#283;n&#253;.xlsx?E7812AC2" TargetMode="External"/><Relationship Id="rId1" Type="http://schemas.openxmlformats.org/officeDocument/2006/relationships/externalLinkPath" Target="file:///\\E7812AC2\Z&#352;%20Bosono&#382;sk&#225;%20-%20dru&#382;ina%2047%20-%20v&#253;kaz%20ocen&#283;n&#253;.xlsx" TargetMode="External"/></Relationships>
</file>

<file path=xl/externalLinks/_rels/externalLink3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S:\Technicka%20dokumentace\Technick&#225;%20&#345;e&#353;en&#237;\Projekty%20PASCO%20a%20ROBOTEL\Vzorov&#233;%20projekty%20&#353;kol\Z&#352;%20Bosono&#382;sk&#225;%20Brno\21DEPRJ00067\Fyz%20a%20Che\PR3_odevzdan&#225;\Z&#352;%20Bosono&#382;sk&#225;%20-%20fyz,che%20-%20v&#253;kaz%20ocen&#283;n&#253;.xlsx" TargetMode="External"/><Relationship Id="rId2" Type="http://schemas.microsoft.com/office/2019/04/relationships/externalLinkLongPath" Target="/Technicka%20dokumentace/Technick&#225;%20&#345;e&#353;en&#237;/Projekty%20PASCO%20a%20ROBOTEL/Vzorov&#233;%20projekty%20&#353;kol/Z&#352;%20Bosono&#382;sk&#225;%20Brno/21DEPRJ00067/Fyz%20a%20Che/PR3_odevzdan&#225;/Z&#352;%20Bosono&#382;sk&#225;%20-%20fyz,che%20-%20v&#253;kaz%20ocen&#283;n&#253;.xlsx?B044234B" TargetMode="External"/><Relationship Id="rId1" Type="http://schemas.openxmlformats.org/officeDocument/2006/relationships/externalLinkPath" Target="file:///\\B044234B\Z&#352;%20Bosono&#382;sk&#225;%20-%20fyz,che%20-%20v&#253;kaz%20ocen&#283;n&#253;.xlsx" TargetMode="External"/></Relationships>
</file>

<file path=xl/externalLinks/_rels/externalLink4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S:\Technicka%20dokumentace\Technick&#225;%20&#345;e&#353;en&#237;\Projekty%20PASCO%20a%20ROBOTEL\Vzorov&#233;%20projekty%20&#353;kol\Z&#352;%20Bosono&#382;sk&#225;%20Brno\21DEPRJ00067\Matematika%2045\PR3_odevzdan&#225;\Z&#352;%20Bosono&#382;sk&#225;%20-%20matematika%2045%20-%20v&#253;kaz%20ocen&#283;n&#253;.xlsx" TargetMode="External"/><Relationship Id="rId2" Type="http://schemas.microsoft.com/office/2019/04/relationships/externalLinkLongPath" Target="/Technicka%20dokumentace/Technick&#225;%20&#345;e&#353;en&#237;/Projekty%20PASCO%20a%20ROBOTEL/Vzorov&#233;%20projekty%20&#353;kol/Z&#352;%20Bosono&#382;sk&#225;%20Brno/21DEPRJ00067/Matematika%2045/PR3_odevzdan&#225;/Z&#352;%20Bosono&#382;sk&#225;%20-%20matematika%2045%20-%20v&#253;kaz%20ocen&#283;n&#253;.xlsx?96887809" TargetMode="External"/><Relationship Id="rId1" Type="http://schemas.openxmlformats.org/officeDocument/2006/relationships/externalLinkPath" Target="file:///\\96887809\Z&#352;%20Bosono&#382;sk&#225;%20-%20matematika%2045%20-%20v&#253;kaz%20ocen&#283;n&#253;.xlsx" TargetMode="External"/></Relationships>
</file>

<file path=xl/externalLinks/_rels/externalLink5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S:\Technicka%20dokumentace\Technick&#225;%20&#345;e&#353;en&#237;\Projekty%20PASCO%20a%20ROBOTEL\Vzorov&#233;%20projekty%20&#353;kol\Z&#352;%20Bosono&#382;sk&#225;%20Brno\21DEPRJ00067\Polytechnika\PR3_odevzdan&#225;\Z&#352;%20Bosono&#382;sk&#225;%20-%20polytechnika%20-%20v&#253;kaz%20ocen&#283;n&#253;.xlsx" TargetMode="External"/><Relationship Id="rId2" Type="http://schemas.microsoft.com/office/2019/04/relationships/externalLinkLongPath" Target="/Technicka%20dokumentace/Technick&#225;%20&#345;e&#353;en&#237;/Projekty%20PASCO%20a%20ROBOTEL/Vzorov&#233;%20projekty%20&#353;kol/Z&#352;%20Bosono&#382;sk&#225;%20Brno/21DEPRJ00067/Polytechnika/PR3_odevzdan&#225;/Z&#352;%20Bosono&#382;sk&#225;%20-%20polytechnika%20-%20v&#253;kaz%20ocen&#283;n&#253;.xlsx?A87B0BBC" TargetMode="External"/><Relationship Id="rId1" Type="http://schemas.openxmlformats.org/officeDocument/2006/relationships/externalLinkPath" Target="file:///\\A87B0BBC\Z&#352;%20Bosono&#382;sk&#225;%20-%20polytechnika%20-%20v&#253;kaz%20ocen&#283;n&#253;.xlsx" TargetMode="External"/></Relationships>
</file>

<file path=xl/externalLinks/_rels/externalLink6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S:\Technicka%20dokumentace\Technick&#225;%20&#345;e&#353;en&#237;\Projekty%20PASCO%20a%20ROBOTEL\Vzorov&#233;%20projekty%20&#353;kol\Z&#352;%20Bosono&#382;sk&#225;%20Brno\21DEPRJ00067\P&#345;&#237;rodov&#283;da%2044\PR3_odevzdan&#225;\Z&#352;%20Bosono&#382;sk&#225;%20-%20p&#345;&#237;rodov&#283;da%2044%20-%20v&#253;kaz%20ocen&#283;n&#253;.xlsx" TargetMode="External"/><Relationship Id="rId2" Type="http://schemas.microsoft.com/office/2019/04/relationships/externalLinkLongPath" Target="/Technicka%20dokumentace/Technick&#225;%20&#345;e&#353;en&#237;/Projekty%20PASCO%20a%20ROBOTEL/Vzorov&#233;%20projekty%20&#353;kol/Z&#352;%20Bosono&#382;sk&#225;%20Brno/21DEPRJ00067/P&#345;&#237;rodov&#283;da%2044/PR3_odevzdan&#225;/Z&#352;%20Bosono&#382;sk&#225;%20-%20p&#345;&#237;rodov&#283;da%2044%20-%20v&#253;kaz%20ocen&#283;n&#253;.xlsx?04986AF1" TargetMode="External"/><Relationship Id="rId1" Type="http://schemas.openxmlformats.org/officeDocument/2006/relationships/externalLinkPath" Target="file:///\\04986AF1\Z&#352;%20Bosono&#382;sk&#225;%20-%20p&#345;&#237;rodov&#283;da%2044%20-%20v&#253;kaz%20ocen&#283;n&#25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Krycí list"/>
      <sheetName val="Rekapitulace"/>
      <sheetName val="soupis oceněný"/>
      <sheetName val="#Figury"/>
    </sheetNames>
    <sheetDataSet>
      <sheetData sheetId="0">
        <row r="5">
          <cell r="E5" t="str">
            <v>Družina č. 46</v>
          </cell>
          <cell r="P5" t="str">
            <v xml:space="preserve"> </v>
          </cell>
        </row>
        <row r="7">
          <cell r="E7" t="str">
            <v>Základní škola Bosonožská 9 
625 00 Brno - Starý Lískovec</v>
          </cell>
        </row>
        <row r="9">
          <cell r="E9" t="str">
            <v>OCENĚNÝ SOUPIS PRACÍ A DODÁVEK A SLUŽEB</v>
          </cell>
        </row>
        <row r="26">
          <cell r="E26" t="str">
            <v>Základní škola Bosonožská</v>
          </cell>
        </row>
        <row r="28">
          <cell r="E28" t="str">
            <v xml:space="preserve"> </v>
          </cell>
        </row>
        <row r="31">
          <cell r="O31" t="str">
            <v>05/2022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Krycí list"/>
      <sheetName val="Rekapitulace"/>
      <sheetName val="soupis oceněný"/>
      <sheetName val="#Figury"/>
    </sheetNames>
    <sheetDataSet>
      <sheetData sheetId="0">
        <row r="5">
          <cell r="E5" t="str">
            <v>Družina č. 47</v>
          </cell>
          <cell r="P5" t="str">
            <v xml:space="preserve"> </v>
          </cell>
        </row>
        <row r="7">
          <cell r="E7" t="str">
            <v>Základní škola Bosonožská 9 
625 00 Brno - Starý Lískovec</v>
          </cell>
        </row>
        <row r="9">
          <cell r="E9" t="str">
            <v>OCENĚNÝ SOUPIS PRACÍ A DODÁVEK A SLUŽEB</v>
          </cell>
        </row>
        <row r="26">
          <cell r="E26" t="str">
            <v>Základní škola Bosonožská</v>
          </cell>
        </row>
        <row r="28">
          <cell r="E28" t="str">
            <v xml:space="preserve"> </v>
          </cell>
        </row>
        <row r="31">
          <cell r="O31" t="str">
            <v>05/2022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Krycí list"/>
      <sheetName val="Rekapitulace"/>
      <sheetName val="soupis oceněný"/>
      <sheetName val="#Figury"/>
    </sheetNames>
    <sheetDataSet>
      <sheetData sheetId="0">
        <row r="5">
          <cell r="E5" t="str">
            <v>Učebna pro výuku fyziky a chemie</v>
          </cell>
          <cell r="P5" t="str">
            <v xml:space="preserve"> </v>
          </cell>
        </row>
        <row r="7">
          <cell r="E7" t="str">
            <v>Základní škola Bosonožská 9 
625 00 Brno - Starý Lískovec</v>
          </cell>
        </row>
        <row r="9">
          <cell r="E9" t="str">
            <v>OCENĚNÝ SOUPIS PRACÍ A DODÁVEK A SLUŽEB</v>
          </cell>
        </row>
        <row r="26">
          <cell r="E26" t="str">
            <v>Základní škola Bosonožská</v>
          </cell>
        </row>
        <row r="28">
          <cell r="E28" t="str">
            <v xml:space="preserve"> </v>
          </cell>
        </row>
        <row r="31">
          <cell r="O31" t="str">
            <v>05/2022</v>
          </cell>
        </row>
      </sheetData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Krycí list"/>
      <sheetName val="Rekapitulace"/>
      <sheetName val="soupis oceněný"/>
      <sheetName val="#Figury"/>
    </sheetNames>
    <sheetDataSet>
      <sheetData sheetId="0">
        <row r="5">
          <cell r="E5" t="str">
            <v>Učebna matematiky č. 45</v>
          </cell>
          <cell r="P5" t="str">
            <v xml:space="preserve"> </v>
          </cell>
        </row>
        <row r="7">
          <cell r="E7" t="str">
            <v>Základní škola Bosonožská 9 
625 00 Brno - Starý Lískovec</v>
          </cell>
        </row>
        <row r="9">
          <cell r="E9" t="str">
            <v>OCENĚNÝ SOUPIS PRACÍ A DODÁVEK A SLUŽEB</v>
          </cell>
        </row>
        <row r="26">
          <cell r="E26" t="str">
            <v>Základní škola Bosonožská</v>
          </cell>
        </row>
        <row r="28">
          <cell r="E28" t="str">
            <v xml:space="preserve"> </v>
          </cell>
        </row>
        <row r="31">
          <cell r="O31" t="str">
            <v>05/2022</v>
          </cell>
        </row>
      </sheetData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Krycí list"/>
      <sheetName val="Rekapitulace"/>
      <sheetName val="soupis oceněný"/>
      <sheetName val="#Figury"/>
    </sheetNames>
    <sheetDataSet>
      <sheetData sheetId="0">
        <row r="5">
          <cell r="E5" t="str">
            <v>Učebna polytechniky</v>
          </cell>
          <cell r="P5" t="str">
            <v xml:space="preserve"> </v>
          </cell>
        </row>
        <row r="7">
          <cell r="E7" t="str">
            <v>Základní škola Bosonožská 9 
625 00 Brno - Starý Lískovec</v>
          </cell>
        </row>
        <row r="9">
          <cell r="E9" t="str">
            <v>OCENĚNÝ SOUPIS PRACÍ A DODÁVEK A SLUŽEB</v>
          </cell>
        </row>
        <row r="26">
          <cell r="E26" t="str">
            <v>Základní škola Bosonožská</v>
          </cell>
        </row>
        <row r="28">
          <cell r="E28" t="str">
            <v xml:space="preserve"> </v>
          </cell>
        </row>
        <row r="31">
          <cell r="O31" t="str">
            <v>05/2022</v>
          </cell>
        </row>
      </sheetData>
      <sheetData sheetId="1"/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Krycí list"/>
      <sheetName val="Rekapitulace"/>
      <sheetName val="soupis oceněný"/>
      <sheetName val="#Figury"/>
    </sheetNames>
    <sheetDataSet>
      <sheetData sheetId="0">
        <row r="5">
          <cell r="E5" t="str">
            <v>Učebna pro výuku přírodních věd č. 44</v>
          </cell>
          <cell r="P5" t="str">
            <v xml:space="preserve"> </v>
          </cell>
        </row>
        <row r="7">
          <cell r="E7" t="str">
            <v>Základní škola Bosonožská 9 
625 00 Brno - Starý Lískovec</v>
          </cell>
        </row>
        <row r="9">
          <cell r="E9" t="str">
            <v>OCENĚNÝ SOUPIS PRACÍ A DODÁVEK A SLUŽEB</v>
          </cell>
        </row>
        <row r="26">
          <cell r="E26" t="str">
            <v>Základní škola Bosonožská</v>
          </cell>
        </row>
        <row r="28">
          <cell r="E28" t="str">
            <v xml:space="preserve"> </v>
          </cell>
        </row>
        <row r="31">
          <cell r="O31" t="str">
            <v>05/2022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S60"/>
  <sheetViews>
    <sheetView showGridLines="0" tabSelected="1" topLeftCell="A2" workbookViewId="0">
      <selection activeCell="J31" sqref="J31"/>
    </sheetView>
  </sheetViews>
  <sheetFormatPr defaultRowHeight="12.75" x14ac:dyDescent="0.2"/>
  <cols>
    <col min="1" max="1" width="2.42578125" style="2" customWidth="1"/>
    <col min="2" max="2" width="3.140625" style="2" customWidth="1"/>
    <col min="3" max="3" width="2.7109375" style="2" customWidth="1"/>
    <col min="4" max="4" width="6.85546875" style="2" customWidth="1"/>
    <col min="5" max="5" width="13.5703125" style="2" customWidth="1"/>
    <col min="6" max="6" width="0.5703125" style="2" customWidth="1"/>
    <col min="7" max="7" width="2.5703125" style="2" customWidth="1"/>
    <col min="8" max="8" width="2.7109375" style="2" customWidth="1"/>
    <col min="9" max="9" width="9.7109375" style="2" customWidth="1"/>
    <col min="10" max="10" width="13.5703125" style="2" customWidth="1"/>
    <col min="11" max="11" width="0.7109375" style="2" customWidth="1"/>
    <col min="12" max="12" width="2.42578125" style="2" customWidth="1"/>
    <col min="13" max="13" width="2.85546875" style="2" customWidth="1"/>
    <col min="14" max="14" width="2" style="2" customWidth="1"/>
    <col min="15" max="15" width="12.7109375" style="2" customWidth="1"/>
    <col min="16" max="16" width="2.85546875" style="2" customWidth="1"/>
    <col min="17" max="17" width="2" style="2" customWidth="1"/>
    <col min="18" max="18" width="13.5703125" style="2" customWidth="1"/>
    <col min="19" max="19" width="0.5703125" style="2" customWidth="1"/>
    <col min="20" max="16384" width="9.140625" style="2"/>
  </cols>
  <sheetData>
    <row r="1" spans="1:19" ht="12.75" hidden="1" customHeight="1" x14ac:dyDescent="0.2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</row>
    <row r="2" spans="1:19" ht="23.25" customHeight="1" x14ac:dyDescent="0.35">
      <c r="A2" s="95"/>
      <c r="B2" s="96"/>
      <c r="C2" s="96"/>
      <c r="D2" s="96"/>
      <c r="E2" s="96"/>
      <c r="F2" s="96"/>
      <c r="G2" s="97" t="s">
        <v>81</v>
      </c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5"/>
    </row>
    <row r="3" spans="1:19" ht="12" hidden="1" customHeight="1" x14ac:dyDescent="0.2">
      <c r="A3" s="98"/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6"/>
    </row>
    <row r="4" spans="1:19" ht="8.25" customHeight="1" x14ac:dyDescent="0.2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9"/>
    </row>
    <row r="5" spans="1:19" ht="24" customHeight="1" x14ac:dyDescent="0.2">
      <c r="A5" s="10"/>
      <c r="B5" s="11" t="s">
        <v>0</v>
      </c>
      <c r="C5" s="11"/>
      <c r="D5" s="11"/>
      <c r="E5" s="255" t="s">
        <v>160</v>
      </c>
      <c r="F5" s="256"/>
      <c r="G5" s="256"/>
      <c r="H5" s="256"/>
      <c r="I5" s="256"/>
      <c r="J5" s="257"/>
      <c r="K5" s="11"/>
      <c r="L5" s="11"/>
      <c r="M5" s="11"/>
      <c r="N5" s="11"/>
      <c r="O5" s="11" t="s">
        <v>1</v>
      </c>
      <c r="P5" s="100" t="s">
        <v>2</v>
      </c>
      <c r="Q5" s="101"/>
      <c r="R5" s="12"/>
      <c r="S5" s="13"/>
    </row>
    <row r="6" spans="1:19" ht="17.25" hidden="1" customHeight="1" x14ac:dyDescent="0.2">
      <c r="A6" s="10"/>
      <c r="B6" s="11" t="s">
        <v>3</v>
      </c>
      <c r="C6" s="11"/>
      <c r="D6" s="11"/>
      <c r="E6" s="152" t="s">
        <v>4</v>
      </c>
      <c r="F6" s="153"/>
      <c r="G6" s="153"/>
      <c r="H6" s="153"/>
      <c r="I6" s="153"/>
      <c r="J6" s="154"/>
      <c r="K6" s="11"/>
      <c r="L6" s="11"/>
      <c r="M6" s="11"/>
      <c r="N6" s="11"/>
      <c r="O6" s="11"/>
      <c r="P6" s="102"/>
      <c r="Q6" s="103"/>
      <c r="R6" s="14"/>
      <c r="S6" s="13"/>
    </row>
    <row r="7" spans="1:19" ht="24" customHeight="1" x14ac:dyDescent="0.2">
      <c r="A7" s="10"/>
      <c r="B7" s="11" t="s">
        <v>5</v>
      </c>
      <c r="C7" s="11"/>
      <c r="D7" s="11"/>
      <c r="E7" s="258" t="s">
        <v>97</v>
      </c>
      <c r="F7" s="259"/>
      <c r="G7" s="259"/>
      <c r="H7" s="259"/>
      <c r="I7" s="259"/>
      <c r="J7" s="260"/>
      <c r="K7" s="11"/>
      <c r="L7" s="11"/>
      <c r="M7" s="11"/>
      <c r="N7" s="11"/>
      <c r="O7" s="11" t="s">
        <v>6</v>
      </c>
      <c r="P7" s="102" t="s">
        <v>7</v>
      </c>
      <c r="Q7" s="103"/>
      <c r="R7" s="14"/>
      <c r="S7" s="13"/>
    </row>
    <row r="8" spans="1:19" ht="17.25" hidden="1" customHeight="1" x14ac:dyDescent="0.2">
      <c r="A8" s="10"/>
      <c r="B8" s="11" t="s">
        <v>8</v>
      </c>
      <c r="C8" s="11"/>
      <c r="D8" s="11"/>
      <c r="E8" s="102" t="s">
        <v>2</v>
      </c>
      <c r="F8" s="11"/>
      <c r="G8" s="11"/>
      <c r="H8" s="11"/>
      <c r="I8" s="11"/>
      <c r="J8" s="14"/>
      <c r="K8" s="11"/>
      <c r="L8" s="11"/>
      <c r="M8" s="11"/>
      <c r="N8" s="11"/>
      <c r="O8" s="11"/>
      <c r="P8" s="102"/>
      <c r="Q8" s="103"/>
      <c r="R8" s="14"/>
      <c r="S8" s="13"/>
    </row>
    <row r="9" spans="1:19" ht="24" customHeight="1" x14ac:dyDescent="0.2">
      <c r="A9" s="10"/>
      <c r="B9" s="11" t="s">
        <v>9</v>
      </c>
      <c r="C9" s="11"/>
      <c r="D9" s="11"/>
      <c r="E9" s="261" t="s">
        <v>164</v>
      </c>
      <c r="F9" s="262"/>
      <c r="G9" s="262"/>
      <c r="H9" s="262"/>
      <c r="I9" s="262"/>
      <c r="J9" s="263"/>
      <c r="K9" s="11"/>
      <c r="L9" s="11"/>
      <c r="M9" s="11"/>
      <c r="N9" s="11"/>
      <c r="O9" s="11" t="s">
        <v>10</v>
      </c>
      <c r="P9" s="264" t="s">
        <v>7</v>
      </c>
      <c r="Q9" s="265"/>
      <c r="R9" s="266"/>
      <c r="S9" s="13"/>
    </row>
    <row r="10" spans="1:19" ht="17.25" hidden="1" customHeight="1" x14ac:dyDescent="0.2">
      <c r="A10" s="10"/>
      <c r="B10" s="11" t="s">
        <v>11</v>
      </c>
      <c r="C10" s="11"/>
      <c r="D10" s="11"/>
      <c r="E10" s="11" t="s">
        <v>2</v>
      </c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03"/>
      <c r="Q10" s="103"/>
      <c r="R10" s="11"/>
      <c r="S10" s="13"/>
    </row>
    <row r="11" spans="1:19" ht="17.25" hidden="1" customHeight="1" x14ac:dyDescent="0.2">
      <c r="A11" s="10"/>
      <c r="B11" s="11" t="s">
        <v>12</v>
      </c>
      <c r="C11" s="11"/>
      <c r="D11" s="11"/>
      <c r="E11" s="11" t="s">
        <v>2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03"/>
      <c r="Q11" s="103"/>
      <c r="R11" s="11"/>
      <c r="S11" s="13"/>
    </row>
    <row r="12" spans="1:19" ht="17.25" hidden="1" customHeight="1" x14ac:dyDescent="0.2">
      <c r="A12" s="10"/>
      <c r="B12" s="11" t="s">
        <v>13</v>
      </c>
      <c r="C12" s="11"/>
      <c r="D12" s="11"/>
      <c r="E12" s="11" t="s">
        <v>2</v>
      </c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03"/>
      <c r="Q12" s="103"/>
      <c r="R12" s="11"/>
      <c r="S12" s="13"/>
    </row>
    <row r="13" spans="1:19" ht="17.25" hidden="1" customHeight="1" x14ac:dyDescent="0.2">
      <c r="A13" s="10"/>
      <c r="B13" s="11"/>
      <c r="C13" s="11"/>
      <c r="D13" s="11"/>
      <c r="E13" s="11" t="s">
        <v>2</v>
      </c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03"/>
      <c r="Q13" s="103"/>
      <c r="R13" s="11"/>
      <c r="S13" s="13"/>
    </row>
    <row r="14" spans="1:19" ht="17.25" hidden="1" customHeight="1" x14ac:dyDescent="0.2">
      <c r="A14" s="10"/>
      <c r="B14" s="11"/>
      <c r="C14" s="11"/>
      <c r="D14" s="11"/>
      <c r="E14" s="11" t="s">
        <v>2</v>
      </c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03"/>
      <c r="Q14" s="103"/>
      <c r="R14" s="11"/>
      <c r="S14" s="13"/>
    </row>
    <row r="15" spans="1:19" ht="17.25" hidden="1" customHeight="1" x14ac:dyDescent="0.2">
      <c r="A15" s="10"/>
      <c r="B15" s="11"/>
      <c r="C15" s="11"/>
      <c r="D15" s="11"/>
      <c r="E15" s="11" t="s">
        <v>2</v>
      </c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03"/>
      <c r="Q15" s="103"/>
      <c r="R15" s="11"/>
      <c r="S15" s="13"/>
    </row>
    <row r="16" spans="1:19" ht="17.25" hidden="1" customHeight="1" x14ac:dyDescent="0.2">
      <c r="A16" s="10"/>
      <c r="B16" s="11"/>
      <c r="C16" s="11"/>
      <c r="D16" s="11"/>
      <c r="E16" s="11" t="s">
        <v>2</v>
      </c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03"/>
      <c r="Q16" s="103"/>
      <c r="R16" s="11"/>
      <c r="S16" s="13"/>
    </row>
    <row r="17" spans="1:19" ht="17.25" hidden="1" customHeight="1" x14ac:dyDescent="0.2">
      <c r="A17" s="10"/>
      <c r="B17" s="11"/>
      <c r="C17" s="11"/>
      <c r="D17" s="11"/>
      <c r="E17" s="11" t="s">
        <v>2</v>
      </c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03"/>
      <c r="Q17" s="103"/>
      <c r="R17" s="11"/>
      <c r="S17" s="13"/>
    </row>
    <row r="18" spans="1:19" ht="17.25" hidden="1" customHeight="1" x14ac:dyDescent="0.2">
      <c r="A18" s="10"/>
      <c r="B18" s="11"/>
      <c r="C18" s="11"/>
      <c r="D18" s="11"/>
      <c r="E18" s="11" t="s">
        <v>2</v>
      </c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03"/>
      <c r="Q18" s="103"/>
      <c r="R18" s="11"/>
      <c r="S18" s="13"/>
    </row>
    <row r="19" spans="1:19" ht="17.25" hidden="1" customHeight="1" x14ac:dyDescent="0.2">
      <c r="A19" s="10"/>
      <c r="B19" s="11"/>
      <c r="C19" s="11"/>
      <c r="D19" s="11"/>
      <c r="E19" s="11" t="s">
        <v>2</v>
      </c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03"/>
      <c r="Q19" s="103"/>
      <c r="R19" s="11"/>
      <c r="S19" s="13"/>
    </row>
    <row r="20" spans="1:19" ht="17.25" hidden="1" customHeight="1" x14ac:dyDescent="0.2">
      <c r="A20" s="10"/>
      <c r="B20" s="11"/>
      <c r="C20" s="11"/>
      <c r="D20" s="11"/>
      <c r="E20" s="11" t="s">
        <v>2</v>
      </c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03"/>
      <c r="Q20" s="103"/>
      <c r="R20" s="11"/>
      <c r="S20" s="13"/>
    </row>
    <row r="21" spans="1:19" ht="17.25" hidden="1" customHeight="1" x14ac:dyDescent="0.2">
      <c r="A21" s="10"/>
      <c r="B21" s="11"/>
      <c r="C21" s="11"/>
      <c r="D21" s="11"/>
      <c r="E21" s="11" t="s">
        <v>2</v>
      </c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03"/>
      <c r="Q21" s="103"/>
      <c r="R21" s="11"/>
      <c r="S21" s="13"/>
    </row>
    <row r="22" spans="1:19" ht="17.25" hidden="1" customHeight="1" x14ac:dyDescent="0.2">
      <c r="A22" s="10"/>
      <c r="B22" s="11"/>
      <c r="C22" s="11"/>
      <c r="D22" s="11"/>
      <c r="E22" s="11" t="s">
        <v>2</v>
      </c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03"/>
      <c r="Q22" s="103"/>
      <c r="R22" s="11"/>
      <c r="S22" s="13"/>
    </row>
    <row r="23" spans="1:19" ht="17.25" hidden="1" customHeight="1" x14ac:dyDescent="0.2">
      <c r="A23" s="10"/>
      <c r="B23" s="11"/>
      <c r="C23" s="11"/>
      <c r="D23" s="11"/>
      <c r="E23" s="11" t="s">
        <v>2</v>
      </c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03"/>
      <c r="Q23" s="103"/>
      <c r="R23" s="11"/>
      <c r="S23" s="13"/>
    </row>
    <row r="24" spans="1:19" ht="17.25" hidden="1" customHeight="1" x14ac:dyDescent="0.2">
      <c r="A24" s="10"/>
      <c r="B24" s="11"/>
      <c r="C24" s="11"/>
      <c r="D24" s="11"/>
      <c r="E24" s="11" t="s">
        <v>2</v>
      </c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03"/>
      <c r="Q24" s="103"/>
      <c r="R24" s="11"/>
      <c r="S24" s="13"/>
    </row>
    <row r="25" spans="1:19" ht="17.850000000000001" customHeight="1" x14ac:dyDescent="0.2">
      <c r="A25" s="10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 t="s">
        <v>14</v>
      </c>
      <c r="P25" s="11" t="s">
        <v>15</v>
      </c>
      <c r="Q25" s="11"/>
      <c r="R25" s="11"/>
      <c r="S25" s="13"/>
    </row>
    <row r="26" spans="1:19" ht="17.850000000000001" customHeight="1" x14ac:dyDescent="0.2">
      <c r="A26" s="10"/>
      <c r="B26" s="11" t="s">
        <v>16</v>
      </c>
      <c r="C26" s="11"/>
      <c r="D26" s="11"/>
      <c r="E26" s="100" t="s">
        <v>98</v>
      </c>
      <c r="F26" s="15"/>
      <c r="G26" s="15"/>
      <c r="H26" s="15"/>
      <c r="I26" s="15"/>
      <c r="J26" s="12"/>
      <c r="K26" s="11"/>
      <c r="L26" s="11"/>
      <c r="M26" s="11"/>
      <c r="N26" s="11"/>
      <c r="O26" s="104" t="s">
        <v>7</v>
      </c>
      <c r="P26" s="105" t="s">
        <v>7</v>
      </c>
      <c r="Q26" s="106"/>
      <c r="R26" s="16"/>
      <c r="S26" s="13"/>
    </row>
    <row r="27" spans="1:19" ht="17.850000000000001" customHeight="1" x14ac:dyDescent="0.2">
      <c r="A27" s="10"/>
      <c r="B27" s="11" t="s">
        <v>17</v>
      </c>
      <c r="C27" s="11"/>
      <c r="D27" s="11"/>
      <c r="E27" s="102" t="s">
        <v>96</v>
      </c>
      <c r="F27" s="11"/>
      <c r="G27" s="11"/>
      <c r="H27" s="11"/>
      <c r="I27" s="11"/>
      <c r="J27" s="14"/>
      <c r="K27" s="11"/>
      <c r="L27" s="11"/>
      <c r="M27" s="11"/>
      <c r="N27" s="11"/>
      <c r="O27" s="104" t="s">
        <v>7</v>
      </c>
      <c r="P27" s="105" t="s">
        <v>7</v>
      </c>
      <c r="Q27" s="106"/>
      <c r="R27" s="16"/>
      <c r="S27" s="13"/>
    </row>
    <row r="28" spans="1:19" ht="17.850000000000001" customHeight="1" x14ac:dyDescent="0.2">
      <c r="A28" s="10"/>
      <c r="B28" s="11" t="s">
        <v>18</v>
      </c>
      <c r="C28" s="11"/>
      <c r="D28" s="11"/>
      <c r="E28" s="102" t="s">
        <v>2</v>
      </c>
      <c r="F28" s="11"/>
      <c r="G28" s="11"/>
      <c r="H28" s="11"/>
      <c r="I28" s="11"/>
      <c r="J28" s="14"/>
      <c r="K28" s="11"/>
      <c r="L28" s="11"/>
      <c r="M28" s="11"/>
      <c r="N28" s="11"/>
      <c r="O28" s="104" t="s">
        <v>7</v>
      </c>
      <c r="P28" s="105" t="s">
        <v>7</v>
      </c>
      <c r="Q28" s="106"/>
      <c r="R28" s="16"/>
      <c r="S28" s="13"/>
    </row>
    <row r="29" spans="1:19" ht="17.850000000000001" customHeight="1" x14ac:dyDescent="0.2">
      <c r="A29" s="10"/>
      <c r="B29" s="11"/>
      <c r="C29" s="11"/>
      <c r="D29" s="11"/>
      <c r="E29" s="107" t="s">
        <v>7</v>
      </c>
      <c r="F29" s="17"/>
      <c r="G29" s="17"/>
      <c r="H29" s="17"/>
      <c r="I29" s="17"/>
      <c r="J29" s="18"/>
      <c r="K29" s="11"/>
      <c r="L29" s="11"/>
      <c r="M29" s="11"/>
      <c r="N29" s="11"/>
      <c r="O29" s="103"/>
      <c r="P29" s="103"/>
      <c r="Q29" s="103"/>
      <c r="R29" s="11"/>
      <c r="S29" s="13"/>
    </row>
    <row r="30" spans="1:19" ht="17.850000000000001" customHeight="1" x14ac:dyDescent="0.2">
      <c r="A30" s="10"/>
      <c r="B30" s="11"/>
      <c r="C30" s="11"/>
      <c r="D30" s="11"/>
      <c r="E30" s="103" t="s">
        <v>19</v>
      </c>
      <c r="F30" s="11"/>
      <c r="G30" s="11" t="s">
        <v>20</v>
      </c>
      <c r="H30" s="11"/>
      <c r="I30" s="11"/>
      <c r="J30" s="11"/>
      <c r="K30" s="11"/>
      <c r="L30" s="11"/>
      <c r="M30" s="11"/>
      <c r="N30" s="11"/>
      <c r="O30" s="103" t="s">
        <v>21</v>
      </c>
      <c r="P30" s="103"/>
      <c r="Q30" s="103"/>
      <c r="R30" s="19"/>
      <c r="S30" s="13"/>
    </row>
    <row r="31" spans="1:19" ht="17.850000000000001" customHeight="1" x14ac:dyDescent="0.2">
      <c r="A31" s="10"/>
      <c r="B31" s="11"/>
      <c r="C31" s="11"/>
      <c r="D31" s="11"/>
      <c r="E31" s="104" t="s">
        <v>7</v>
      </c>
      <c r="F31" s="11"/>
      <c r="G31" s="105" t="s">
        <v>96</v>
      </c>
      <c r="H31" s="20"/>
      <c r="I31" s="108"/>
      <c r="J31" s="11"/>
      <c r="K31" s="11"/>
      <c r="L31" s="11"/>
      <c r="M31" s="11"/>
      <c r="N31" s="11"/>
      <c r="O31" s="109" t="s">
        <v>163</v>
      </c>
      <c r="P31" s="103"/>
      <c r="Q31" s="103"/>
      <c r="R31" s="19"/>
      <c r="S31" s="13"/>
    </row>
    <row r="32" spans="1:19" ht="8.25" customHeight="1" x14ac:dyDescent="0.2">
      <c r="A32" s="21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3"/>
    </row>
    <row r="33" spans="1:19" ht="20.25" customHeight="1" x14ac:dyDescent="0.2">
      <c r="A33" s="24"/>
      <c r="B33" s="25"/>
      <c r="C33" s="25"/>
      <c r="D33" s="25"/>
      <c r="E33" s="26" t="s">
        <v>22</v>
      </c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7"/>
    </row>
    <row r="34" spans="1:19" ht="20.25" customHeight="1" x14ac:dyDescent="0.2">
      <c r="A34" s="28" t="s">
        <v>23</v>
      </c>
      <c r="B34" s="29"/>
      <c r="C34" s="29"/>
      <c r="D34" s="30"/>
      <c r="E34" s="31" t="s">
        <v>24</v>
      </c>
      <c r="F34" s="30"/>
      <c r="G34" s="31" t="s">
        <v>25</v>
      </c>
      <c r="H34" s="29"/>
      <c r="I34" s="30"/>
      <c r="J34" s="31" t="s">
        <v>26</v>
      </c>
      <c r="K34" s="29"/>
      <c r="L34" s="31" t="s">
        <v>27</v>
      </c>
      <c r="M34" s="29"/>
      <c r="N34" s="29"/>
      <c r="O34" s="30"/>
      <c r="P34" s="31" t="s">
        <v>28</v>
      </c>
      <c r="Q34" s="29"/>
      <c r="R34" s="29"/>
      <c r="S34" s="32"/>
    </row>
    <row r="35" spans="1:19" ht="20.25" customHeight="1" x14ac:dyDescent="0.2">
      <c r="A35" s="110"/>
      <c r="B35" s="111"/>
      <c r="C35" s="111"/>
      <c r="D35" s="112">
        <v>0</v>
      </c>
      <c r="E35" s="113">
        <f>IF(D35=0,0,R49/D35)</f>
        <v>0</v>
      </c>
      <c r="F35" s="114"/>
      <c r="G35" s="115"/>
      <c r="H35" s="111"/>
      <c r="I35" s="112">
        <v>0</v>
      </c>
      <c r="J35" s="113">
        <f>IF(I35=0,0,R49/I35)</f>
        <v>0</v>
      </c>
      <c r="K35" s="116"/>
      <c r="L35" s="115"/>
      <c r="M35" s="111"/>
      <c r="N35" s="111"/>
      <c r="O35" s="112">
        <v>0</v>
      </c>
      <c r="P35" s="115"/>
      <c r="Q35" s="111"/>
      <c r="R35" s="117">
        <f>IF(O35=0,0,R49/O35)</f>
        <v>0</v>
      </c>
      <c r="S35" s="33"/>
    </row>
    <row r="36" spans="1:19" ht="20.25" customHeight="1" x14ac:dyDescent="0.2">
      <c r="A36" s="24"/>
      <c r="B36" s="25"/>
      <c r="C36" s="25"/>
      <c r="D36" s="25"/>
      <c r="E36" s="26" t="s">
        <v>29</v>
      </c>
      <c r="F36" s="25"/>
      <c r="G36" s="25"/>
      <c r="H36" s="25"/>
      <c r="I36" s="25"/>
      <c r="J36" s="34" t="s">
        <v>30</v>
      </c>
      <c r="K36" s="25"/>
      <c r="L36" s="25"/>
      <c r="M36" s="25"/>
      <c r="N36" s="25"/>
      <c r="O36" s="25"/>
      <c r="P36" s="25"/>
      <c r="Q36" s="25"/>
      <c r="R36" s="25"/>
      <c r="S36" s="27"/>
    </row>
    <row r="37" spans="1:19" ht="20.25" customHeight="1" x14ac:dyDescent="0.2">
      <c r="A37" s="35" t="s">
        <v>31</v>
      </c>
      <c r="B37" s="36"/>
      <c r="C37" s="37" t="s">
        <v>32</v>
      </c>
      <c r="D37" s="38"/>
      <c r="E37" s="38"/>
      <c r="F37" s="39"/>
      <c r="G37" s="35" t="s">
        <v>33</v>
      </c>
      <c r="H37" s="40"/>
      <c r="I37" s="37" t="s">
        <v>34</v>
      </c>
      <c r="J37" s="38"/>
      <c r="K37" s="38"/>
      <c r="L37" s="35" t="s">
        <v>35</v>
      </c>
      <c r="M37" s="40"/>
      <c r="N37" s="37" t="s">
        <v>36</v>
      </c>
      <c r="O37" s="38"/>
      <c r="P37" s="38"/>
      <c r="Q37" s="38"/>
      <c r="R37" s="38"/>
      <c r="S37" s="39"/>
    </row>
    <row r="38" spans="1:19" ht="20.25" customHeight="1" x14ac:dyDescent="0.2">
      <c r="A38" s="41">
        <v>1</v>
      </c>
      <c r="B38" s="42" t="str">
        <f>Rekapitulace!A14</f>
        <v>družina 37</v>
      </c>
      <c r="C38" s="12"/>
      <c r="D38" s="43"/>
      <c r="E38" s="118">
        <f>Rekapitulace!C14</f>
        <v>0</v>
      </c>
      <c r="F38" s="44"/>
      <c r="G38" s="41">
        <v>10</v>
      </c>
      <c r="H38" s="45" t="s">
        <v>37</v>
      </c>
      <c r="I38" s="16"/>
      <c r="J38" s="119">
        <v>0</v>
      </c>
      <c r="K38" s="120"/>
      <c r="L38" s="41">
        <v>14</v>
      </c>
      <c r="M38" s="105" t="s">
        <v>38</v>
      </c>
      <c r="N38" s="20"/>
      <c r="O38" s="20"/>
      <c r="P38" s="121" t="str">
        <f>M51</f>
        <v>21</v>
      </c>
      <c r="Q38" s="122" t="s">
        <v>40</v>
      </c>
      <c r="R38" s="118">
        <v>0</v>
      </c>
      <c r="S38" s="46"/>
    </row>
    <row r="39" spans="1:19" ht="20.25" customHeight="1" x14ac:dyDescent="0.2">
      <c r="A39" s="41">
        <v>2</v>
      </c>
      <c r="B39" s="42" t="str">
        <f>Rekapitulace!A15</f>
        <v>družina 46</v>
      </c>
      <c r="C39" s="12"/>
      <c r="D39" s="43"/>
      <c r="E39" s="118">
        <f>Rekapitulace!C15</f>
        <v>0</v>
      </c>
      <c r="F39" s="44"/>
      <c r="G39" s="41">
        <v>11</v>
      </c>
      <c r="H39" s="11" t="s">
        <v>41</v>
      </c>
      <c r="I39" s="43"/>
      <c r="J39" s="119">
        <v>0</v>
      </c>
      <c r="K39" s="120"/>
      <c r="L39" s="41">
        <v>15</v>
      </c>
      <c r="M39" s="105" t="s">
        <v>87</v>
      </c>
      <c r="N39" s="20"/>
      <c r="O39" s="20"/>
      <c r="P39" s="121" t="str">
        <f>M51</f>
        <v>21</v>
      </c>
      <c r="Q39" s="122" t="s">
        <v>40</v>
      </c>
      <c r="R39" s="118">
        <v>0</v>
      </c>
      <c r="S39" s="46"/>
    </row>
    <row r="40" spans="1:19" ht="20.25" customHeight="1" x14ac:dyDescent="0.2">
      <c r="A40" s="41">
        <v>3</v>
      </c>
      <c r="B40" s="42" t="str">
        <f>Rekapitulace!A16</f>
        <v>družina 47</v>
      </c>
      <c r="C40" s="12"/>
      <c r="D40" s="43"/>
      <c r="E40" s="118">
        <f>Rekapitulace!C16</f>
        <v>0</v>
      </c>
      <c r="F40" s="44"/>
      <c r="G40" s="41">
        <v>12</v>
      </c>
      <c r="H40" s="45" t="s">
        <v>42</v>
      </c>
      <c r="I40" s="16"/>
      <c r="J40" s="119">
        <v>0</v>
      </c>
      <c r="K40" s="120"/>
      <c r="L40" s="41">
        <v>16</v>
      </c>
      <c r="M40" s="105" t="s">
        <v>43</v>
      </c>
      <c r="N40" s="20"/>
      <c r="O40" s="20"/>
      <c r="P40" s="121" t="str">
        <f>M51</f>
        <v>21</v>
      </c>
      <c r="Q40" s="122" t="s">
        <v>40</v>
      </c>
      <c r="R40" s="118">
        <v>0</v>
      </c>
      <c r="S40" s="46"/>
    </row>
    <row r="41" spans="1:19" ht="20.25" customHeight="1" x14ac:dyDescent="0.2">
      <c r="A41" s="41">
        <v>4</v>
      </c>
      <c r="B41" s="42" t="str">
        <f>Rekapitulace!A17</f>
        <v>fyz,che</v>
      </c>
      <c r="C41" s="12"/>
      <c r="D41" s="43"/>
      <c r="E41" s="118">
        <f>Rekapitulace!C17</f>
        <v>0</v>
      </c>
      <c r="F41" s="44"/>
      <c r="G41" s="41"/>
      <c r="H41" s="45"/>
      <c r="I41" s="16"/>
      <c r="J41" s="119"/>
      <c r="K41" s="120"/>
      <c r="L41" s="41">
        <v>17</v>
      </c>
      <c r="M41" s="105" t="s">
        <v>44</v>
      </c>
      <c r="N41" s="20"/>
      <c r="O41" s="20"/>
      <c r="P41" s="121" t="str">
        <f>M51</f>
        <v>21</v>
      </c>
      <c r="Q41" s="122" t="s">
        <v>40</v>
      </c>
      <c r="R41" s="118">
        <v>0</v>
      </c>
      <c r="S41" s="46"/>
    </row>
    <row r="42" spans="1:19" ht="20.25" customHeight="1" x14ac:dyDescent="0.2">
      <c r="A42" s="41">
        <v>5</v>
      </c>
      <c r="B42" s="42" t="str">
        <f>Rekapitulace!A18</f>
        <v>matematika 45</v>
      </c>
      <c r="C42" s="12"/>
      <c r="D42" s="43"/>
      <c r="E42" s="118">
        <f>Rekapitulace!C18</f>
        <v>0</v>
      </c>
      <c r="F42" s="77"/>
      <c r="G42" s="47"/>
      <c r="H42" s="20"/>
      <c r="I42" s="16"/>
      <c r="J42" s="123"/>
      <c r="K42" s="124"/>
      <c r="L42" s="41">
        <v>18</v>
      </c>
      <c r="M42" s="105" t="s">
        <v>45</v>
      </c>
      <c r="N42" s="20"/>
      <c r="O42" s="20"/>
      <c r="P42" s="121">
        <f>M53</f>
        <v>0</v>
      </c>
      <c r="Q42" s="122" t="s">
        <v>40</v>
      </c>
      <c r="R42" s="118">
        <v>0</v>
      </c>
      <c r="S42" s="13"/>
    </row>
    <row r="43" spans="1:19" ht="20.25" customHeight="1" x14ac:dyDescent="0.2">
      <c r="A43" s="41">
        <v>6</v>
      </c>
      <c r="B43" s="42" t="str">
        <f>Rekapitulace!A19</f>
        <v>polytechnika</v>
      </c>
      <c r="C43" s="12"/>
      <c r="D43" s="43"/>
      <c r="E43" s="118">
        <f>Rekapitulace!C19</f>
        <v>0</v>
      </c>
      <c r="F43" s="77"/>
      <c r="G43" s="47"/>
      <c r="H43" s="20"/>
      <c r="I43" s="16"/>
      <c r="J43" s="123"/>
      <c r="K43" s="124"/>
      <c r="L43" s="41">
        <v>19</v>
      </c>
      <c r="M43" s="45" t="s">
        <v>46</v>
      </c>
      <c r="N43" s="20"/>
      <c r="O43" s="20"/>
      <c r="P43" s="20"/>
      <c r="Q43" s="16"/>
      <c r="R43" s="118">
        <v>0</v>
      </c>
      <c r="S43" s="13"/>
    </row>
    <row r="44" spans="1:19" ht="20.25" customHeight="1" x14ac:dyDescent="0.2">
      <c r="A44" s="41">
        <v>7</v>
      </c>
      <c r="B44" s="42" t="str">
        <f>Rekapitulace!A20</f>
        <v>přírodověda 44</v>
      </c>
      <c r="C44" s="12"/>
      <c r="D44" s="43"/>
      <c r="E44" s="118">
        <f>Rekapitulace!C20</f>
        <v>0</v>
      </c>
      <c r="F44" s="77"/>
      <c r="G44" s="47"/>
      <c r="H44" s="20"/>
      <c r="I44" s="16"/>
      <c r="J44" s="123"/>
      <c r="K44" s="124"/>
      <c r="L44" s="41"/>
      <c r="M44" s="45"/>
      <c r="N44" s="20"/>
      <c r="O44" s="20"/>
      <c r="P44" s="20"/>
      <c r="Q44" s="16"/>
      <c r="R44" s="118"/>
      <c r="S44" s="13"/>
    </row>
    <row r="45" spans="1:19" ht="20.25" customHeight="1" x14ac:dyDescent="0.2">
      <c r="A45" s="41">
        <v>8</v>
      </c>
      <c r="B45" s="42"/>
      <c r="C45" s="12"/>
      <c r="D45" s="43"/>
      <c r="E45" s="118"/>
      <c r="F45" s="77"/>
      <c r="G45" s="47"/>
      <c r="H45" s="20"/>
      <c r="I45" s="16"/>
      <c r="J45" s="124"/>
      <c r="K45" s="124"/>
      <c r="L45" s="41"/>
      <c r="M45" s="45"/>
      <c r="N45" s="20"/>
      <c r="O45" s="20"/>
      <c r="P45" s="20"/>
      <c r="Q45" s="16"/>
      <c r="R45" s="118"/>
      <c r="S45" s="13"/>
    </row>
    <row r="46" spans="1:19" ht="20.25" customHeight="1" x14ac:dyDescent="0.2">
      <c r="A46" s="41">
        <v>9</v>
      </c>
      <c r="B46" s="48" t="s">
        <v>83</v>
      </c>
      <c r="C46" s="20"/>
      <c r="D46" s="16"/>
      <c r="E46" s="125">
        <f>SUM(E38:E45)</f>
        <v>0</v>
      </c>
      <c r="F46" s="49"/>
      <c r="G46" s="41">
        <v>13</v>
      </c>
      <c r="H46" s="48" t="s">
        <v>84</v>
      </c>
      <c r="I46" s="16"/>
      <c r="J46" s="126">
        <f>SUM(J38:J41)</f>
        <v>0</v>
      </c>
      <c r="K46" s="127"/>
      <c r="L46" s="41">
        <v>20</v>
      </c>
      <c r="M46" s="42" t="s">
        <v>85</v>
      </c>
      <c r="N46" s="15"/>
      <c r="O46" s="15"/>
      <c r="P46" s="15"/>
      <c r="Q46" s="50"/>
      <c r="R46" s="125">
        <f>SUM(R38:R45)</f>
        <v>0</v>
      </c>
      <c r="S46" s="27"/>
    </row>
    <row r="47" spans="1:19" ht="20.25" customHeight="1" x14ac:dyDescent="0.2">
      <c r="A47" s="51">
        <v>21</v>
      </c>
      <c r="B47" s="52" t="s">
        <v>47</v>
      </c>
      <c r="C47" s="53"/>
      <c r="D47" s="54"/>
      <c r="E47" s="128">
        <v>0</v>
      </c>
      <c r="F47" s="55"/>
      <c r="G47" s="51">
        <v>22</v>
      </c>
      <c r="H47" s="52" t="s">
        <v>48</v>
      </c>
      <c r="I47" s="54"/>
      <c r="J47" s="174">
        <v>0</v>
      </c>
      <c r="K47" s="129" t="str">
        <f>M51</f>
        <v>21</v>
      </c>
      <c r="L47" s="51">
        <v>23</v>
      </c>
      <c r="M47" s="52" t="s">
        <v>49</v>
      </c>
      <c r="N47" s="53"/>
      <c r="O47" s="53"/>
      <c r="P47" s="53"/>
      <c r="Q47" s="54"/>
      <c r="R47" s="128">
        <v>0</v>
      </c>
      <c r="S47" s="23"/>
    </row>
    <row r="48" spans="1:19" ht="20.25" customHeight="1" x14ac:dyDescent="0.2">
      <c r="A48" s="56" t="s">
        <v>17</v>
      </c>
      <c r="B48" s="8"/>
      <c r="C48" s="8"/>
      <c r="D48" s="8"/>
      <c r="E48" s="8"/>
      <c r="F48" s="57"/>
      <c r="G48" s="58"/>
      <c r="H48" s="8"/>
      <c r="I48" s="8"/>
      <c r="J48" s="8"/>
      <c r="K48" s="8"/>
      <c r="L48" s="59" t="s">
        <v>50</v>
      </c>
      <c r="M48" s="30"/>
      <c r="N48" s="37" t="s">
        <v>51</v>
      </c>
      <c r="O48" s="29"/>
      <c r="P48" s="29"/>
      <c r="Q48" s="29"/>
      <c r="R48" s="29"/>
      <c r="S48" s="32"/>
    </row>
    <row r="49" spans="1:19" ht="20.25" customHeight="1" x14ac:dyDescent="0.2">
      <c r="A49" s="10"/>
      <c r="B49" s="11"/>
      <c r="C49" s="11"/>
      <c r="D49" s="11"/>
      <c r="E49" s="11"/>
      <c r="F49" s="14"/>
      <c r="G49" s="60"/>
      <c r="H49" s="11"/>
      <c r="I49" s="11"/>
      <c r="J49" s="11"/>
      <c r="K49" s="11"/>
      <c r="L49" s="41">
        <v>24</v>
      </c>
      <c r="M49" s="45" t="s">
        <v>86</v>
      </c>
      <c r="N49" s="20"/>
      <c r="O49" s="20"/>
      <c r="P49" s="20"/>
      <c r="Q49" s="46"/>
      <c r="R49" s="125">
        <f>ROUND(E46+J46+R46+E47+J47+R47,2)</f>
        <v>0</v>
      </c>
      <c r="S49" s="61">
        <f>E46+J46+R46+E47+J47+R47</f>
        <v>0</v>
      </c>
    </row>
    <row r="50" spans="1:19" ht="20.25" customHeight="1" x14ac:dyDescent="0.2">
      <c r="A50" s="62" t="s">
        <v>52</v>
      </c>
      <c r="B50" s="17"/>
      <c r="C50" s="17"/>
      <c r="D50" s="17"/>
      <c r="E50" s="17"/>
      <c r="F50" s="18"/>
      <c r="G50" s="63" t="s">
        <v>53</v>
      </c>
      <c r="H50" s="17"/>
      <c r="I50" s="17"/>
      <c r="J50" s="17"/>
      <c r="K50" s="17"/>
      <c r="L50" s="41">
        <v>25</v>
      </c>
      <c r="M50" s="130" t="s">
        <v>54</v>
      </c>
      <c r="N50" s="18" t="s">
        <v>40</v>
      </c>
      <c r="O50" s="131">
        <v>0</v>
      </c>
      <c r="P50" s="20" t="s">
        <v>55</v>
      </c>
      <c r="Q50" s="16"/>
      <c r="R50" s="132">
        <f>ROUND(O50*M50/100,2)</f>
        <v>0</v>
      </c>
      <c r="S50" s="64">
        <f>O50*M50/100</f>
        <v>0</v>
      </c>
    </row>
    <row r="51" spans="1:19" ht="20.25" customHeight="1" thickBot="1" x14ac:dyDescent="0.25">
      <c r="A51" s="65" t="s">
        <v>16</v>
      </c>
      <c r="B51" s="15"/>
      <c r="C51" s="15"/>
      <c r="D51" s="15"/>
      <c r="E51" s="15"/>
      <c r="F51" s="12"/>
      <c r="G51" s="66"/>
      <c r="H51" s="15"/>
      <c r="I51" s="15"/>
      <c r="J51" s="15"/>
      <c r="K51" s="15"/>
      <c r="L51" s="41">
        <v>26</v>
      </c>
      <c r="M51" s="133" t="s">
        <v>39</v>
      </c>
      <c r="N51" s="16" t="s">
        <v>40</v>
      </c>
      <c r="O51" s="131">
        <f>R49</f>
        <v>0</v>
      </c>
      <c r="P51" s="20" t="s">
        <v>55</v>
      </c>
      <c r="Q51" s="16"/>
      <c r="R51" s="118">
        <f>ROUND(O51*M51/100,2)</f>
        <v>0</v>
      </c>
      <c r="S51" s="67">
        <f>O51*M51/100</f>
        <v>0</v>
      </c>
    </row>
    <row r="52" spans="1:19" ht="20.25" customHeight="1" thickBot="1" x14ac:dyDescent="0.25">
      <c r="A52" s="10"/>
      <c r="B52" s="11"/>
      <c r="C52" s="11"/>
      <c r="D52" s="11"/>
      <c r="E52" s="11"/>
      <c r="F52" s="14"/>
      <c r="G52" s="60"/>
      <c r="H52" s="11"/>
      <c r="I52" s="11"/>
      <c r="J52" s="11"/>
      <c r="K52" s="11"/>
      <c r="L52" s="51">
        <v>27</v>
      </c>
      <c r="M52" s="68" t="s">
        <v>88</v>
      </c>
      <c r="N52" s="53"/>
      <c r="O52" s="53"/>
      <c r="P52" s="53"/>
      <c r="Q52" s="69"/>
      <c r="R52" s="134">
        <f>R49+R50+R51</f>
        <v>0</v>
      </c>
      <c r="S52" s="70"/>
    </row>
    <row r="53" spans="1:19" ht="20.25" customHeight="1" x14ac:dyDescent="0.2">
      <c r="A53" s="62" t="s">
        <v>52</v>
      </c>
      <c r="B53" s="17"/>
      <c r="C53" s="17"/>
      <c r="D53" s="17"/>
      <c r="E53" s="17"/>
      <c r="F53" s="18"/>
      <c r="G53" s="63" t="s">
        <v>53</v>
      </c>
      <c r="H53" s="17"/>
      <c r="I53" s="17"/>
      <c r="J53" s="17"/>
      <c r="K53" s="17"/>
      <c r="L53" s="59" t="s">
        <v>56</v>
      </c>
      <c r="M53" s="30"/>
      <c r="N53" s="37" t="s">
        <v>57</v>
      </c>
      <c r="O53" s="29"/>
      <c r="P53" s="29"/>
      <c r="Q53" s="29"/>
      <c r="R53" s="135"/>
      <c r="S53" s="32"/>
    </row>
    <row r="54" spans="1:19" ht="20.25" customHeight="1" x14ac:dyDescent="0.2">
      <c r="A54" s="65" t="s">
        <v>18</v>
      </c>
      <c r="B54" s="15"/>
      <c r="C54" s="15"/>
      <c r="D54" s="15"/>
      <c r="E54" s="15"/>
      <c r="F54" s="12"/>
      <c r="G54" s="66"/>
      <c r="H54" s="15"/>
      <c r="I54" s="15"/>
      <c r="J54" s="15"/>
      <c r="K54" s="15"/>
      <c r="L54" s="41">
        <v>28</v>
      </c>
      <c r="M54" s="45" t="s">
        <v>58</v>
      </c>
      <c r="N54" s="20"/>
      <c r="O54" s="20"/>
      <c r="P54" s="20"/>
      <c r="Q54" s="16"/>
      <c r="R54" s="118">
        <v>0</v>
      </c>
      <c r="S54" s="46"/>
    </row>
    <row r="55" spans="1:19" ht="20.25" customHeight="1" x14ac:dyDescent="0.2">
      <c r="A55" s="10"/>
      <c r="B55" s="11"/>
      <c r="C55" s="11"/>
      <c r="D55" s="11"/>
      <c r="E55" s="11"/>
      <c r="F55" s="14"/>
      <c r="G55" s="60"/>
      <c r="H55" s="11"/>
      <c r="I55" s="11"/>
      <c r="J55" s="11"/>
      <c r="K55" s="11"/>
      <c r="L55" s="41">
        <v>29</v>
      </c>
      <c r="M55" s="45" t="s">
        <v>59</v>
      </c>
      <c r="N55" s="20"/>
      <c r="O55" s="20"/>
      <c r="P55" s="20"/>
      <c r="Q55" s="16"/>
      <c r="R55" s="118">
        <v>0</v>
      </c>
      <c r="S55" s="46"/>
    </row>
    <row r="56" spans="1:19" ht="20.25" customHeight="1" x14ac:dyDescent="0.2">
      <c r="A56" s="71" t="s">
        <v>52</v>
      </c>
      <c r="B56" s="22"/>
      <c r="C56" s="22"/>
      <c r="D56" s="22"/>
      <c r="E56" s="22"/>
      <c r="F56" s="72"/>
      <c r="G56" s="73" t="s">
        <v>53</v>
      </c>
      <c r="H56" s="22"/>
      <c r="I56" s="22"/>
      <c r="J56" s="22"/>
      <c r="K56" s="22"/>
      <c r="L56" s="51">
        <v>30</v>
      </c>
      <c r="M56" s="52" t="s">
        <v>60</v>
      </c>
      <c r="N56" s="53"/>
      <c r="O56" s="53"/>
      <c r="P56" s="53"/>
      <c r="Q56" s="54"/>
      <c r="R56" s="113">
        <v>0</v>
      </c>
      <c r="S56" s="74"/>
    </row>
    <row r="57" spans="1:19" x14ac:dyDescent="0.2">
      <c r="A57" s="136"/>
      <c r="B57" s="136"/>
      <c r="C57" s="136"/>
      <c r="D57" s="136"/>
      <c r="E57" s="136"/>
      <c r="F57" s="136"/>
      <c r="G57" s="136"/>
      <c r="H57" s="136"/>
      <c r="I57" s="136"/>
      <c r="J57" s="136"/>
      <c r="K57" s="136"/>
      <c r="L57" s="136"/>
      <c r="M57" s="136"/>
      <c r="N57" s="136"/>
      <c r="O57" s="136"/>
      <c r="P57" s="136"/>
      <c r="Q57" s="136"/>
      <c r="R57" s="136"/>
    </row>
    <row r="58" spans="1:19" x14ac:dyDescent="0.2">
      <c r="A58" s="136"/>
      <c r="B58" s="136"/>
      <c r="C58" s="136"/>
      <c r="D58" s="136"/>
      <c r="E58" s="136"/>
      <c r="F58" s="136"/>
      <c r="G58" s="136"/>
      <c r="H58" s="136"/>
      <c r="I58" s="136"/>
      <c r="J58" s="136"/>
      <c r="K58" s="136"/>
      <c r="L58" s="136"/>
      <c r="M58" s="136"/>
      <c r="N58" s="136"/>
      <c r="O58" s="136"/>
      <c r="P58" s="136"/>
      <c r="Q58" s="136"/>
      <c r="R58" s="136"/>
    </row>
    <row r="59" spans="1:19" ht="27" customHeight="1" x14ac:dyDescent="0.2">
      <c r="A59" s="267"/>
      <c r="B59" s="267"/>
      <c r="C59" s="267"/>
      <c r="D59" s="267"/>
      <c r="E59" s="267"/>
      <c r="F59" s="267"/>
      <c r="G59" s="267"/>
      <c r="H59" s="267"/>
      <c r="I59" s="267"/>
      <c r="J59" s="267"/>
      <c r="K59" s="267"/>
      <c r="L59" s="267"/>
      <c r="M59" s="267"/>
      <c r="N59" s="267"/>
      <c r="O59" s="267"/>
      <c r="P59" s="267"/>
      <c r="Q59" s="267"/>
      <c r="R59" s="267"/>
    </row>
    <row r="60" spans="1:19" x14ac:dyDescent="0.2">
      <c r="A60" s="136"/>
      <c r="B60" s="136"/>
      <c r="C60" s="136"/>
      <c r="D60" s="136"/>
      <c r="E60" s="136"/>
      <c r="F60" s="136"/>
      <c r="G60" s="136"/>
      <c r="H60" s="136"/>
      <c r="I60" s="136"/>
      <c r="J60" s="136"/>
      <c r="K60" s="136"/>
      <c r="L60" s="136"/>
      <c r="M60" s="136"/>
      <c r="N60" s="136"/>
      <c r="O60" s="136"/>
      <c r="P60" s="136"/>
      <c r="Q60" s="136"/>
      <c r="R60" s="136"/>
    </row>
  </sheetData>
  <sheetProtection formatCells="0" formatColumns="0" formatRows="0" insertColumns="0" insertRows="0" insertHyperlinks="0" deleteColumns="0" deleteRows="0" sort="0" autoFilter="0" pivotTables="0"/>
  <mergeCells count="5">
    <mergeCell ref="E5:J5"/>
    <mergeCell ref="E7:J7"/>
    <mergeCell ref="E9:J9"/>
    <mergeCell ref="P9:R9"/>
    <mergeCell ref="A59:R59"/>
  </mergeCells>
  <printOptions horizontalCentered="1" verticalCentered="1"/>
  <pageMargins left="0.59055118110236227" right="0.59055118110236227" top="0.9055118110236221" bottom="0.9055118110236221" header="0.51181102362204722" footer="0.51181102362204722"/>
  <pageSetup paperSize="9" scale="94" orientation="portrait" errors="blank" horizontalDpi="200" verticalDpi="200" r:id="rId1"/>
  <headerFooter alignWithMargins="0">
    <oddFooter>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fitToPage="1"/>
  </sheetPr>
  <dimension ref="A1:D34"/>
  <sheetViews>
    <sheetView showGridLines="0" workbookViewId="0">
      <selection activeCell="C21" sqref="C21"/>
    </sheetView>
  </sheetViews>
  <sheetFormatPr defaultRowHeight="11.25" x14ac:dyDescent="0.2"/>
  <cols>
    <col min="1" max="1" width="11.7109375" style="158" customWidth="1"/>
    <col min="2" max="2" width="62.85546875" style="158" customWidth="1"/>
    <col min="3" max="3" width="13.5703125" style="158" customWidth="1"/>
    <col min="4" max="4" width="9.140625" style="159"/>
    <col min="5" max="16384" width="9.140625" style="158"/>
  </cols>
  <sheetData>
    <row r="1" spans="1:4" s="2" customFormat="1" ht="18" x14ac:dyDescent="0.25">
      <c r="A1" s="78" t="s">
        <v>80</v>
      </c>
      <c r="B1" s="87"/>
      <c r="C1" s="87"/>
      <c r="D1" s="75"/>
    </row>
    <row r="2" spans="1:4" s="2" customFormat="1" ht="12.75" x14ac:dyDescent="0.2">
      <c r="A2" s="79" t="s">
        <v>61</v>
      </c>
      <c r="B2" s="81" t="str">
        <f>'Krycí list'!E5</f>
        <v>Odborné učebny</v>
      </c>
      <c r="C2" s="88"/>
      <c r="D2" s="75"/>
    </row>
    <row r="3" spans="1:4" s="2" customFormat="1" ht="12.75" x14ac:dyDescent="0.2">
      <c r="A3" s="79" t="s">
        <v>62</v>
      </c>
      <c r="B3" s="81" t="str">
        <f>'Krycí list'!E7</f>
        <v>Základní škola Bosonožská 9 
625 00 Brno - Starý Lískovec</v>
      </c>
      <c r="C3" s="89"/>
      <c r="D3" s="75"/>
    </row>
    <row r="4" spans="1:4" s="2" customFormat="1" ht="12.75" x14ac:dyDescent="0.2">
      <c r="A4" s="79" t="s">
        <v>63</v>
      </c>
      <c r="B4" s="81" t="str">
        <f>'Krycí list'!E9</f>
        <v>NEOCENĚNÝ SOUPIS PRACÍ A DODÁVEK A SLUŽEB</v>
      </c>
      <c r="C4" s="89"/>
      <c r="D4" s="75"/>
    </row>
    <row r="5" spans="1:4" s="2" customFormat="1" ht="12.75" x14ac:dyDescent="0.2">
      <c r="A5" s="80" t="s">
        <v>64</v>
      </c>
      <c r="B5" s="81" t="str">
        <f>'Krycí list'!P5</f>
        <v xml:space="preserve"> </v>
      </c>
      <c r="C5" s="89"/>
      <c r="D5" s="75"/>
    </row>
    <row r="6" spans="1:4" s="2" customFormat="1" ht="6" customHeight="1" x14ac:dyDescent="0.2">
      <c r="A6" s="80"/>
      <c r="B6" s="81"/>
      <c r="C6" s="89"/>
      <c r="D6" s="75"/>
    </row>
    <row r="7" spans="1:4" s="2" customFormat="1" ht="12.75" x14ac:dyDescent="0.2">
      <c r="A7" s="90" t="s">
        <v>65</v>
      </c>
      <c r="B7" s="81" t="str">
        <f>'Krycí list'!E26</f>
        <v>Základní škola Bosonožská</v>
      </c>
      <c r="C7" s="89"/>
      <c r="D7" s="75"/>
    </row>
    <row r="8" spans="1:4" s="2" customFormat="1" ht="12.75" x14ac:dyDescent="0.2">
      <c r="A8" s="90" t="s">
        <v>66</v>
      </c>
      <c r="B8" s="81" t="str">
        <f>'Krycí list'!E28</f>
        <v xml:space="preserve"> </v>
      </c>
      <c r="C8" s="89"/>
      <c r="D8" s="75"/>
    </row>
    <row r="9" spans="1:4" s="2" customFormat="1" ht="12.75" x14ac:dyDescent="0.2">
      <c r="A9" s="90" t="s">
        <v>67</v>
      </c>
      <c r="B9" s="82" t="str">
        <f>'Krycí list'!O31</f>
        <v>02/2024</v>
      </c>
      <c r="C9" s="89"/>
      <c r="D9" s="75"/>
    </row>
    <row r="10" spans="1:4" s="2" customFormat="1" ht="6.75" customHeight="1" x14ac:dyDescent="0.2">
      <c r="A10" s="87"/>
      <c r="B10" s="87"/>
      <c r="C10" s="87"/>
      <c r="D10" s="75"/>
    </row>
    <row r="11" spans="1:4" s="2" customFormat="1" ht="12.75" x14ac:dyDescent="0.2">
      <c r="A11" s="83" t="s">
        <v>68</v>
      </c>
      <c r="B11" s="84" t="s">
        <v>69</v>
      </c>
      <c r="C11" s="91" t="s">
        <v>70</v>
      </c>
      <c r="D11" s="75"/>
    </row>
    <row r="12" spans="1:4" s="2" customFormat="1" ht="12.75" x14ac:dyDescent="0.2">
      <c r="A12" s="85">
        <v>1</v>
      </c>
      <c r="B12" s="86">
        <v>2</v>
      </c>
      <c r="C12" s="92">
        <v>3</v>
      </c>
      <c r="D12" s="75"/>
    </row>
    <row r="13" spans="1:4" s="2" customFormat="1" ht="4.5" customHeight="1" x14ac:dyDescent="0.2">
      <c r="A13" s="93"/>
      <c r="B13" s="94"/>
      <c r="C13" s="94"/>
      <c r="D13" s="75"/>
    </row>
    <row r="14" spans="1:4" s="1" customFormat="1" ht="12" customHeight="1" x14ac:dyDescent="0.2">
      <c r="A14" s="253" t="s">
        <v>153</v>
      </c>
      <c r="B14" s="164" t="str">
        <f>'družina 37'!E14</f>
        <v>Koncové prvky</v>
      </c>
      <c r="C14" s="254">
        <f>'družina 37'!I14</f>
        <v>0</v>
      </c>
    </row>
    <row r="15" spans="1:4" s="76" customFormat="1" ht="12" customHeight="1" x14ac:dyDescent="0.2">
      <c r="A15" s="253" t="s">
        <v>154</v>
      </c>
      <c r="B15" s="164" t="str">
        <f>'družina 46'!E14</f>
        <v>Koncové prvky</v>
      </c>
      <c r="C15" s="254">
        <f>'družina 46'!I14</f>
        <v>0</v>
      </c>
    </row>
    <row r="16" spans="1:4" s="76" customFormat="1" ht="12" customHeight="1" x14ac:dyDescent="0.2">
      <c r="A16" s="253" t="s">
        <v>155</v>
      </c>
      <c r="B16" s="164" t="str">
        <f>'družina 47'!E14</f>
        <v>Koncové prvky</v>
      </c>
      <c r="C16" s="254">
        <f>'družina 47'!I14</f>
        <v>0</v>
      </c>
    </row>
    <row r="17" spans="1:4" s="156" customFormat="1" ht="12" customHeight="1" x14ac:dyDescent="0.2">
      <c r="A17" s="253" t="s">
        <v>156</v>
      </c>
      <c r="B17" s="164" t="str">
        <f>'fyz,che'!E14</f>
        <v>Koncové prvky</v>
      </c>
      <c r="C17" s="254">
        <f>'fyz,che'!I14</f>
        <v>0</v>
      </c>
      <c r="D17" s="157"/>
    </row>
    <row r="18" spans="1:4" s="156" customFormat="1" ht="12" customHeight="1" x14ac:dyDescent="0.2">
      <c r="A18" s="253" t="s">
        <v>157</v>
      </c>
      <c r="B18" s="164" t="str">
        <f>'matematika 45'!E14</f>
        <v>Koncové prvky</v>
      </c>
      <c r="C18" s="254">
        <f>'matematika 45'!I14</f>
        <v>0</v>
      </c>
      <c r="D18" s="157"/>
    </row>
    <row r="19" spans="1:4" x14ac:dyDescent="0.2">
      <c r="A19" s="253" t="s">
        <v>158</v>
      </c>
      <c r="B19" s="164" t="str">
        <f>polytechnika!E14</f>
        <v>Koncové prvky</v>
      </c>
      <c r="C19" s="254">
        <f>polytechnika!I14</f>
        <v>0</v>
      </c>
      <c r="D19" s="169"/>
    </row>
    <row r="20" spans="1:4" x14ac:dyDescent="0.2">
      <c r="A20" s="253" t="s">
        <v>159</v>
      </c>
      <c r="B20" s="164" t="str">
        <f>'přírodověda 44'!E14</f>
        <v>Koncové prvky</v>
      </c>
      <c r="C20" s="254">
        <f>'přírodověda 44'!I14</f>
        <v>0</v>
      </c>
      <c r="D20" s="169"/>
    </row>
    <row r="21" spans="1:4" x14ac:dyDescent="0.2">
      <c r="A21" s="172"/>
      <c r="B21" s="170" t="s">
        <v>91</v>
      </c>
      <c r="C21" s="171">
        <f>SUM(C14:C20)</f>
        <v>0</v>
      </c>
    </row>
    <row r="22" spans="1:4" x14ac:dyDescent="0.2">
      <c r="A22" s="163"/>
      <c r="B22" s="164"/>
      <c r="C22" s="165"/>
    </row>
    <row r="23" spans="1:4" x14ac:dyDescent="0.2">
      <c r="A23" s="172"/>
      <c r="B23" s="166"/>
      <c r="C23" s="167"/>
    </row>
    <row r="24" spans="1:4" x14ac:dyDescent="0.2">
      <c r="A24" s="172"/>
      <c r="B24" s="166"/>
      <c r="C24" s="167"/>
    </row>
    <row r="25" spans="1:4" x14ac:dyDescent="0.2">
      <c r="A25" s="172"/>
      <c r="B25" s="166"/>
      <c r="C25" s="167"/>
    </row>
    <row r="26" spans="1:4" x14ac:dyDescent="0.2">
      <c r="A26" s="163"/>
      <c r="B26" s="164"/>
      <c r="C26" s="165"/>
    </row>
    <row r="27" spans="1:4" x14ac:dyDescent="0.2">
      <c r="A27" s="173"/>
      <c r="B27" s="166"/>
      <c r="C27" s="167"/>
    </row>
    <row r="28" spans="1:4" x14ac:dyDescent="0.2">
      <c r="A28" s="173"/>
      <c r="B28" s="166"/>
      <c r="C28" s="167"/>
    </row>
    <row r="29" spans="1:4" x14ac:dyDescent="0.2">
      <c r="A29" s="173"/>
      <c r="B29" s="166"/>
      <c r="C29" s="167"/>
    </row>
    <row r="30" spans="1:4" x14ac:dyDescent="0.2">
      <c r="A30" s="173"/>
      <c r="B30" s="166"/>
      <c r="C30" s="167"/>
    </row>
    <row r="31" spans="1:4" x14ac:dyDescent="0.2">
      <c r="A31" s="173"/>
      <c r="B31" s="166"/>
      <c r="C31" s="167"/>
    </row>
    <row r="32" spans="1:4" x14ac:dyDescent="0.2">
      <c r="A32" s="168"/>
      <c r="B32" s="170"/>
      <c r="C32" s="171"/>
    </row>
    <row r="33" spans="1:3" x14ac:dyDescent="0.2">
      <c r="A33" s="168"/>
      <c r="B33" s="168"/>
      <c r="C33" s="168"/>
    </row>
    <row r="34" spans="1:3" x14ac:dyDescent="0.2">
      <c r="A34" s="168"/>
      <c r="B34" s="168"/>
      <c r="C34" s="168"/>
    </row>
  </sheetData>
  <sheetProtection formatCells="0" formatColumns="0" formatRows="0" insertColumns="0" insertRows="0" insertHyperlinks="0" deleteColumns="0" deleteRows="0" sort="0" autoFilter="0" pivotTables="0"/>
  <printOptions horizontalCentered="1"/>
  <pageMargins left="1.1023622047244095" right="1.1023622047244095" top="0.78740157480314965" bottom="0.78740157480314965" header="0.51181102362204722" footer="0.51181102362204722"/>
  <pageSetup paperSize="9" scale="89" fitToHeight="999" orientation="portrait" errors="blank" horizontalDpi="8189" verticalDpi="8189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pageSetUpPr fitToPage="1"/>
  </sheetPr>
  <dimension ref="A1:AA27"/>
  <sheetViews>
    <sheetView showGridLines="0" zoomScaleNormal="100" workbookViewId="0">
      <selection activeCell="E22" sqref="E22"/>
    </sheetView>
  </sheetViews>
  <sheetFormatPr defaultRowHeight="12.75" x14ac:dyDescent="0.2"/>
  <cols>
    <col min="1" max="1" width="5.5703125" style="231" customWidth="1"/>
    <col min="2" max="2" width="4.42578125" style="234" customWidth="1"/>
    <col min="3" max="3" width="6.42578125" style="234" customWidth="1"/>
    <col min="4" max="4" width="12.7109375" style="240" customWidth="1"/>
    <col min="5" max="5" width="96" style="244" customWidth="1"/>
    <col min="6" max="6" width="7.7109375" style="234" customWidth="1"/>
    <col min="7" max="7" width="9.85546875" style="231" customWidth="1"/>
    <col min="8" max="8" width="13.28515625" style="231" customWidth="1"/>
    <col min="9" max="9" width="15.5703125" style="231" customWidth="1"/>
    <col min="10" max="10" width="6.7109375" style="231" customWidth="1"/>
    <col min="11" max="11" width="15.5703125" style="231" customWidth="1"/>
    <col min="12" max="27" width="9.140625" style="231"/>
    <col min="28" max="16384" width="9.140625" style="136"/>
  </cols>
  <sheetData>
    <row r="1" spans="1:27" s="248" customFormat="1" ht="18" x14ac:dyDescent="0.2">
      <c r="A1" s="250" t="s">
        <v>95</v>
      </c>
      <c r="B1" s="251"/>
      <c r="C1" s="251"/>
      <c r="D1" s="238"/>
      <c r="E1" s="238"/>
      <c r="F1" s="251"/>
      <c r="G1" s="251"/>
      <c r="H1" s="251"/>
      <c r="I1" s="251"/>
      <c r="J1" s="251"/>
      <c r="K1" s="251"/>
    </row>
    <row r="2" spans="1:27" s="248" customFormat="1" x14ac:dyDescent="0.2">
      <c r="A2" s="252" t="s">
        <v>61</v>
      </c>
      <c r="B2" s="251"/>
      <c r="C2" s="138" t="str">
        <f>'Krycí list'!E5</f>
        <v>Odborné učebny</v>
      </c>
      <c r="D2" s="235"/>
      <c r="E2" s="235"/>
      <c r="F2" s="251"/>
      <c r="G2" s="251"/>
      <c r="H2" s="251"/>
      <c r="I2" s="251"/>
      <c r="J2" s="251"/>
      <c r="K2" s="251"/>
    </row>
    <row r="3" spans="1:27" s="248" customFormat="1" x14ac:dyDescent="0.2">
      <c r="A3" s="252" t="s">
        <v>62</v>
      </c>
      <c r="B3" s="251"/>
      <c r="C3" s="270" t="str">
        <f>'Krycí list'!E7</f>
        <v>Základní škola Bosonožská 9 
625 00 Brno - Starý Lískovec</v>
      </c>
      <c r="D3" s="269"/>
      <c r="E3" s="269"/>
      <c r="F3" s="251"/>
      <c r="G3" s="251"/>
      <c r="H3" s="251"/>
      <c r="I3" s="138"/>
      <c r="J3" s="251"/>
      <c r="K3" s="251"/>
    </row>
    <row r="4" spans="1:27" s="248" customFormat="1" x14ac:dyDescent="0.2">
      <c r="A4" s="252" t="s">
        <v>63</v>
      </c>
      <c r="B4" s="251"/>
      <c r="C4" s="138" t="str">
        <f>'Krycí list'!E9</f>
        <v>NEOCENĚNÝ SOUPIS PRACÍ A DODÁVEK A SLUŽEB</v>
      </c>
      <c r="D4" s="235"/>
      <c r="E4" s="235"/>
      <c r="F4" s="251"/>
      <c r="G4" s="251"/>
      <c r="H4" s="251"/>
      <c r="I4" s="138"/>
      <c r="J4" s="251"/>
      <c r="K4" s="251"/>
    </row>
    <row r="5" spans="1:27" s="248" customFormat="1" x14ac:dyDescent="0.2">
      <c r="A5" s="251" t="s">
        <v>71</v>
      </c>
      <c r="B5" s="251"/>
      <c r="C5" s="138" t="str">
        <f>'Krycí list'!P5</f>
        <v xml:space="preserve"> </v>
      </c>
      <c r="D5" s="235"/>
      <c r="E5" s="235"/>
      <c r="F5" s="251"/>
      <c r="G5" s="251"/>
      <c r="H5" s="251"/>
      <c r="I5" s="138"/>
      <c r="J5" s="251"/>
      <c r="K5" s="251"/>
    </row>
    <row r="6" spans="1:27" s="248" customFormat="1" x14ac:dyDescent="0.2">
      <c r="A6" s="251"/>
      <c r="B6" s="251"/>
      <c r="C6" s="138"/>
      <c r="D6" s="235"/>
      <c r="E6" s="235"/>
      <c r="F6" s="251"/>
      <c r="G6" s="251"/>
      <c r="H6" s="251"/>
      <c r="I6" s="138"/>
      <c r="J6" s="251"/>
      <c r="K6" s="251"/>
    </row>
    <row r="7" spans="1:27" s="248" customFormat="1" x14ac:dyDescent="0.2">
      <c r="A7" s="251" t="s">
        <v>65</v>
      </c>
      <c r="B7" s="251"/>
      <c r="C7" s="270" t="str">
        <f>'Krycí list'!E26</f>
        <v>Základní škola Bosonožská</v>
      </c>
      <c r="D7" s="269"/>
      <c r="E7" s="269"/>
      <c r="F7" s="251"/>
      <c r="G7" s="251"/>
      <c r="H7" s="251"/>
      <c r="I7" s="138"/>
      <c r="J7" s="251"/>
      <c r="K7" s="251"/>
    </row>
    <row r="8" spans="1:27" s="248" customFormat="1" x14ac:dyDescent="0.2">
      <c r="A8" s="251" t="s">
        <v>66</v>
      </c>
      <c r="B8" s="251"/>
      <c r="C8" s="270" t="str">
        <f>'Krycí list'!E28</f>
        <v xml:space="preserve"> </v>
      </c>
      <c r="D8" s="269"/>
      <c r="E8" s="235"/>
      <c r="F8" s="251"/>
      <c r="G8" s="251"/>
      <c r="H8" s="251"/>
      <c r="I8" s="138"/>
      <c r="J8" s="251"/>
      <c r="K8" s="251"/>
    </row>
    <row r="9" spans="1:27" s="248" customFormat="1" x14ac:dyDescent="0.2">
      <c r="A9" s="251" t="s">
        <v>67</v>
      </c>
      <c r="B9" s="251"/>
      <c r="C9" s="268" t="str">
        <f>'Krycí list'!O31</f>
        <v>02/2024</v>
      </c>
      <c r="D9" s="269"/>
      <c r="E9" s="235"/>
      <c r="F9" s="251"/>
      <c r="G9" s="251"/>
      <c r="H9" s="251"/>
      <c r="I9" s="138"/>
      <c r="J9" s="251"/>
      <c r="K9" s="251"/>
    </row>
    <row r="10" spans="1:27" s="248" customFormat="1" x14ac:dyDescent="0.2">
      <c r="A10" s="251"/>
      <c r="B10" s="251"/>
      <c r="C10" s="251"/>
      <c r="D10" s="238"/>
      <c r="E10" s="238"/>
      <c r="F10" s="251"/>
      <c r="G10" s="251"/>
      <c r="H10" s="251"/>
      <c r="I10" s="251"/>
      <c r="J10" s="251"/>
      <c r="K10" s="251"/>
    </row>
    <row r="11" spans="1:27" s="249" customFormat="1" ht="38.25" x14ac:dyDescent="0.2">
      <c r="A11" s="139" t="s">
        <v>72</v>
      </c>
      <c r="B11" s="140" t="s">
        <v>73</v>
      </c>
      <c r="C11" s="140" t="s">
        <v>74</v>
      </c>
      <c r="D11" s="140" t="s">
        <v>75</v>
      </c>
      <c r="E11" s="140" t="s">
        <v>89</v>
      </c>
      <c r="F11" s="140" t="s">
        <v>76</v>
      </c>
      <c r="G11" s="140" t="s">
        <v>77</v>
      </c>
      <c r="H11" s="140" t="s">
        <v>92</v>
      </c>
      <c r="I11" s="140" t="s">
        <v>93</v>
      </c>
      <c r="J11" s="140" t="s">
        <v>78</v>
      </c>
      <c r="K11" s="140" t="s">
        <v>90</v>
      </c>
    </row>
    <row r="12" spans="1:27" s="234" customFormat="1" x14ac:dyDescent="0.2">
      <c r="A12" s="150">
        <v>1</v>
      </c>
      <c r="B12" s="151">
        <v>2</v>
      </c>
      <c r="C12" s="151">
        <v>3</v>
      </c>
      <c r="D12" s="141">
        <v>4</v>
      </c>
      <c r="E12" s="141">
        <v>5</v>
      </c>
      <c r="F12" s="151">
        <v>6</v>
      </c>
      <c r="G12" s="151">
        <v>7</v>
      </c>
      <c r="H12" s="151">
        <v>8</v>
      </c>
      <c r="I12" s="151">
        <v>9</v>
      </c>
      <c r="J12" s="151">
        <v>10</v>
      </c>
      <c r="K12" s="151">
        <v>11</v>
      </c>
    </row>
    <row r="13" spans="1:27" x14ac:dyDescent="0.2">
      <c r="A13" s="230"/>
      <c r="B13" s="233"/>
      <c r="C13" s="233"/>
      <c r="D13" s="239"/>
      <c r="E13" s="241"/>
      <c r="F13" s="233"/>
      <c r="G13" s="230"/>
      <c r="H13" s="230"/>
      <c r="I13" s="230"/>
      <c r="J13" s="230"/>
      <c r="K13" s="230"/>
    </row>
    <row r="14" spans="1:27" s="142" customFormat="1" x14ac:dyDescent="0.2">
      <c r="A14" s="203"/>
      <c r="B14" s="144"/>
      <c r="C14" s="144"/>
      <c r="D14" s="236" t="s">
        <v>82</v>
      </c>
      <c r="E14" s="160" t="s">
        <v>161</v>
      </c>
      <c r="F14" s="245"/>
      <c r="G14" s="246"/>
      <c r="H14" s="246"/>
      <c r="I14" s="161">
        <f>I15</f>
        <v>0</v>
      </c>
      <c r="J14" s="147"/>
      <c r="K14" s="146"/>
      <c r="L14" s="246"/>
      <c r="M14" s="246"/>
      <c r="N14" s="246"/>
      <c r="O14" s="246"/>
      <c r="P14" s="246"/>
      <c r="Q14" s="246"/>
      <c r="R14" s="246"/>
      <c r="S14" s="246"/>
      <c r="T14" s="246"/>
      <c r="U14" s="246"/>
      <c r="V14" s="246"/>
      <c r="W14" s="246"/>
      <c r="X14" s="246"/>
      <c r="Y14" s="246"/>
      <c r="Z14" s="246"/>
      <c r="AA14" s="246"/>
    </row>
    <row r="15" spans="1:27" s="137" customFormat="1" x14ac:dyDescent="0.2">
      <c r="A15" s="203"/>
      <c r="B15" s="144"/>
      <c r="C15" s="144"/>
      <c r="D15" s="176"/>
      <c r="E15" s="242" t="s">
        <v>106</v>
      </c>
      <c r="F15" s="144"/>
      <c r="G15" s="145"/>
      <c r="H15" s="155"/>
      <c r="I15" s="143">
        <f>SUM(I16:I25)</f>
        <v>0</v>
      </c>
      <c r="J15" s="147"/>
      <c r="K15" s="146"/>
      <c r="L15" s="204"/>
      <c r="M15" s="204"/>
      <c r="N15" s="204"/>
      <c r="O15" s="204"/>
      <c r="P15" s="204"/>
      <c r="Q15" s="204"/>
      <c r="R15" s="204"/>
      <c r="S15" s="204"/>
      <c r="T15" s="204"/>
      <c r="U15" s="204"/>
      <c r="V15" s="204"/>
      <c r="W15" s="204"/>
      <c r="X15" s="204"/>
      <c r="Y15" s="204"/>
      <c r="Z15" s="204"/>
      <c r="AA15" s="204"/>
    </row>
    <row r="16" spans="1:27" s="137" customFormat="1" x14ac:dyDescent="0.2">
      <c r="A16" s="203">
        <v>1</v>
      </c>
      <c r="B16" s="144"/>
      <c r="C16" s="144" t="s">
        <v>94</v>
      </c>
      <c r="D16" s="176"/>
      <c r="E16" s="162" t="s">
        <v>99</v>
      </c>
      <c r="F16" s="175" t="s">
        <v>79</v>
      </c>
      <c r="G16" s="145">
        <v>10</v>
      </c>
      <c r="H16" s="146"/>
      <c r="I16" s="146">
        <f t="shared" ref="I16:I25" si="0">ROUND(G16*H16,2)</f>
        <v>0</v>
      </c>
      <c r="J16" s="147">
        <v>21</v>
      </c>
      <c r="K16" s="146">
        <f t="shared" ref="K16:K25" si="1">I16+((I16/100)*J16)</f>
        <v>0</v>
      </c>
      <c r="L16" s="204"/>
      <c r="M16" s="204"/>
      <c r="N16" s="204"/>
      <c r="O16" s="204"/>
      <c r="P16" s="204"/>
      <c r="Q16" s="204"/>
      <c r="R16" s="204"/>
      <c r="S16" s="204"/>
      <c r="T16" s="204"/>
      <c r="U16" s="204"/>
      <c r="V16" s="204"/>
      <c r="W16" s="204"/>
      <c r="X16" s="204"/>
      <c r="Y16" s="204"/>
      <c r="Z16" s="204"/>
      <c r="AA16" s="204"/>
    </row>
    <row r="17" spans="1:27" s="179" customFormat="1" ht="38.25" x14ac:dyDescent="0.2">
      <c r="A17" s="205">
        <v>2</v>
      </c>
      <c r="B17" s="185"/>
      <c r="C17" s="185" t="s">
        <v>94</v>
      </c>
      <c r="D17" s="217"/>
      <c r="E17" s="194" t="s">
        <v>110</v>
      </c>
      <c r="F17" s="185" t="s">
        <v>79</v>
      </c>
      <c r="G17" s="192">
        <v>1</v>
      </c>
      <c r="H17" s="193"/>
      <c r="I17" s="190">
        <f>ROUND(G17*H17,2)</f>
        <v>0</v>
      </c>
      <c r="J17" s="189">
        <v>21</v>
      </c>
      <c r="K17" s="190">
        <f>I17+((I17/100)*J17)</f>
        <v>0</v>
      </c>
      <c r="L17" s="225"/>
      <c r="M17" s="225"/>
      <c r="N17" s="225"/>
      <c r="O17" s="225"/>
      <c r="P17" s="225"/>
      <c r="Q17" s="225"/>
      <c r="R17" s="225"/>
      <c r="S17" s="225"/>
      <c r="T17" s="225"/>
      <c r="U17" s="225"/>
      <c r="V17" s="225"/>
      <c r="W17" s="225"/>
      <c r="X17" s="225"/>
      <c r="Y17" s="225"/>
      <c r="Z17" s="225"/>
      <c r="AA17" s="225"/>
    </row>
    <row r="18" spans="1:27" s="137" customFormat="1" x14ac:dyDescent="0.2">
      <c r="A18" s="203">
        <v>3</v>
      </c>
      <c r="B18" s="144"/>
      <c r="C18" s="144" t="s">
        <v>94</v>
      </c>
      <c r="D18" s="176"/>
      <c r="E18" s="162" t="s">
        <v>100</v>
      </c>
      <c r="F18" s="175" t="s">
        <v>79</v>
      </c>
      <c r="G18" s="145">
        <v>10</v>
      </c>
      <c r="H18" s="146"/>
      <c r="I18" s="146">
        <f t="shared" si="0"/>
        <v>0</v>
      </c>
      <c r="J18" s="147">
        <v>21</v>
      </c>
      <c r="K18" s="146">
        <f t="shared" si="1"/>
        <v>0</v>
      </c>
      <c r="L18" s="204"/>
      <c r="M18" s="204"/>
      <c r="N18" s="204"/>
      <c r="O18" s="204"/>
      <c r="P18" s="204"/>
      <c r="Q18" s="204"/>
      <c r="R18" s="204"/>
      <c r="S18" s="204"/>
      <c r="T18" s="204"/>
      <c r="U18" s="204"/>
      <c r="V18" s="204"/>
      <c r="W18" s="204"/>
      <c r="X18" s="204"/>
      <c r="Y18" s="204"/>
      <c r="Z18" s="204"/>
      <c r="AA18" s="204"/>
    </row>
    <row r="19" spans="1:27" s="137" customFormat="1" x14ac:dyDescent="0.2">
      <c r="A19" s="203">
        <v>4</v>
      </c>
      <c r="B19" s="144"/>
      <c r="C19" s="144" t="s">
        <v>94</v>
      </c>
      <c r="D19" s="176"/>
      <c r="E19" s="162" t="s">
        <v>107</v>
      </c>
      <c r="F19" s="175" t="s">
        <v>79</v>
      </c>
      <c r="G19" s="145">
        <v>1</v>
      </c>
      <c r="H19" s="146"/>
      <c r="I19" s="146">
        <f t="shared" si="0"/>
        <v>0</v>
      </c>
      <c r="J19" s="147">
        <v>21</v>
      </c>
      <c r="K19" s="146">
        <f t="shared" si="1"/>
        <v>0</v>
      </c>
      <c r="L19" s="204"/>
      <c r="M19" s="204"/>
      <c r="N19" s="204"/>
      <c r="O19" s="204"/>
      <c r="P19" s="204"/>
      <c r="Q19" s="204"/>
      <c r="R19" s="204"/>
      <c r="S19" s="204"/>
      <c r="T19" s="204"/>
      <c r="U19" s="204"/>
      <c r="V19" s="204"/>
      <c r="W19" s="204"/>
      <c r="X19" s="204"/>
      <c r="Y19" s="204"/>
      <c r="Z19" s="204"/>
      <c r="AA19" s="204"/>
    </row>
    <row r="20" spans="1:27" s="137" customFormat="1" x14ac:dyDescent="0.2">
      <c r="A20" s="203">
        <v>5</v>
      </c>
      <c r="B20" s="144"/>
      <c r="C20" s="144" t="s">
        <v>94</v>
      </c>
      <c r="D20" s="176"/>
      <c r="E20" s="162" t="s">
        <v>102</v>
      </c>
      <c r="F20" s="175" t="s">
        <v>79</v>
      </c>
      <c r="G20" s="145">
        <v>1</v>
      </c>
      <c r="H20" s="146"/>
      <c r="I20" s="146">
        <f t="shared" si="0"/>
        <v>0</v>
      </c>
      <c r="J20" s="147">
        <v>21</v>
      </c>
      <c r="K20" s="146">
        <f t="shared" si="1"/>
        <v>0</v>
      </c>
      <c r="L20" s="204"/>
      <c r="M20" s="204"/>
      <c r="N20" s="204"/>
      <c r="O20" s="204"/>
      <c r="P20" s="204"/>
      <c r="Q20" s="204"/>
      <c r="R20" s="204"/>
      <c r="S20" s="204"/>
      <c r="T20" s="204"/>
      <c r="U20" s="204"/>
      <c r="V20" s="204"/>
      <c r="W20" s="204"/>
      <c r="X20" s="204"/>
      <c r="Y20" s="204"/>
      <c r="Z20" s="204"/>
      <c r="AA20" s="204"/>
    </row>
    <row r="21" spans="1:27" s="137" customFormat="1" x14ac:dyDescent="0.2">
      <c r="A21" s="203">
        <v>6</v>
      </c>
      <c r="B21" s="144"/>
      <c r="C21" s="144" t="s">
        <v>94</v>
      </c>
      <c r="D21" s="176"/>
      <c r="E21" s="162" t="s">
        <v>103</v>
      </c>
      <c r="F21" s="175" t="s">
        <v>79</v>
      </c>
      <c r="G21" s="145">
        <v>4</v>
      </c>
      <c r="H21" s="146"/>
      <c r="I21" s="146">
        <f t="shared" si="0"/>
        <v>0</v>
      </c>
      <c r="J21" s="147">
        <v>21</v>
      </c>
      <c r="K21" s="146">
        <f t="shared" si="1"/>
        <v>0</v>
      </c>
      <c r="L21" s="204"/>
      <c r="M21" s="204"/>
      <c r="N21" s="204"/>
      <c r="O21" s="204"/>
      <c r="P21" s="204"/>
      <c r="Q21" s="204"/>
      <c r="R21" s="204"/>
      <c r="S21" s="204"/>
      <c r="T21" s="204"/>
      <c r="U21" s="204"/>
      <c r="V21" s="204"/>
      <c r="W21" s="204"/>
      <c r="X21" s="204"/>
      <c r="Y21" s="204"/>
      <c r="Z21" s="204"/>
      <c r="AA21" s="204"/>
    </row>
    <row r="22" spans="1:27" s="137" customFormat="1" x14ac:dyDescent="0.2">
      <c r="A22" s="203">
        <v>7</v>
      </c>
      <c r="B22" s="144"/>
      <c r="C22" s="144" t="s">
        <v>94</v>
      </c>
      <c r="D22" s="176"/>
      <c r="E22" s="162" t="s">
        <v>108</v>
      </c>
      <c r="F22" s="175" t="s">
        <v>79</v>
      </c>
      <c r="G22" s="145">
        <v>1</v>
      </c>
      <c r="H22" s="146"/>
      <c r="I22" s="146">
        <f t="shared" si="0"/>
        <v>0</v>
      </c>
      <c r="J22" s="147">
        <v>21</v>
      </c>
      <c r="K22" s="146">
        <f t="shared" si="1"/>
        <v>0</v>
      </c>
      <c r="L22" s="204"/>
      <c r="M22" s="204"/>
      <c r="N22" s="204"/>
      <c r="O22" s="204"/>
      <c r="P22" s="204"/>
      <c r="Q22" s="204"/>
      <c r="R22" s="204"/>
      <c r="S22" s="204"/>
      <c r="T22" s="204"/>
      <c r="U22" s="204"/>
      <c r="V22" s="204"/>
      <c r="W22" s="204"/>
      <c r="X22" s="204"/>
      <c r="Y22" s="204"/>
      <c r="Z22" s="204"/>
      <c r="AA22" s="204"/>
    </row>
    <row r="23" spans="1:27" s="137" customFormat="1" x14ac:dyDescent="0.2">
      <c r="A23" s="203">
        <v>8</v>
      </c>
      <c r="B23" s="144"/>
      <c r="C23" s="144" t="s">
        <v>94</v>
      </c>
      <c r="D23" s="176"/>
      <c r="E23" s="162" t="s">
        <v>109</v>
      </c>
      <c r="F23" s="175" t="s">
        <v>79</v>
      </c>
      <c r="G23" s="145">
        <v>1</v>
      </c>
      <c r="H23" s="146"/>
      <c r="I23" s="146">
        <f t="shared" si="0"/>
        <v>0</v>
      </c>
      <c r="J23" s="147">
        <v>21</v>
      </c>
      <c r="K23" s="146">
        <f t="shared" si="1"/>
        <v>0</v>
      </c>
      <c r="L23" s="204"/>
      <c r="M23" s="204"/>
      <c r="N23" s="204"/>
      <c r="O23" s="204"/>
      <c r="P23" s="204"/>
      <c r="Q23" s="204"/>
      <c r="R23" s="204"/>
      <c r="S23" s="204"/>
      <c r="T23" s="204"/>
      <c r="U23" s="204"/>
      <c r="V23" s="204"/>
      <c r="W23" s="204"/>
      <c r="X23" s="204"/>
      <c r="Y23" s="204"/>
      <c r="Z23" s="204"/>
      <c r="AA23" s="204"/>
    </row>
    <row r="24" spans="1:27" s="137" customFormat="1" x14ac:dyDescent="0.2">
      <c r="A24" s="203">
        <v>9</v>
      </c>
      <c r="B24" s="144"/>
      <c r="C24" s="144" t="s">
        <v>94</v>
      </c>
      <c r="D24" s="176"/>
      <c r="E24" s="162" t="s">
        <v>104</v>
      </c>
      <c r="F24" s="175" t="s">
        <v>79</v>
      </c>
      <c r="G24" s="145">
        <v>1</v>
      </c>
      <c r="H24" s="146"/>
      <c r="I24" s="146">
        <f t="shared" si="0"/>
        <v>0</v>
      </c>
      <c r="J24" s="147">
        <v>21</v>
      </c>
      <c r="K24" s="146">
        <f t="shared" si="1"/>
        <v>0</v>
      </c>
      <c r="L24" s="204"/>
      <c r="M24" s="204"/>
      <c r="N24" s="204"/>
      <c r="O24" s="204"/>
      <c r="P24" s="204"/>
      <c r="Q24" s="204"/>
      <c r="R24" s="204"/>
      <c r="S24" s="204"/>
      <c r="T24" s="204"/>
      <c r="U24" s="204"/>
      <c r="V24" s="204"/>
      <c r="W24" s="204"/>
      <c r="X24" s="204"/>
      <c r="Y24" s="204"/>
      <c r="Z24" s="204"/>
      <c r="AA24" s="204"/>
    </row>
    <row r="25" spans="1:27" s="137" customFormat="1" x14ac:dyDescent="0.2">
      <c r="A25" s="203">
        <v>10</v>
      </c>
      <c r="B25" s="144"/>
      <c r="C25" s="144" t="s">
        <v>94</v>
      </c>
      <c r="D25" s="176"/>
      <c r="E25" s="162" t="s">
        <v>105</v>
      </c>
      <c r="F25" s="175" t="s">
        <v>79</v>
      </c>
      <c r="G25" s="145">
        <v>10</v>
      </c>
      <c r="H25" s="146"/>
      <c r="I25" s="146">
        <f t="shared" si="0"/>
        <v>0</v>
      </c>
      <c r="J25" s="147">
        <v>21</v>
      </c>
      <c r="K25" s="146">
        <f t="shared" si="1"/>
        <v>0</v>
      </c>
      <c r="L25" s="204"/>
      <c r="M25" s="204"/>
      <c r="N25" s="204"/>
      <c r="O25" s="204"/>
      <c r="P25" s="204"/>
      <c r="Q25" s="204"/>
      <c r="R25" s="204"/>
      <c r="S25" s="204"/>
      <c r="T25" s="204"/>
      <c r="U25" s="204"/>
      <c r="V25" s="204"/>
      <c r="W25" s="204"/>
      <c r="X25" s="204"/>
      <c r="Y25" s="204"/>
      <c r="Z25" s="204"/>
      <c r="AA25" s="204"/>
    </row>
    <row r="26" spans="1:27" s="148" customFormat="1" x14ac:dyDescent="0.2">
      <c r="A26" s="203"/>
      <c r="B26" s="232"/>
      <c r="C26" s="232"/>
      <c r="D26" s="237"/>
      <c r="E26" s="243" t="s">
        <v>91</v>
      </c>
      <c r="F26" s="232"/>
      <c r="G26" s="247"/>
      <c r="H26" s="247"/>
      <c r="I26" s="149">
        <f>I14</f>
        <v>0</v>
      </c>
      <c r="J26" s="247"/>
      <c r="K26" s="247"/>
      <c r="L26" s="247"/>
      <c r="M26" s="247"/>
      <c r="N26" s="247"/>
      <c r="O26" s="247"/>
      <c r="P26" s="247"/>
      <c r="Q26" s="247"/>
      <c r="R26" s="247"/>
      <c r="S26" s="247"/>
      <c r="T26" s="247"/>
      <c r="U26" s="247"/>
      <c r="V26" s="247"/>
      <c r="W26" s="247"/>
      <c r="X26" s="247"/>
      <c r="Y26" s="247"/>
      <c r="Z26" s="247"/>
      <c r="AA26" s="247"/>
    </row>
    <row r="27" spans="1:27" x14ac:dyDescent="0.2">
      <c r="A27" s="203"/>
    </row>
  </sheetData>
  <sheetProtection formatCells="0" formatColumns="0" formatRows="0" insertColumns="0" insertRows="0" insertHyperlinks="0" deleteColumns="0" deleteRows="0" sort="0" autoFilter="0" pivotTables="0"/>
  <mergeCells count="4">
    <mergeCell ref="C9:D9"/>
    <mergeCell ref="C8:D8"/>
    <mergeCell ref="C3:E3"/>
    <mergeCell ref="C7:E7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76" fitToHeight="999" orientation="landscape" errors="blank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77EBB-C957-41CF-8C42-B29545EB7538}">
  <sheetPr>
    <pageSetUpPr fitToPage="1"/>
  </sheetPr>
  <dimension ref="A1:AA27"/>
  <sheetViews>
    <sheetView showGridLines="0" zoomScaleNormal="100" workbookViewId="0">
      <selection activeCell="E22" sqref="E22"/>
    </sheetView>
  </sheetViews>
  <sheetFormatPr defaultRowHeight="12.75" x14ac:dyDescent="0.2"/>
  <cols>
    <col min="1" max="1" width="5.5703125" style="207" customWidth="1"/>
    <col min="2" max="2" width="4.42578125" style="210" customWidth="1"/>
    <col min="3" max="3" width="6.42578125" style="210" customWidth="1"/>
    <col min="4" max="4" width="12.7109375" style="218" customWidth="1"/>
    <col min="5" max="5" width="96" style="202" customWidth="1"/>
    <col min="6" max="6" width="7.7109375" style="210" customWidth="1"/>
    <col min="7" max="7" width="9.85546875" style="207" customWidth="1"/>
    <col min="8" max="8" width="13.28515625" style="207" customWidth="1"/>
    <col min="9" max="9" width="15.5703125" style="207" customWidth="1"/>
    <col min="10" max="10" width="6.7109375" style="207" customWidth="1"/>
    <col min="11" max="11" width="15.5703125" style="207" customWidth="1"/>
    <col min="12" max="27" width="9.140625" style="207"/>
    <col min="28" max="16384" width="9.140625" style="177"/>
  </cols>
  <sheetData>
    <row r="1" spans="1:27" s="199" customFormat="1" ht="18" x14ac:dyDescent="0.2">
      <c r="A1" s="227" t="s">
        <v>95</v>
      </c>
      <c r="B1" s="228"/>
      <c r="C1" s="228"/>
      <c r="D1" s="215"/>
      <c r="E1" s="215"/>
      <c r="F1" s="228"/>
      <c r="G1" s="228"/>
      <c r="H1" s="228"/>
      <c r="I1" s="228"/>
      <c r="J1" s="228"/>
      <c r="K1" s="228"/>
    </row>
    <row r="2" spans="1:27" s="199" customFormat="1" x14ac:dyDescent="0.2">
      <c r="A2" s="229" t="s">
        <v>61</v>
      </c>
      <c r="B2" s="228"/>
      <c r="C2" s="178" t="str">
        <f>'[1]Krycí list'!E5</f>
        <v>Družina č. 46</v>
      </c>
      <c r="D2" s="212"/>
      <c r="E2" s="212"/>
      <c r="F2" s="228"/>
      <c r="G2" s="228"/>
      <c r="H2" s="228"/>
      <c r="I2" s="228"/>
      <c r="J2" s="228"/>
      <c r="K2" s="228"/>
    </row>
    <row r="3" spans="1:27" s="199" customFormat="1" x14ac:dyDescent="0.2">
      <c r="A3" s="229" t="s">
        <v>62</v>
      </c>
      <c r="B3" s="228"/>
      <c r="C3" s="271" t="str">
        <f>'[1]Krycí list'!E7</f>
        <v>Základní škola Bosonožská 9 
625 00 Brno - Starý Lískovec</v>
      </c>
      <c r="D3" s="272"/>
      <c r="E3" s="272"/>
      <c r="F3" s="228"/>
      <c r="G3" s="228"/>
      <c r="H3" s="228"/>
      <c r="I3" s="178"/>
      <c r="J3" s="228"/>
      <c r="K3" s="228"/>
    </row>
    <row r="4" spans="1:27" s="199" customFormat="1" x14ac:dyDescent="0.2">
      <c r="A4" s="229" t="s">
        <v>63</v>
      </c>
      <c r="B4" s="228"/>
      <c r="C4" s="178" t="str">
        <f>'[1]Krycí list'!E9</f>
        <v>OCENĚNÝ SOUPIS PRACÍ A DODÁVEK A SLUŽEB</v>
      </c>
      <c r="D4" s="212"/>
      <c r="E4" s="212"/>
      <c r="F4" s="228"/>
      <c r="G4" s="228"/>
      <c r="H4" s="228"/>
      <c r="I4" s="178"/>
      <c r="J4" s="228"/>
      <c r="K4" s="228"/>
    </row>
    <row r="5" spans="1:27" s="199" customFormat="1" x14ac:dyDescent="0.2">
      <c r="A5" s="228" t="s">
        <v>71</v>
      </c>
      <c r="B5" s="228"/>
      <c r="C5" s="178" t="str">
        <f>'[1]Krycí list'!P5</f>
        <v xml:space="preserve"> </v>
      </c>
      <c r="D5" s="212"/>
      <c r="E5" s="212"/>
      <c r="F5" s="228"/>
      <c r="G5" s="228"/>
      <c r="H5" s="228"/>
      <c r="I5" s="178"/>
      <c r="J5" s="228"/>
      <c r="K5" s="228"/>
    </row>
    <row r="6" spans="1:27" s="199" customFormat="1" x14ac:dyDescent="0.2">
      <c r="A6" s="228"/>
      <c r="B6" s="228"/>
      <c r="C6" s="178"/>
      <c r="D6" s="212"/>
      <c r="E6" s="212"/>
      <c r="F6" s="228"/>
      <c r="G6" s="228"/>
      <c r="H6" s="228"/>
      <c r="I6" s="178"/>
      <c r="J6" s="228"/>
      <c r="K6" s="228"/>
    </row>
    <row r="7" spans="1:27" s="199" customFormat="1" x14ac:dyDescent="0.2">
      <c r="A7" s="228" t="s">
        <v>65</v>
      </c>
      <c r="B7" s="228"/>
      <c r="C7" s="271" t="str">
        <f>'[1]Krycí list'!E26</f>
        <v>Základní škola Bosonožská</v>
      </c>
      <c r="D7" s="272"/>
      <c r="E7" s="272"/>
      <c r="F7" s="228"/>
      <c r="G7" s="228"/>
      <c r="H7" s="228"/>
      <c r="I7" s="178"/>
      <c r="J7" s="228"/>
      <c r="K7" s="228"/>
    </row>
    <row r="8" spans="1:27" s="199" customFormat="1" x14ac:dyDescent="0.2">
      <c r="A8" s="228" t="s">
        <v>66</v>
      </c>
      <c r="B8" s="228"/>
      <c r="C8" s="271" t="str">
        <f>'[1]Krycí list'!E28</f>
        <v xml:space="preserve"> </v>
      </c>
      <c r="D8" s="272"/>
      <c r="E8" s="212"/>
      <c r="F8" s="228"/>
      <c r="G8" s="228"/>
      <c r="H8" s="228"/>
      <c r="I8" s="178"/>
      <c r="J8" s="228"/>
      <c r="K8" s="228"/>
    </row>
    <row r="9" spans="1:27" s="199" customFormat="1" x14ac:dyDescent="0.2">
      <c r="A9" s="228" t="s">
        <v>67</v>
      </c>
      <c r="B9" s="228"/>
      <c r="C9" s="273" t="str">
        <f>'[1]Krycí list'!O31</f>
        <v>05/2022</v>
      </c>
      <c r="D9" s="272"/>
      <c r="E9" s="212"/>
      <c r="F9" s="228"/>
      <c r="G9" s="228"/>
      <c r="H9" s="228"/>
      <c r="I9" s="178"/>
      <c r="J9" s="228"/>
      <c r="K9" s="228"/>
    </row>
    <row r="10" spans="1:27" s="199" customFormat="1" x14ac:dyDescent="0.2">
      <c r="A10" s="228"/>
      <c r="B10" s="228"/>
      <c r="C10" s="228"/>
      <c r="D10" s="215"/>
      <c r="E10" s="215"/>
      <c r="F10" s="228"/>
      <c r="G10" s="228"/>
      <c r="H10" s="228"/>
      <c r="I10" s="228"/>
      <c r="J10" s="228"/>
      <c r="K10" s="228"/>
    </row>
    <row r="11" spans="1:27" s="226" customFormat="1" ht="38.25" x14ac:dyDescent="0.2">
      <c r="A11" s="180" t="s">
        <v>72</v>
      </c>
      <c r="B11" s="181" t="s">
        <v>73</v>
      </c>
      <c r="C11" s="181" t="s">
        <v>74</v>
      </c>
      <c r="D11" s="181" t="s">
        <v>75</v>
      </c>
      <c r="E11" s="181" t="s">
        <v>89</v>
      </c>
      <c r="F11" s="181" t="s">
        <v>76</v>
      </c>
      <c r="G11" s="181" t="s">
        <v>77</v>
      </c>
      <c r="H11" s="181" t="s">
        <v>92</v>
      </c>
      <c r="I11" s="181" t="s">
        <v>93</v>
      </c>
      <c r="J11" s="181" t="s">
        <v>78</v>
      </c>
      <c r="K11" s="181" t="s">
        <v>90</v>
      </c>
    </row>
    <row r="12" spans="1:27" s="210" customFormat="1" x14ac:dyDescent="0.2">
      <c r="A12" s="182">
        <v>1</v>
      </c>
      <c r="B12" s="183">
        <v>2</v>
      </c>
      <c r="C12" s="183">
        <v>3</v>
      </c>
      <c r="D12" s="184">
        <v>4</v>
      </c>
      <c r="E12" s="184">
        <v>5</v>
      </c>
      <c r="F12" s="183">
        <v>6</v>
      </c>
      <c r="G12" s="183">
        <v>7</v>
      </c>
      <c r="H12" s="183">
        <v>8</v>
      </c>
      <c r="I12" s="183">
        <v>9</v>
      </c>
      <c r="J12" s="183">
        <v>10</v>
      </c>
      <c r="K12" s="183">
        <v>11</v>
      </c>
    </row>
    <row r="13" spans="1:27" x14ac:dyDescent="0.2">
      <c r="A13" s="206"/>
      <c r="B13" s="209"/>
      <c r="C13" s="209"/>
      <c r="D13" s="216"/>
      <c r="E13" s="219"/>
      <c r="F13" s="209"/>
      <c r="G13" s="206"/>
      <c r="H13" s="206"/>
      <c r="I13" s="206"/>
      <c r="J13" s="206"/>
      <c r="K13" s="206"/>
    </row>
    <row r="14" spans="1:27" s="187" customFormat="1" x14ac:dyDescent="0.2">
      <c r="A14" s="205"/>
      <c r="B14" s="185"/>
      <c r="C14" s="185"/>
      <c r="D14" s="213" t="s">
        <v>82</v>
      </c>
      <c r="E14" s="186" t="s">
        <v>161</v>
      </c>
      <c r="F14" s="221"/>
      <c r="G14" s="222"/>
      <c r="H14" s="222"/>
      <c r="I14" s="188">
        <f>I15</f>
        <v>0</v>
      </c>
      <c r="J14" s="189"/>
      <c r="K14" s="190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22"/>
      <c r="Z14" s="222"/>
      <c r="AA14" s="222"/>
    </row>
    <row r="15" spans="1:27" s="179" customFormat="1" x14ac:dyDescent="0.2">
      <c r="A15" s="205"/>
      <c r="B15" s="185"/>
      <c r="C15" s="185"/>
      <c r="D15" s="217"/>
      <c r="E15" s="200" t="s">
        <v>106</v>
      </c>
      <c r="F15" s="211"/>
      <c r="G15" s="223"/>
      <c r="H15" s="223"/>
      <c r="I15" s="191">
        <f>SUM(I16:I26)</f>
        <v>0</v>
      </c>
      <c r="J15" s="189"/>
      <c r="K15" s="190"/>
      <c r="L15" s="225"/>
      <c r="M15" s="225"/>
      <c r="N15" s="225"/>
      <c r="O15" s="225"/>
      <c r="P15" s="225"/>
      <c r="Q15" s="225"/>
      <c r="R15" s="225"/>
      <c r="S15" s="225"/>
      <c r="T15" s="225"/>
      <c r="U15" s="225"/>
      <c r="V15" s="225"/>
      <c r="W15" s="225"/>
      <c r="X15" s="225"/>
      <c r="Y15" s="225"/>
      <c r="Z15" s="225"/>
      <c r="AA15" s="225"/>
    </row>
    <row r="16" spans="1:27" s="179" customFormat="1" x14ac:dyDescent="0.2">
      <c r="A16" s="205">
        <v>1</v>
      </c>
      <c r="B16" s="185"/>
      <c r="C16" s="185" t="s">
        <v>94</v>
      </c>
      <c r="D16" s="217"/>
      <c r="E16" s="194" t="s">
        <v>99</v>
      </c>
      <c r="F16" s="185" t="s">
        <v>79</v>
      </c>
      <c r="G16" s="192">
        <v>10</v>
      </c>
      <c r="H16" s="193"/>
      <c r="I16" s="190">
        <f t="shared" ref="I16:I26" si="0">ROUND(G16*H16,2)</f>
        <v>0</v>
      </c>
      <c r="J16" s="189">
        <v>21</v>
      </c>
      <c r="K16" s="190">
        <f t="shared" ref="K16:K26" si="1">I16+((I16/100)*J16)</f>
        <v>0</v>
      </c>
      <c r="L16" s="225"/>
      <c r="M16" s="225"/>
      <c r="N16" s="225"/>
      <c r="O16" s="225"/>
      <c r="P16" s="225"/>
      <c r="Q16" s="225"/>
      <c r="R16" s="225"/>
      <c r="S16" s="225"/>
      <c r="T16" s="225"/>
      <c r="U16" s="225"/>
      <c r="V16" s="225"/>
      <c r="W16" s="225"/>
      <c r="X16" s="225"/>
      <c r="Y16" s="225"/>
      <c r="Z16" s="225"/>
      <c r="AA16" s="225"/>
    </row>
    <row r="17" spans="1:27" s="179" customFormat="1" x14ac:dyDescent="0.2">
      <c r="A17" s="205">
        <v>2</v>
      </c>
      <c r="B17" s="185"/>
      <c r="C17" s="185" t="s">
        <v>94</v>
      </c>
      <c r="D17" s="217"/>
      <c r="E17" s="194" t="s">
        <v>100</v>
      </c>
      <c r="F17" s="185" t="s">
        <v>79</v>
      </c>
      <c r="G17" s="192">
        <v>10</v>
      </c>
      <c r="H17" s="193"/>
      <c r="I17" s="190">
        <f t="shared" si="0"/>
        <v>0</v>
      </c>
      <c r="J17" s="189">
        <v>21</v>
      </c>
      <c r="K17" s="190">
        <f t="shared" si="1"/>
        <v>0</v>
      </c>
      <c r="L17" s="225"/>
      <c r="M17" s="225"/>
      <c r="N17" s="225"/>
      <c r="O17" s="225"/>
      <c r="P17" s="225"/>
      <c r="Q17" s="225"/>
      <c r="R17" s="225"/>
      <c r="S17" s="225"/>
      <c r="T17" s="225"/>
      <c r="U17" s="225"/>
      <c r="V17" s="225"/>
      <c r="W17" s="225"/>
      <c r="X17" s="225"/>
      <c r="Y17" s="225"/>
      <c r="Z17" s="225"/>
      <c r="AA17" s="225"/>
    </row>
    <row r="18" spans="1:27" s="179" customFormat="1" x14ac:dyDescent="0.2">
      <c r="A18" s="205">
        <v>3</v>
      </c>
      <c r="B18" s="185"/>
      <c r="C18" s="185" t="s">
        <v>94</v>
      </c>
      <c r="D18" s="217"/>
      <c r="E18" s="194" t="s">
        <v>111</v>
      </c>
      <c r="F18" s="185" t="s">
        <v>79</v>
      </c>
      <c r="G18" s="192">
        <v>1</v>
      </c>
      <c r="H18" s="193"/>
      <c r="I18" s="190">
        <f t="shared" si="0"/>
        <v>0</v>
      </c>
      <c r="J18" s="189">
        <v>21</v>
      </c>
      <c r="K18" s="190">
        <f t="shared" si="1"/>
        <v>0</v>
      </c>
      <c r="L18" s="225"/>
      <c r="M18" s="225"/>
      <c r="N18" s="225"/>
      <c r="O18" s="225"/>
      <c r="P18" s="225"/>
      <c r="Q18" s="225"/>
      <c r="R18" s="225"/>
      <c r="S18" s="225"/>
      <c r="T18" s="225"/>
      <c r="U18" s="225"/>
      <c r="V18" s="225"/>
      <c r="W18" s="225"/>
      <c r="X18" s="225"/>
      <c r="Y18" s="225"/>
      <c r="Z18" s="225"/>
      <c r="AA18" s="225"/>
    </row>
    <row r="19" spans="1:27" s="179" customFormat="1" x14ac:dyDescent="0.2">
      <c r="A19" s="205">
        <v>4</v>
      </c>
      <c r="B19" s="185"/>
      <c r="C19" s="185" t="s">
        <v>94</v>
      </c>
      <c r="D19" s="217"/>
      <c r="E19" s="194" t="s">
        <v>112</v>
      </c>
      <c r="F19" s="185" t="s">
        <v>79</v>
      </c>
      <c r="G19" s="192">
        <v>1</v>
      </c>
      <c r="H19" s="193"/>
      <c r="I19" s="190">
        <f t="shared" si="0"/>
        <v>0</v>
      </c>
      <c r="J19" s="189">
        <v>21</v>
      </c>
      <c r="K19" s="190">
        <f t="shared" si="1"/>
        <v>0</v>
      </c>
      <c r="L19" s="225"/>
      <c r="M19" s="225"/>
      <c r="N19" s="225"/>
      <c r="O19" s="225"/>
      <c r="P19" s="225"/>
      <c r="Q19" s="225"/>
      <c r="R19" s="225"/>
      <c r="S19" s="225"/>
      <c r="T19" s="225"/>
      <c r="U19" s="225"/>
      <c r="V19" s="225"/>
      <c r="W19" s="225"/>
      <c r="X19" s="225"/>
      <c r="Y19" s="225"/>
      <c r="Z19" s="225"/>
      <c r="AA19" s="225"/>
    </row>
    <row r="20" spans="1:27" s="179" customFormat="1" x14ac:dyDescent="0.2">
      <c r="A20" s="205">
        <v>5</v>
      </c>
      <c r="B20" s="185"/>
      <c r="C20" s="185" t="s">
        <v>94</v>
      </c>
      <c r="D20" s="217"/>
      <c r="E20" s="194" t="s">
        <v>113</v>
      </c>
      <c r="F20" s="185" t="s">
        <v>79</v>
      </c>
      <c r="G20" s="192">
        <v>1</v>
      </c>
      <c r="H20" s="193"/>
      <c r="I20" s="190">
        <f t="shared" si="0"/>
        <v>0</v>
      </c>
      <c r="J20" s="189">
        <v>21</v>
      </c>
      <c r="K20" s="190">
        <f t="shared" si="1"/>
        <v>0</v>
      </c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5"/>
    </row>
    <row r="21" spans="1:27" s="179" customFormat="1" x14ac:dyDescent="0.2">
      <c r="A21" s="205">
        <v>6</v>
      </c>
      <c r="B21" s="185"/>
      <c r="C21" s="185" t="s">
        <v>94</v>
      </c>
      <c r="D21" s="217"/>
      <c r="E21" s="194" t="s">
        <v>114</v>
      </c>
      <c r="F21" s="185" t="s">
        <v>79</v>
      </c>
      <c r="G21" s="192">
        <v>1</v>
      </c>
      <c r="H21" s="193"/>
      <c r="I21" s="190">
        <f t="shared" si="0"/>
        <v>0</v>
      </c>
      <c r="J21" s="189">
        <v>21</v>
      </c>
      <c r="K21" s="190">
        <f t="shared" si="1"/>
        <v>0</v>
      </c>
      <c r="L21" s="225"/>
      <c r="M21" s="225"/>
      <c r="N21" s="225"/>
      <c r="O21" s="225"/>
      <c r="P21" s="225"/>
      <c r="Q21" s="225"/>
      <c r="R21" s="225"/>
      <c r="S21" s="225"/>
      <c r="T21" s="225"/>
      <c r="U21" s="225"/>
      <c r="V21" s="225"/>
      <c r="W21" s="225"/>
      <c r="X21" s="225"/>
      <c r="Y21" s="225"/>
      <c r="Z21" s="225"/>
      <c r="AA21" s="225"/>
    </row>
    <row r="22" spans="1:27" s="179" customFormat="1" x14ac:dyDescent="0.2">
      <c r="A22" s="205">
        <v>7</v>
      </c>
      <c r="B22" s="185"/>
      <c r="C22" s="185" t="s">
        <v>94</v>
      </c>
      <c r="D22" s="217"/>
      <c r="E22" s="194" t="s">
        <v>115</v>
      </c>
      <c r="F22" s="185" t="s">
        <v>79</v>
      </c>
      <c r="G22" s="192">
        <v>1</v>
      </c>
      <c r="H22" s="193"/>
      <c r="I22" s="190">
        <f t="shared" si="0"/>
        <v>0</v>
      </c>
      <c r="J22" s="189">
        <v>21</v>
      </c>
      <c r="K22" s="190">
        <f t="shared" si="1"/>
        <v>0</v>
      </c>
      <c r="L22" s="225"/>
      <c r="M22" s="225"/>
      <c r="N22" s="225"/>
      <c r="O22" s="225"/>
      <c r="P22" s="225"/>
      <c r="Q22" s="225"/>
      <c r="R22" s="225"/>
      <c r="S22" s="225"/>
      <c r="T22" s="225"/>
      <c r="U22" s="225"/>
      <c r="V22" s="225"/>
      <c r="W22" s="225"/>
      <c r="X22" s="225"/>
      <c r="Y22" s="225"/>
      <c r="Z22" s="225"/>
      <c r="AA22" s="225"/>
    </row>
    <row r="23" spans="1:27" s="179" customFormat="1" x14ac:dyDescent="0.2">
      <c r="A23" s="205">
        <v>8</v>
      </c>
      <c r="B23" s="185"/>
      <c r="C23" s="185" t="s">
        <v>94</v>
      </c>
      <c r="D23" s="217"/>
      <c r="E23" s="196" t="s">
        <v>108</v>
      </c>
      <c r="F23" s="195" t="s">
        <v>79</v>
      </c>
      <c r="G23" s="192">
        <v>1</v>
      </c>
      <c r="H23" s="190"/>
      <c r="I23" s="190">
        <f t="shared" si="0"/>
        <v>0</v>
      </c>
      <c r="J23" s="189">
        <v>21</v>
      </c>
      <c r="K23" s="190">
        <f t="shared" si="1"/>
        <v>0</v>
      </c>
      <c r="L23" s="225"/>
      <c r="M23" s="225"/>
      <c r="N23" s="225"/>
      <c r="O23" s="225"/>
      <c r="P23" s="225"/>
      <c r="Q23" s="225"/>
      <c r="R23" s="225"/>
      <c r="S23" s="225"/>
      <c r="T23" s="225"/>
      <c r="U23" s="225"/>
      <c r="V23" s="225"/>
      <c r="W23" s="225"/>
      <c r="X23" s="225"/>
      <c r="Y23" s="225"/>
      <c r="Z23" s="225"/>
      <c r="AA23" s="225"/>
    </row>
    <row r="24" spans="1:27" s="179" customFormat="1" x14ac:dyDescent="0.2">
      <c r="A24" s="205">
        <v>9</v>
      </c>
      <c r="B24" s="185"/>
      <c r="C24" s="185" t="s">
        <v>94</v>
      </c>
      <c r="D24" s="217"/>
      <c r="E24" s="196" t="s">
        <v>104</v>
      </c>
      <c r="F24" s="195" t="s">
        <v>79</v>
      </c>
      <c r="G24" s="192">
        <v>1</v>
      </c>
      <c r="H24" s="190"/>
      <c r="I24" s="190">
        <f t="shared" si="0"/>
        <v>0</v>
      </c>
      <c r="J24" s="189">
        <v>21</v>
      </c>
      <c r="K24" s="190">
        <f t="shared" si="1"/>
        <v>0</v>
      </c>
      <c r="L24" s="225"/>
      <c r="M24" s="225"/>
      <c r="N24" s="225"/>
      <c r="O24" s="225"/>
      <c r="P24" s="225"/>
      <c r="Q24" s="225"/>
      <c r="R24" s="225"/>
      <c r="S24" s="225"/>
      <c r="T24" s="225"/>
      <c r="U24" s="225"/>
      <c r="V24" s="225"/>
      <c r="W24" s="225"/>
      <c r="X24" s="225"/>
      <c r="Y24" s="225"/>
      <c r="Z24" s="225"/>
      <c r="AA24" s="225"/>
    </row>
    <row r="25" spans="1:27" s="179" customFormat="1" x14ac:dyDescent="0.2">
      <c r="A25" s="205">
        <v>10</v>
      </c>
      <c r="B25" s="185"/>
      <c r="C25" s="185" t="s">
        <v>94</v>
      </c>
      <c r="D25" s="217"/>
      <c r="E25" s="194" t="s">
        <v>116</v>
      </c>
      <c r="F25" s="185" t="s">
        <v>79</v>
      </c>
      <c r="G25" s="192">
        <v>1</v>
      </c>
      <c r="H25" s="193"/>
      <c r="I25" s="190">
        <f t="shared" si="0"/>
        <v>0</v>
      </c>
      <c r="J25" s="189">
        <v>21</v>
      </c>
      <c r="K25" s="190">
        <f t="shared" si="1"/>
        <v>0</v>
      </c>
      <c r="L25" s="225"/>
      <c r="M25" s="225"/>
      <c r="N25" s="225"/>
      <c r="O25" s="225"/>
      <c r="P25" s="225"/>
      <c r="Q25" s="225"/>
      <c r="R25" s="225"/>
      <c r="S25" s="225"/>
      <c r="T25" s="225"/>
      <c r="U25" s="225"/>
      <c r="V25" s="225"/>
      <c r="W25" s="225"/>
      <c r="X25" s="225"/>
      <c r="Y25" s="225"/>
      <c r="Z25" s="225"/>
      <c r="AA25" s="225"/>
    </row>
    <row r="26" spans="1:27" s="179" customFormat="1" x14ac:dyDescent="0.2">
      <c r="A26" s="205">
        <v>11</v>
      </c>
      <c r="B26" s="185"/>
      <c r="C26" s="185" t="s">
        <v>94</v>
      </c>
      <c r="D26" s="217"/>
      <c r="E26" s="196" t="s">
        <v>105</v>
      </c>
      <c r="F26" s="195" t="s">
        <v>79</v>
      </c>
      <c r="G26" s="192">
        <v>10</v>
      </c>
      <c r="H26" s="190"/>
      <c r="I26" s="190">
        <f t="shared" si="0"/>
        <v>0</v>
      </c>
      <c r="J26" s="189">
        <v>21</v>
      </c>
      <c r="K26" s="190">
        <f t="shared" si="1"/>
        <v>0</v>
      </c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25"/>
      <c r="Z26" s="225"/>
      <c r="AA26" s="225"/>
    </row>
    <row r="27" spans="1:27" s="197" customFormat="1" x14ac:dyDescent="0.2">
      <c r="A27" s="224"/>
      <c r="B27" s="208"/>
      <c r="C27" s="208"/>
      <c r="D27" s="214"/>
      <c r="E27" s="201" t="s">
        <v>91</v>
      </c>
      <c r="F27" s="208"/>
      <c r="G27" s="224"/>
      <c r="H27" s="224"/>
      <c r="I27" s="198">
        <f>I14</f>
        <v>0</v>
      </c>
      <c r="J27" s="224"/>
      <c r="K27" s="224"/>
      <c r="L27" s="224"/>
      <c r="M27" s="224"/>
      <c r="N27" s="224"/>
      <c r="O27" s="224"/>
      <c r="P27" s="224"/>
      <c r="Q27" s="224"/>
      <c r="R27" s="224"/>
      <c r="S27" s="224"/>
      <c r="T27" s="224"/>
      <c r="U27" s="224"/>
      <c r="V27" s="224"/>
      <c r="W27" s="224"/>
      <c r="X27" s="224"/>
      <c r="Y27" s="224"/>
      <c r="Z27" s="224"/>
      <c r="AA27" s="224"/>
    </row>
  </sheetData>
  <sheetProtection formatCells="0" formatColumns="0" formatRows="0" insertColumns="0" insertRows="0" insertHyperlinks="0" deleteColumns="0" deleteRows="0" sort="0" autoFilter="0" pivotTables="0"/>
  <mergeCells count="4">
    <mergeCell ref="C3:E3"/>
    <mergeCell ref="C7:E7"/>
    <mergeCell ref="C8:D8"/>
    <mergeCell ref="C9:D9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76" fitToHeight="999" orientation="landscape" errors="blank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500D8-0F8D-43D5-BD09-CD132A47206B}">
  <sheetPr>
    <pageSetUpPr fitToPage="1"/>
  </sheetPr>
  <dimension ref="A1:AA93"/>
  <sheetViews>
    <sheetView showGridLines="0" zoomScaleNormal="100" workbookViewId="0">
      <selection activeCell="E22" sqref="E22"/>
    </sheetView>
  </sheetViews>
  <sheetFormatPr defaultRowHeight="12.75" x14ac:dyDescent="0.2"/>
  <cols>
    <col min="1" max="1" width="5.5703125" style="207" customWidth="1"/>
    <col min="2" max="2" width="4.42578125" style="210" customWidth="1"/>
    <col min="3" max="3" width="6.42578125" style="210" customWidth="1"/>
    <col min="4" max="4" width="12.7109375" style="218" customWidth="1"/>
    <col min="5" max="5" width="96" style="202" customWidth="1"/>
    <col min="6" max="6" width="7.7109375" style="210" customWidth="1"/>
    <col min="7" max="7" width="9.85546875" style="207" customWidth="1"/>
    <col min="8" max="8" width="13.28515625" style="207" customWidth="1"/>
    <col min="9" max="9" width="15.5703125" style="207" customWidth="1"/>
    <col min="10" max="10" width="6.7109375" style="207" customWidth="1"/>
    <col min="11" max="11" width="15.5703125" style="207" customWidth="1"/>
    <col min="12" max="27" width="9.140625" style="207"/>
    <col min="28" max="16384" width="9.140625" style="177"/>
  </cols>
  <sheetData>
    <row r="1" spans="1:27" s="199" customFormat="1" ht="18" x14ac:dyDescent="0.2">
      <c r="A1" s="227" t="s">
        <v>95</v>
      </c>
      <c r="B1" s="228"/>
      <c r="C1" s="228"/>
      <c r="D1" s="215"/>
      <c r="E1" s="215"/>
      <c r="F1" s="228"/>
      <c r="G1" s="228"/>
      <c r="H1" s="228"/>
      <c r="I1" s="228"/>
      <c r="J1" s="228"/>
      <c r="K1" s="228"/>
    </row>
    <row r="2" spans="1:27" s="199" customFormat="1" x14ac:dyDescent="0.2">
      <c r="A2" s="229" t="s">
        <v>61</v>
      </c>
      <c r="B2" s="228"/>
      <c r="C2" s="178" t="str">
        <f>'[2]Krycí list'!E5</f>
        <v>Družina č. 47</v>
      </c>
      <c r="D2" s="212"/>
      <c r="E2" s="212"/>
      <c r="F2" s="228"/>
      <c r="G2" s="228"/>
      <c r="H2" s="228"/>
      <c r="I2" s="228"/>
      <c r="J2" s="228"/>
      <c r="K2" s="228"/>
    </row>
    <row r="3" spans="1:27" s="199" customFormat="1" x14ac:dyDescent="0.2">
      <c r="A3" s="229" t="s">
        <v>62</v>
      </c>
      <c r="B3" s="228"/>
      <c r="C3" s="271" t="str">
        <f>'[2]Krycí list'!E7</f>
        <v>Základní škola Bosonožská 9 
625 00 Brno - Starý Lískovec</v>
      </c>
      <c r="D3" s="272"/>
      <c r="E3" s="272"/>
      <c r="F3" s="228"/>
      <c r="G3" s="228"/>
      <c r="H3" s="228"/>
      <c r="I3" s="178"/>
      <c r="J3" s="228"/>
      <c r="K3" s="228"/>
    </row>
    <row r="4" spans="1:27" s="199" customFormat="1" x14ac:dyDescent="0.2">
      <c r="A4" s="229" t="s">
        <v>63</v>
      </c>
      <c r="B4" s="228"/>
      <c r="C4" s="178" t="str">
        <f>'[2]Krycí list'!E9</f>
        <v>OCENĚNÝ SOUPIS PRACÍ A DODÁVEK A SLUŽEB</v>
      </c>
      <c r="D4" s="212"/>
      <c r="E4" s="212"/>
      <c r="F4" s="228"/>
      <c r="G4" s="228"/>
      <c r="H4" s="228"/>
      <c r="I4" s="178"/>
      <c r="J4" s="228"/>
      <c r="K4" s="228"/>
    </row>
    <row r="5" spans="1:27" s="199" customFormat="1" x14ac:dyDescent="0.2">
      <c r="A5" s="228" t="s">
        <v>71</v>
      </c>
      <c r="B5" s="228"/>
      <c r="C5" s="178" t="str">
        <f>'[2]Krycí list'!P5</f>
        <v xml:space="preserve"> </v>
      </c>
      <c r="D5" s="212"/>
      <c r="E5" s="212"/>
      <c r="F5" s="228"/>
      <c r="G5" s="228"/>
      <c r="H5" s="228"/>
      <c r="I5" s="178"/>
      <c r="J5" s="228"/>
      <c r="K5" s="228"/>
    </row>
    <row r="6" spans="1:27" s="199" customFormat="1" x14ac:dyDescent="0.2">
      <c r="A6" s="228"/>
      <c r="B6" s="228"/>
      <c r="C6" s="178"/>
      <c r="D6" s="212"/>
      <c r="E6" s="212"/>
      <c r="F6" s="228"/>
      <c r="G6" s="228"/>
      <c r="H6" s="228"/>
      <c r="I6" s="178"/>
      <c r="J6" s="228"/>
      <c r="K6" s="228"/>
    </row>
    <row r="7" spans="1:27" s="199" customFormat="1" x14ac:dyDescent="0.2">
      <c r="A7" s="228" t="s">
        <v>65</v>
      </c>
      <c r="B7" s="228"/>
      <c r="C7" s="271" t="str">
        <f>'[2]Krycí list'!E26</f>
        <v>Základní škola Bosonožská</v>
      </c>
      <c r="D7" s="272"/>
      <c r="E7" s="272"/>
      <c r="F7" s="228"/>
      <c r="G7" s="228"/>
      <c r="H7" s="228"/>
      <c r="I7" s="178"/>
      <c r="J7" s="228"/>
      <c r="K7" s="228"/>
    </row>
    <row r="8" spans="1:27" s="199" customFormat="1" x14ac:dyDescent="0.2">
      <c r="A8" s="228" t="s">
        <v>66</v>
      </c>
      <c r="B8" s="228"/>
      <c r="C8" s="271" t="str">
        <f>'[2]Krycí list'!E28</f>
        <v xml:space="preserve"> </v>
      </c>
      <c r="D8" s="272"/>
      <c r="E8" s="212"/>
      <c r="F8" s="228"/>
      <c r="G8" s="228"/>
      <c r="H8" s="228"/>
      <c r="I8" s="178"/>
      <c r="J8" s="228"/>
      <c r="K8" s="228"/>
    </row>
    <row r="9" spans="1:27" s="199" customFormat="1" x14ac:dyDescent="0.2">
      <c r="A9" s="228" t="s">
        <v>67</v>
      </c>
      <c r="B9" s="228"/>
      <c r="C9" s="273" t="str">
        <f>'[2]Krycí list'!O31</f>
        <v>05/2022</v>
      </c>
      <c r="D9" s="272"/>
      <c r="E9" s="212"/>
      <c r="F9" s="228"/>
      <c r="G9" s="228"/>
      <c r="H9" s="228"/>
      <c r="I9" s="178"/>
      <c r="J9" s="228"/>
      <c r="K9" s="228"/>
    </row>
    <row r="10" spans="1:27" s="199" customFormat="1" x14ac:dyDescent="0.2">
      <c r="A10" s="228"/>
      <c r="B10" s="228"/>
      <c r="C10" s="228"/>
      <c r="D10" s="215"/>
      <c r="E10" s="215"/>
      <c r="F10" s="228"/>
      <c r="G10" s="228"/>
      <c r="H10" s="228"/>
      <c r="I10" s="228"/>
      <c r="J10" s="228"/>
      <c r="K10" s="228"/>
    </row>
    <row r="11" spans="1:27" s="226" customFormat="1" ht="38.25" x14ac:dyDescent="0.2">
      <c r="A11" s="180" t="s">
        <v>72</v>
      </c>
      <c r="B11" s="181" t="s">
        <v>73</v>
      </c>
      <c r="C11" s="181" t="s">
        <v>74</v>
      </c>
      <c r="D11" s="181" t="s">
        <v>75</v>
      </c>
      <c r="E11" s="181" t="s">
        <v>89</v>
      </c>
      <c r="F11" s="181" t="s">
        <v>76</v>
      </c>
      <c r="G11" s="181" t="s">
        <v>77</v>
      </c>
      <c r="H11" s="181" t="s">
        <v>92</v>
      </c>
      <c r="I11" s="181" t="s">
        <v>93</v>
      </c>
      <c r="J11" s="181" t="s">
        <v>78</v>
      </c>
      <c r="K11" s="181" t="s">
        <v>90</v>
      </c>
    </row>
    <row r="12" spans="1:27" s="210" customFormat="1" x14ac:dyDescent="0.2">
      <c r="A12" s="182">
        <v>1</v>
      </c>
      <c r="B12" s="183">
        <v>2</v>
      </c>
      <c r="C12" s="183">
        <v>3</v>
      </c>
      <c r="D12" s="184">
        <v>4</v>
      </c>
      <c r="E12" s="184">
        <v>5</v>
      </c>
      <c r="F12" s="183">
        <v>6</v>
      </c>
      <c r="G12" s="183">
        <v>7</v>
      </c>
      <c r="H12" s="183">
        <v>8</v>
      </c>
      <c r="I12" s="183">
        <v>9</v>
      </c>
      <c r="J12" s="183">
        <v>10</v>
      </c>
      <c r="K12" s="183">
        <v>11</v>
      </c>
    </row>
    <row r="13" spans="1:27" x14ac:dyDescent="0.2">
      <c r="A13" s="206"/>
      <c r="B13" s="209"/>
      <c r="C13" s="209"/>
      <c r="D13" s="216"/>
      <c r="E13" s="219"/>
      <c r="F13" s="209"/>
      <c r="G13" s="206"/>
      <c r="H13" s="206"/>
      <c r="I13" s="206"/>
      <c r="J13" s="206"/>
      <c r="K13" s="206"/>
    </row>
    <row r="14" spans="1:27" s="187" customFormat="1" x14ac:dyDescent="0.2">
      <c r="A14" s="205"/>
      <c r="B14" s="185"/>
      <c r="C14" s="185"/>
      <c r="D14" s="213" t="s">
        <v>82</v>
      </c>
      <c r="E14" s="186" t="s">
        <v>161</v>
      </c>
      <c r="F14" s="221"/>
      <c r="G14" s="222"/>
      <c r="H14" s="222"/>
      <c r="I14" s="188">
        <f>I15</f>
        <v>0</v>
      </c>
      <c r="J14" s="189"/>
      <c r="K14" s="190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22"/>
      <c r="Z14" s="222"/>
      <c r="AA14" s="222"/>
    </row>
    <row r="15" spans="1:27" s="179" customFormat="1" x14ac:dyDescent="0.2">
      <c r="A15" s="205"/>
      <c r="B15" s="185"/>
      <c r="C15" s="185"/>
      <c r="D15" s="217"/>
      <c r="E15" s="200" t="s">
        <v>106</v>
      </c>
      <c r="F15" s="211"/>
      <c r="G15" s="223"/>
      <c r="H15" s="223"/>
      <c r="I15" s="191">
        <f>SUM(I16:I25)</f>
        <v>0</v>
      </c>
      <c r="J15" s="189"/>
      <c r="K15" s="190"/>
      <c r="L15" s="225"/>
      <c r="M15" s="225"/>
      <c r="N15" s="225"/>
      <c r="O15" s="225"/>
      <c r="P15" s="225"/>
      <c r="Q15" s="225"/>
      <c r="R15" s="225"/>
      <c r="S15" s="225"/>
      <c r="T15" s="225"/>
      <c r="U15" s="225"/>
      <c r="V15" s="225"/>
      <c r="W15" s="225"/>
      <c r="X15" s="225"/>
      <c r="Y15" s="225"/>
      <c r="Z15" s="225"/>
      <c r="AA15" s="225"/>
    </row>
    <row r="16" spans="1:27" s="179" customFormat="1" x14ac:dyDescent="0.2">
      <c r="A16" s="205">
        <v>1</v>
      </c>
      <c r="B16" s="185"/>
      <c r="C16" s="185" t="s">
        <v>94</v>
      </c>
      <c r="D16" s="217"/>
      <c r="E16" s="194" t="s">
        <v>99</v>
      </c>
      <c r="F16" s="185" t="s">
        <v>79</v>
      </c>
      <c r="G16" s="192">
        <v>12</v>
      </c>
      <c r="H16" s="193"/>
      <c r="I16" s="190">
        <f t="shared" ref="I16:I25" si="0">ROUND(G16*H16,2)</f>
        <v>0</v>
      </c>
      <c r="J16" s="189">
        <v>21</v>
      </c>
      <c r="K16" s="190">
        <f t="shared" ref="K16:K25" si="1">I16+((I16/100)*J16)</f>
        <v>0</v>
      </c>
      <c r="L16" s="225"/>
      <c r="M16" s="225"/>
      <c r="N16" s="225"/>
      <c r="O16" s="225"/>
      <c r="P16" s="225"/>
      <c r="Q16" s="225"/>
      <c r="R16" s="225"/>
      <c r="S16" s="225"/>
      <c r="T16" s="225"/>
      <c r="U16" s="225"/>
      <c r="V16" s="225"/>
      <c r="W16" s="225"/>
      <c r="X16" s="225"/>
      <c r="Y16" s="225"/>
      <c r="Z16" s="225"/>
      <c r="AA16" s="225"/>
    </row>
    <row r="17" spans="1:27" s="179" customFormat="1" x14ac:dyDescent="0.2">
      <c r="A17" s="205">
        <v>2</v>
      </c>
      <c r="B17" s="185"/>
      <c r="C17" s="185" t="s">
        <v>94</v>
      </c>
      <c r="D17" s="217"/>
      <c r="E17" s="194" t="s">
        <v>100</v>
      </c>
      <c r="F17" s="185" t="s">
        <v>79</v>
      </c>
      <c r="G17" s="192">
        <v>12</v>
      </c>
      <c r="H17" s="193"/>
      <c r="I17" s="190">
        <f t="shared" si="0"/>
        <v>0</v>
      </c>
      <c r="J17" s="189">
        <v>21</v>
      </c>
      <c r="K17" s="190">
        <f t="shared" si="1"/>
        <v>0</v>
      </c>
      <c r="L17" s="225"/>
      <c r="M17" s="225"/>
      <c r="N17" s="225"/>
      <c r="O17" s="225"/>
      <c r="P17" s="225"/>
      <c r="Q17" s="225"/>
      <c r="R17" s="225"/>
      <c r="S17" s="225"/>
      <c r="T17" s="225"/>
      <c r="U17" s="225"/>
      <c r="V17" s="225"/>
      <c r="W17" s="225"/>
      <c r="X17" s="225"/>
      <c r="Y17" s="225"/>
      <c r="Z17" s="225"/>
      <c r="AA17" s="225"/>
    </row>
    <row r="18" spans="1:27" s="179" customFormat="1" x14ac:dyDescent="0.2">
      <c r="A18" s="205">
        <v>3</v>
      </c>
      <c r="B18" s="185"/>
      <c r="C18" s="185" t="s">
        <v>94</v>
      </c>
      <c r="D18" s="217"/>
      <c r="E18" s="194" t="s">
        <v>117</v>
      </c>
      <c r="F18" s="185" t="s">
        <v>79</v>
      </c>
      <c r="G18" s="192">
        <v>1</v>
      </c>
      <c r="H18" s="193"/>
      <c r="I18" s="190">
        <f t="shared" si="0"/>
        <v>0</v>
      </c>
      <c r="J18" s="189">
        <v>21</v>
      </c>
      <c r="K18" s="190">
        <f t="shared" si="1"/>
        <v>0</v>
      </c>
      <c r="L18" s="225"/>
      <c r="M18" s="225"/>
      <c r="N18" s="225"/>
      <c r="O18" s="225"/>
      <c r="P18" s="225"/>
      <c r="Q18" s="225"/>
      <c r="R18" s="225"/>
      <c r="S18" s="225"/>
      <c r="T18" s="225"/>
      <c r="U18" s="225"/>
      <c r="V18" s="225"/>
      <c r="W18" s="225"/>
      <c r="X18" s="225"/>
      <c r="Y18" s="225"/>
      <c r="Z18" s="225"/>
      <c r="AA18" s="225"/>
    </row>
    <row r="19" spans="1:27" s="179" customFormat="1" x14ac:dyDescent="0.2">
      <c r="A19" s="205">
        <v>4</v>
      </c>
      <c r="B19" s="185"/>
      <c r="C19" s="185" t="s">
        <v>94</v>
      </c>
      <c r="D19" s="217"/>
      <c r="E19" s="194" t="s">
        <v>118</v>
      </c>
      <c r="F19" s="185" t="s">
        <v>79</v>
      </c>
      <c r="G19" s="192">
        <v>1</v>
      </c>
      <c r="H19" s="193"/>
      <c r="I19" s="190">
        <f t="shared" si="0"/>
        <v>0</v>
      </c>
      <c r="J19" s="189">
        <v>21</v>
      </c>
      <c r="K19" s="190">
        <f t="shared" si="1"/>
        <v>0</v>
      </c>
      <c r="L19" s="225"/>
      <c r="M19" s="225"/>
      <c r="N19" s="225"/>
      <c r="O19" s="225"/>
      <c r="P19" s="225"/>
      <c r="Q19" s="225"/>
      <c r="R19" s="225"/>
      <c r="S19" s="225"/>
      <c r="T19" s="225"/>
      <c r="U19" s="225"/>
      <c r="V19" s="225"/>
      <c r="W19" s="225"/>
      <c r="X19" s="225"/>
      <c r="Y19" s="225"/>
      <c r="Z19" s="225"/>
      <c r="AA19" s="225"/>
    </row>
    <row r="20" spans="1:27" s="179" customFormat="1" x14ac:dyDescent="0.2">
      <c r="A20" s="205">
        <v>5</v>
      </c>
      <c r="B20" s="185"/>
      <c r="C20" s="185" t="s">
        <v>94</v>
      </c>
      <c r="D20" s="217"/>
      <c r="E20" s="194" t="s">
        <v>101</v>
      </c>
      <c r="F20" s="185" t="s">
        <v>79</v>
      </c>
      <c r="G20" s="192">
        <v>1</v>
      </c>
      <c r="H20" s="193"/>
      <c r="I20" s="190">
        <f t="shared" si="0"/>
        <v>0</v>
      </c>
      <c r="J20" s="189">
        <v>21</v>
      </c>
      <c r="K20" s="190">
        <f t="shared" si="1"/>
        <v>0</v>
      </c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5"/>
    </row>
    <row r="21" spans="1:27" s="179" customFormat="1" x14ac:dyDescent="0.2">
      <c r="A21" s="205">
        <v>6</v>
      </c>
      <c r="B21" s="185"/>
      <c r="C21" s="185" t="s">
        <v>94</v>
      </c>
      <c r="D21" s="217"/>
      <c r="E21" s="194" t="s">
        <v>115</v>
      </c>
      <c r="F21" s="185" t="s">
        <v>79</v>
      </c>
      <c r="G21" s="192">
        <v>1</v>
      </c>
      <c r="H21" s="193"/>
      <c r="I21" s="190">
        <f t="shared" si="0"/>
        <v>0</v>
      </c>
      <c r="J21" s="189">
        <v>21</v>
      </c>
      <c r="K21" s="190">
        <f t="shared" si="1"/>
        <v>0</v>
      </c>
      <c r="L21" s="225"/>
      <c r="M21" s="225"/>
      <c r="N21" s="225"/>
      <c r="O21" s="225"/>
      <c r="P21" s="225"/>
      <c r="Q21" s="225"/>
      <c r="R21" s="225"/>
      <c r="S21" s="225"/>
      <c r="T21" s="225"/>
      <c r="U21" s="225"/>
      <c r="V21" s="225"/>
      <c r="W21" s="225"/>
      <c r="X21" s="225"/>
      <c r="Y21" s="225"/>
      <c r="Z21" s="225"/>
      <c r="AA21" s="225"/>
    </row>
    <row r="22" spans="1:27" s="179" customFormat="1" x14ac:dyDescent="0.2">
      <c r="A22" s="205">
        <v>7</v>
      </c>
      <c r="B22" s="185"/>
      <c r="C22" s="185" t="s">
        <v>94</v>
      </c>
      <c r="D22" s="217"/>
      <c r="E22" s="196" t="s">
        <v>108</v>
      </c>
      <c r="F22" s="195" t="s">
        <v>79</v>
      </c>
      <c r="G22" s="192">
        <v>1</v>
      </c>
      <c r="H22" s="193"/>
      <c r="I22" s="190">
        <f t="shared" si="0"/>
        <v>0</v>
      </c>
      <c r="J22" s="189">
        <v>21</v>
      </c>
      <c r="K22" s="190">
        <f t="shared" si="1"/>
        <v>0</v>
      </c>
      <c r="L22" s="225"/>
      <c r="M22" s="225"/>
      <c r="N22" s="225"/>
      <c r="O22" s="225"/>
      <c r="P22" s="225"/>
      <c r="Q22" s="225"/>
      <c r="R22" s="225"/>
      <c r="S22" s="225"/>
      <c r="T22" s="225"/>
      <c r="U22" s="225"/>
      <c r="V22" s="225"/>
      <c r="W22" s="225"/>
      <c r="X22" s="225"/>
      <c r="Y22" s="225"/>
      <c r="Z22" s="225"/>
      <c r="AA22" s="225"/>
    </row>
    <row r="23" spans="1:27" s="179" customFormat="1" x14ac:dyDescent="0.2">
      <c r="A23" s="205">
        <v>8</v>
      </c>
      <c r="B23" s="185"/>
      <c r="C23" s="185" t="s">
        <v>94</v>
      </c>
      <c r="D23" s="217"/>
      <c r="E23" s="194" t="s">
        <v>119</v>
      </c>
      <c r="F23" s="185" t="s">
        <v>79</v>
      </c>
      <c r="G23" s="192">
        <v>1</v>
      </c>
      <c r="H23" s="193"/>
      <c r="I23" s="190">
        <f t="shared" si="0"/>
        <v>0</v>
      </c>
      <c r="J23" s="189">
        <v>21</v>
      </c>
      <c r="K23" s="190">
        <f t="shared" si="1"/>
        <v>0</v>
      </c>
      <c r="L23" s="225"/>
      <c r="M23" s="225"/>
      <c r="N23" s="225"/>
      <c r="O23" s="225"/>
      <c r="P23" s="225"/>
      <c r="Q23" s="225"/>
      <c r="R23" s="225"/>
      <c r="S23" s="225"/>
      <c r="T23" s="225"/>
      <c r="U23" s="225"/>
      <c r="V23" s="225"/>
      <c r="W23" s="225"/>
      <c r="X23" s="225"/>
      <c r="Y23" s="225"/>
      <c r="Z23" s="225"/>
      <c r="AA23" s="225"/>
    </row>
    <row r="24" spans="1:27" s="179" customFormat="1" x14ac:dyDescent="0.2">
      <c r="A24" s="205">
        <v>9</v>
      </c>
      <c r="B24" s="185"/>
      <c r="C24" s="185" t="s">
        <v>94</v>
      </c>
      <c r="D24" s="217"/>
      <c r="E24" s="194" t="s">
        <v>120</v>
      </c>
      <c r="F24" s="185" t="s">
        <v>79</v>
      </c>
      <c r="G24" s="192">
        <v>1</v>
      </c>
      <c r="H24" s="193"/>
      <c r="I24" s="190">
        <f t="shared" si="0"/>
        <v>0</v>
      </c>
      <c r="J24" s="189">
        <v>21</v>
      </c>
      <c r="K24" s="190">
        <f t="shared" si="1"/>
        <v>0</v>
      </c>
      <c r="L24" s="225"/>
      <c r="M24" s="225"/>
      <c r="N24" s="225"/>
      <c r="O24" s="225"/>
      <c r="P24" s="225"/>
      <c r="Q24" s="225"/>
      <c r="R24" s="225"/>
      <c r="S24" s="225"/>
      <c r="T24" s="225"/>
      <c r="U24" s="225"/>
      <c r="V24" s="225"/>
      <c r="W24" s="225"/>
      <c r="X24" s="225"/>
      <c r="Y24" s="225"/>
      <c r="Z24" s="225"/>
      <c r="AA24" s="225"/>
    </row>
    <row r="25" spans="1:27" s="179" customFormat="1" x14ac:dyDescent="0.2">
      <c r="A25" s="205">
        <v>10</v>
      </c>
      <c r="B25" s="185"/>
      <c r="C25" s="185" t="s">
        <v>94</v>
      </c>
      <c r="D25" s="217"/>
      <c r="E25" s="196" t="s">
        <v>105</v>
      </c>
      <c r="F25" s="195" t="s">
        <v>79</v>
      </c>
      <c r="G25" s="192">
        <v>10</v>
      </c>
      <c r="H25" s="190"/>
      <c r="I25" s="190">
        <f t="shared" si="0"/>
        <v>0</v>
      </c>
      <c r="J25" s="189">
        <v>21</v>
      </c>
      <c r="K25" s="190">
        <f t="shared" si="1"/>
        <v>0</v>
      </c>
      <c r="L25" s="225"/>
      <c r="M25" s="225"/>
      <c r="N25" s="225"/>
      <c r="O25" s="225"/>
      <c r="P25" s="225"/>
      <c r="Q25" s="225"/>
      <c r="R25" s="225"/>
      <c r="S25" s="225"/>
      <c r="T25" s="225"/>
      <c r="U25" s="225"/>
      <c r="V25" s="225"/>
      <c r="W25" s="225"/>
      <c r="X25" s="225"/>
      <c r="Y25" s="225"/>
      <c r="Z25" s="225"/>
      <c r="AA25" s="225"/>
    </row>
    <row r="26" spans="1:27" s="197" customFormat="1" x14ac:dyDescent="0.2">
      <c r="A26" s="205"/>
      <c r="B26" s="208"/>
      <c r="C26" s="208"/>
      <c r="D26" s="214"/>
      <c r="E26" s="201" t="s">
        <v>91</v>
      </c>
      <c r="F26" s="208"/>
      <c r="G26" s="224"/>
      <c r="H26" s="224"/>
      <c r="I26" s="198">
        <f>I14</f>
        <v>0</v>
      </c>
      <c r="J26" s="224"/>
      <c r="K26" s="224"/>
      <c r="L26" s="224"/>
      <c r="M26" s="224"/>
      <c r="N26" s="224"/>
      <c r="O26" s="224"/>
      <c r="P26" s="224"/>
      <c r="Q26" s="224"/>
      <c r="R26" s="224"/>
      <c r="S26" s="224"/>
      <c r="T26" s="224"/>
      <c r="U26" s="224"/>
      <c r="V26" s="224"/>
      <c r="W26" s="224"/>
      <c r="X26" s="224"/>
      <c r="Y26" s="224"/>
      <c r="Z26" s="224"/>
      <c r="AA26" s="224"/>
    </row>
    <row r="27" spans="1:27" x14ac:dyDescent="0.2">
      <c r="A27" s="205"/>
    </row>
    <row r="28" spans="1:27" x14ac:dyDescent="0.2">
      <c r="A28" s="205"/>
    </row>
    <row r="29" spans="1:27" x14ac:dyDescent="0.2">
      <c r="A29" s="205"/>
    </row>
    <row r="30" spans="1:27" x14ac:dyDescent="0.2">
      <c r="A30" s="205"/>
    </row>
    <row r="31" spans="1:27" x14ac:dyDescent="0.2">
      <c r="A31" s="205"/>
    </row>
    <row r="32" spans="1:27" x14ac:dyDescent="0.2">
      <c r="A32" s="205"/>
    </row>
    <row r="33" spans="1:1" x14ac:dyDescent="0.2">
      <c r="A33" s="205"/>
    </row>
    <row r="34" spans="1:1" x14ac:dyDescent="0.2">
      <c r="A34" s="205"/>
    </row>
    <row r="35" spans="1:1" x14ac:dyDescent="0.2">
      <c r="A35" s="205"/>
    </row>
    <row r="36" spans="1:1" x14ac:dyDescent="0.2">
      <c r="A36" s="205"/>
    </row>
    <row r="37" spans="1:1" x14ac:dyDescent="0.2">
      <c r="A37" s="205"/>
    </row>
    <row r="38" spans="1:1" x14ac:dyDescent="0.2">
      <c r="A38" s="205"/>
    </row>
    <row r="39" spans="1:1" x14ac:dyDescent="0.2">
      <c r="A39" s="205"/>
    </row>
    <row r="40" spans="1:1" x14ac:dyDescent="0.2">
      <c r="A40" s="205"/>
    </row>
    <row r="41" spans="1:1" x14ac:dyDescent="0.2">
      <c r="A41" s="205"/>
    </row>
    <row r="42" spans="1:1" x14ac:dyDescent="0.2">
      <c r="A42" s="205"/>
    </row>
    <row r="43" spans="1:1" x14ac:dyDescent="0.2">
      <c r="A43" s="205"/>
    </row>
    <row r="44" spans="1:1" x14ac:dyDescent="0.2">
      <c r="A44" s="205"/>
    </row>
    <row r="45" spans="1:1" x14ac:dyDescent="0.2">
      <c r="A45" s="205"/>
    </row>
    <row r="46" spans="1:1" x14ac:dyDescent="0.2">
      <c r="A46" s="205"/>
    </row>
    <row r="47" spans="1:1" x14ac:dyDescent="0.2">
      <c r="A47" s="205"/>
    </row>
    <row r="48" spans="1:1" x14ac:dyDescent="0.2">
      <c r="A48" s="205"/>
    </row>
    <row r="49" spans="1:1" x14ac:dyDescent="0.2">
      <c r="A49" s="205"/>
    </row>
    <row r="50" spans="1:1" x14ac:dyDescent="0.2">
      <c r="A50" s="205"/>
    </row>
    <row r="51" spans="1:1" x14ac:dyDescent="0.2">
      <c r="A51" s="205"/>
    </row>
    <row r="52" spans="1:1" x14ac:dyDescent="0.2">
      <c r="A52" s="205"/>
    </row>
    <row r="53" spans="1:1" x14ac:dyDescent="0.2">
      <c r="A53" s="205"/>
    </row>
    <row r="54" spans="1:1" x14ac:dyDescent="0.2">
      <c r="A54" s="205"/>
    </row>
    <row r="55" spans="1:1" x14ac:dyDescent="0.2">
      <c r="A55" s="205"/>
    </row>
    <row r="56" spans="1:1" x14ac:dyDescent="0.2">
      <c r="A56" s="205"/>
    </row>
    <row r="57" spans="1:1" x14ac:dyDescent="0.2">
      <c r="A57" s="205"/>
    </row>
    <row r="58" spans="1:1" x14ac:dyDescent="0.2">
      <c r="A58" s="205"/>
    </row>
    <row r="59" spans="1:1" x14ac:dyDescent="0.2">
      <c r="A59" s="205"/>
    </row>
    <row r="60" spans="1:1" x14ac:dyDescent="0.2">
      <c r="A60" s="205"/>
    </row>
    <row r="61" spans="1:1" x14ac:dyDescent="0.2">
      <c r="A61" s="205"/>
    </row>
    <row r="62" spans="1:1" x14ac:dyDescent="0.2">
      <c r="A62" s="205"/>
    </row>
    <row r="63" spans="1:1" x14ac:dyDescent="0.2">
      <c r="A63" s="205"/>
    </row>
    <row r="64" spans="1:1" x14ac:dyDescent="0.2">
      <c r="A64" s="205"/>
    </row>
    <row r="65" spans="1:1" x14ac:dyDescent="0.2">
      <c r="A65" s="205"/>
    </row>
    <row r="66" spans="1:1" x14ac:dyDescent="0.2">
      <c r="A66" s="205"/>
    </row>
    <row r="67" spans="1:1" x14ac:dyDescent="0.2">
      <c r="A67" s="205"/>
    </row>
    <row r="68" spans="1:1" x14ac:dyDescent="0.2">
      <c r="A68" s="205"/>
    </row>
    <row r="69" spans="1:1" x14ac:dyDescent="0.2">
      <c r="A69" s="205"/>
    </row>
    <row r="70" spans="1:1" x14ac:dyDescent="0.2">
      <c r="A70" s="205"/>
    </row>
    <row r="71" spans="1:1" x14ac:dyDescent="0.2">
      <c r="A71" s="205"/>
    </row>
    <row r="72" spans="1:1" x14ac:dyDescent="0.2">
      <c r="A72" s="205"/>
    </row>
    <row r="73" spans="1:1" x14ac:dyDescent="0.2">
      <c r="A73" s="205"/>
    </row>
    <row r="74" spans="1:1" x14ac:dyDescent="0.2">
      <c r="A74" s="205"/>
    </row>
    <row r="75" spans="1:1" x14ac:dyDescent="0.2">
      <c r="A75" s="205"/>
    </row>
    <row r="76" spans="1:1" x14ac:dyDescent="0.2">
      <c r="A76" s="205"/>
    </row>
    <row r="77" spans="1:1" x14ac:dyDescent="0.2">
      <c r="A77" s="205"/>
    </row>
    <row r="78" spans="1:1" x14ac:dyDescent="0.2">
      <c r="A78" s="205"/>
    </row>
    <row r="79" spans="1:1" x14ac:dyDescent="0.2">
      <c r="A79" s="205"/>
    </row>
    <row r="80" spans="1:1" x14ac:dyDescent="0.2">
      <c r="A80" s="205"/>
    </row>
    <row r="81" spans="1:1" x14ac:dyDescent="0.2">
      <c r="A81" s="205"/>
    </row>
    <row r="82" spans="1:1" x14ac:dyDescent="0.2">
      <c r="A82" s="205"/>
    </row>
    <row r="83" spans="1:1" x14ac:dyDescent="0.2">
      <c r="A83" s="205"/>
    </row>
    <row r="84" spans="1:1" x14ac:dyDescent="0.2">
      <c r="A84" s="205"/>
    </row>
    <row r="85" spans="1:1" x14ac:dyDescent="0.2">
      <c r="A85" s="205"/>
    </row>
    <row r="86" spans="1:1" x14ac:dyDescent="0.2">
      <c r="A86" s="205"/>
    </row>
    <row r="87" spans="1:1" x14ac:dyDescent="0.2">
      <c r="A87" s="205"/>
    </row>
    <row r="88" spans="1:1" x14ac:dyDescent="0.2">
      <c r="A88" s="205"/>
    </row>
    <row r="89" spans="1:1" x14ac:dyDescent="0.2">
      <c r="A89" s="205"/>
    </row>
    <row r="90" spans="1:1" x14ac:dyDescent="0.2">
      <c r="A90" s="205"/>
    </row>
    <row r="91" spans="1:1" x14ac:dyDescent="0.2">
      <c r="A91" s="205"/>
    </row>
    <row r="92" spans="1:1" x14ac:dyDescent="0.2">
      <c r="A92" s="205"/>
    </row>
    <row r="93" spans="1:1" x14ac:dyDescent="0.2">
      <c r="A93" s="205"/>
    </row>
  </sheetData>
  <sheetProtection formatCells="0" formatColumns="0" formatRows="0" insertColumns="0" insertRows="0" insertHyperlinks="0" deleteColumns="0" deleteRows="0" sort="0" autoFilter="0" pivotTables="0"/>
  <mergeCells count="4">
    <mergeCell ref="C3:E3"/>
    <mergeCell ref="C7:E7"/>
    <mergeCell ref="C8:D8"/>
    <mergeCell ref="C9:D9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76" fitToHeight="999" orientation="landscape" errors="blank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5AE-2B28-44BD-9FD2-8D32DB7B8A8C}">
  <sheetPr>
    <pageSetUpPr fitToPage="1"/>
  </sheetPr>
  <dimension ref="A1:AA84"/>
  <sheetViews>
    <sheetView showGridLines="0" zoomScaleNormal="100" workbookViewId="0">
      <selection activeCell="E22" sqref="E22"/>
    </sheetView>
  </sheetViews>
  <sheetFormatPr defaultRowHeight="12.75" x14ac:dyDescent="0.2"/>
  <cols>
    <col min="1" max="1" width="5.5703125" style="207" customWidth="1"/>
    <col min="2" max="2" width="4.42578125" style="210" customWidth="1"/>
    <col min="3" max="3" width="6.42578125" style="210" customWidth="1"/>
    <col min="4" max="4" width="12.7109375" style="218" customWidth="1"/>
    <col min="5" max="5" width="96" style="202" customWidth="1"/>
    <col min="6" max="6" width="7.7109375" style="210" customWidth="1"/>
    <col min="7" max="7" width="9.85546875" style="207" customWidth="1"/>
    <col min="8" max="8" width="13.28515625" style="207" customWidth="1"/>
    <col min="9" max="9" width="15.5703125" style="207" customWidth="1"/>
    <col min="10" max="10" width="6.7109375" style="207" customWidth="1"/>
    <col min="11" max="11" width="15.5703125" style="207" customWidth="1"/>
    <col min="12" max="27" width="9.140625" style="207"/>
    <col min="28" max="16384" width="9.140625" style="177"/>
  </cols>
  <sheetData>
    <row r="1" spans="1:27" s="199" customFormat="1" ht="18" x14ac:dyDescent="0.2">
      <c r="A1" s="227" t="s">
        <v>95</v>
      </c>
      <c r="B1" s="228"/>
      <c r="C1" s="228"/>
      <c r="D1" s="215"/>
      <c r="E1" s="215"/>
      <c r="F1" s="228"/>
      <c r="G1" s="228"/>
      <c r="H1" s="228"/>
      <c r="I1" s="228"/>
      <c r="J1" s="228"/>
      <c r="K1" s="228"/>
    </row>
    <row r="2" spans="1:27" s="199" customFormat="1" x14ac:dyDescent="0.2">
      <c r="A2" s="229" t="s">
        <v>61</v>
      </c>
      <c r="B2" s="228"/>
      <c r="C2" s="178" t="str">
        <f>'[3]Krycí list'!E5</f>
        <v>Učebna pro výuku fyziky a chemie</v>
      </c>
      <c r="D2" s="212"/>
      <c r="E2" s="212"/>
      <c r="F2" s="228"/>
      <c r="G2" s="228"/>
      <c r="H2" s="228"/>
      <c r="I2" s="228"/>
      <c r="J2" s="228"/>
      <c r="K2" s="228"/>
    </row>
    <row r="3" spans="1:27" s="199" customFormat="1" x14ac:dyDescent="0.2">
      <c r="A3" s="229" t="s">
        <v>62</v>
      </c>
      <c r="B3" s="228"/>
      <c r="C3" s="271" t="str">
        <f>'[3]Krycí list'!E7</f>
        <v>Základní škola Bosonožská 9 
625 00 Brno - Starý Lískovec</v>
      </c>
      <c r="D3" s="272"/>
      <c r="E3" s="272"/>
      <c r="F3" s="228"/>
      <c r="G3" s="228"/>
      <c r="H3" s="228"/>
      <c r="I3" s="178"/>
      <c r="J3" s="228"/>
      <c r="K3" s="228"/>
    </row>
    <row r="4" spans="1:27" s="199" customFormat="1" x14ac:dyDescent="0.2">
      <c r="A4" s="229" t="s">
        <v>63</v>
      </c>
      <c r="B4" s="228"/>
      <c r="C4" s="178" t="str">
        <f>'[3]Krycí list'!E9</f>
        <v>OCENĚNÝ SOUPIS PRACÍ A DODÁVEK A SLUŽEB</v>
      </c>
      <c r="D4" s="212"/>
      <c r="E4" s="212"/>
      <c r="F4" s="228"/>
      <c r="G4" s="228"/>
      <c r="H4" s="228"/>
      <c r="I4" s="178"/>
      <c r="J4" s="228"/>
      <c r="K4" s="228"/>
    </row>
    <row r="5" spans="1:27" s="199" customFormat="1" x14ac:dyDescent="0.2">
      <c r="A5" s="228" t="s">
        <v>71</v>
      </c>
      <c r="B5" s="228"/>
      <c r="C5" s="178" t="str">
        <f>'[3]Krycí list'!P5</f>
        <v xml:space="preserve"> </v>
      </c>
      <c r="D5" s="212"/>
      <c r="E5" s="212"/>
      <c r="F5" s="228"/>
      <c r="G5" s="228"/>
      <c r="H5" s="228"/>
      <c r="I5" s="178"/>
      <c r="J5" s="228"/>
      <c r="K5" s="228"/>
    </row>
    <row r="6" spans="1:27" s="199" customFormat="1" x14ac:dyDescent="0.2">
      <c r="A6" s="228"/>
      <c r="B6" s="228"/>
      <c r="C6" s="178"/>
      <c r="D6" s="212"/>
      <c r="E6" s="212"/>
      <c r="F6" s="228"/>
      <c r="G6" s="228"/>
      <c r="H6" s="228"/>
      <c r="I6" s="178"/>
      <c r="J6" s="228"/>
      <c r="K6" s="228"/>
    </row>
    <row r="7" spans="1:27" s="199" customFormat="1" x14ac:dyDescent="0.2">
      <c r="A7" s="228" t="s">
        <v>65</v>
      </c>
      <c r="B7" s="228"/>
      <c r="C7" s="271" t="str">
        <f>'[3]Krycí list'!E26</f>
        <v>Základní škola Bosonožská</v>
      </c>
      <c r="D7" s="272"/>
      <c r="E7" s="272"/>
      <c r="F7" s="228"/>
      <c r="G7" s="228"/>
      <c r="H7" s="228"/>
      <c r="I7" s="178"/>
      <c r="J7" s="228"/>
      <c r="K7" s="228"/>
    </row>
    <row r="8" spans="1:27" s="199" customFormat="1" x14ac:dyDescent="0.2">
      <c r="A8" s="228" t="s">
        <v>66</v>
      </c>
      <c r="B8" s="228"/>
      <c r="C8" s="271" t="str">
        <f>'[3]Krycí list'!E28</f>
        <v xml:space="preserve"> </v>
      </c>
      <c r="D8" s="272"/>
      <c r="E8" s="212"/>
      <c r="F8" s="228"/>
      <c r="G8" s="228"/>
      <c r="H8" s="228"/>
      <c r="I8" s="178"/>
      <c r="J8" s="228"/>
      <c r="K8" s="228"/>
    </row>
    <row r="9" spans="1:27" s="199" customFormat="1" x14ac:dyDescent="0.2">
      <c r="A9" s="228" t="s">
        <v>67</v>
      </c>
      <c r="B9" s="228"/>
      <c r="C9" s="273" t="str">
        <f>'[3]Krycí list'!O31</f>
        <v>05/2022</v>
      </c>
      <c r="D9" s="272"/>
      <c r="E9" s="212"/>
      <c r="F9" s="228"/>
      <c r="G9" s="228"/>
      <c r="H9" s="228"/>
      <c r="I9" s="178"/>
      <c r="J9" s="228"/>
      <c r="K9" s="228"/>
    </row>
    <row r="10" spans="1:27" s="199" customFormat="1" x14ac:dyDescent="0.2">
      <c r="A10" s="228"/>
      <c r="B10" s="228"/>
      <c r="C10" s="228"/>
      <c r="D10" s="215"/>
      <c r="E10" s="215"/>
      <c r="F10" s="228"/>
      <c r="G10" s="228"/>
      <c r="H10" s="228"/>
      <c r="I10" s="228"/>
      <c r="J10" s="228"/>
      <c r="K10" s="228"/>
    </row>
    <row r="11" spans="1:27" s="226" customFormat="1" ht="38.25" x14ac:dyDescent="0.2">
      <c r="A11" s="180" t="s">
        <v>72</v>
      </c>
      <c r="B11" s="181" t="s">
        <v>73</v>
      </c>
      <c r="C11" s="181" t="s">
        <v>74</v>
      </c>
      <c r="D11" s="181" t="s">
        <v>75</v>
      </c>
      <c r="E11" s="181" t="s">
        <v>89</v>
      </c>
      <c r="F11" s="181" t="s">
        <v>76</v>
      </c>
      <c r="G11" s="181" t="s">
        <v>77</v>
      </c>
      <c r="H11" s="181" t="s">
        <v>92</v>
      </c>
      <c r="I11" s="181" t="s">
        <v>93</v>
      </c>
      <c r="J11" s="181" t="s">
        <v>78</v>
      </c>
      <c r="K11" s="181" t="s">
        <v>90</v>
      </c>
    </row>
    <row r="12" spans="1:27" s="210" customFormat="1" x14ac:dyDescent="0.2">
      <c r="A12" s="182">
        <v>1</v>
      </c>
      <c r="B12" s="183">
        <v>2</v>
      </c>
      <c r="C12" s="183">
        <v>3</v>
      </c>
      <c r="D12" s="184">
        <v>4</v>
      </c>
      <c r="E12" s="184">
        <v>5</v>
      </c>
      <c r="F12" s="183">
        <v>6</v>
      </c>
      <c r="G12" s="183">
        <v>7</v>
      </c>
      <c r="H12" s="183">
        <v>8</v>
      </c>
      <c r="I12" s="183">
        <v>9</v>
      </c>
      <c r="J12" s="183">
        <v>10</v>
      </c>
      <c r="K12" s="183">
        <v>11</v>
      </c>
    </row>
    <row r="13" spans="1:27" x14ac:dyDescent="0.2">
      <c r="A13" s="206"/>
      <c r="B13" s="209"/>
      <c r="C13" s="209"/>
      <c r="D13" s="216"/>
      <c r="E13" s="219"/>
      <c r="F13" s="209"/>
      <c r="G13" s="206"/>
      <c r="H13" s="206"/>
      <c r="I13" s="206"/>
      <c r="J13" s="206"/>
      <c r="K13" s="206"/>
    </row>
    <row r="14" spans="1:27" s="187" customFormat="1" x14ac:dyDescent="0.2">
      <c r="A14" s="205"/>
      <c r="B14" s="185"/>
      <c r="C14" s="185"/>
      <c r="D14" s="213" t="s">
        <v>82</v>
      </c>
      <c r="E14" s="186" t="s">
        <v>161</v>
      </c>
      <c r="F14" s="221"/>
      <c r="G14" s="222"/>
      <c r="H14" s="222"/>
      <c r="I14" s="188">
        <f>I15</f>
        <v>0</v>
      </c>
      <c r="J14" s="189"/>
      <c r="K14" s="190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22"/>
      <c r="Z14" s="222"/>
      <c r="AA14" s="222"/>
    </row>
    <row r="15" spans="1:27" s="179" customFormat="1" x14ac:dyDescent="0.2">
      <c r="A15" s="205"/>
      <c r="B15" s="185"/>
      <c r="C15" s="185"/>
      <c r="D15" s="217"/>
      <c r="E15" s="200" t="s">
        <v>106</v>
      </c>
      <c r="F15" s="211"/>
      <c r="G15" s="223"/>
      <c r="H15" s="223"/>
      <c r="I15" s="191">
        <f>SUM(I16:I20)</f>
        <v>0</v>
      </c>
      <c r="J15" s="189"/>
      <c r="K15" s="190"/>
      <c r="L15" s="225"/>
      <c r="M15" s="225"/>
      <c r="N15" s="225"/>
      <c r="O15" s="225"/>
      <c r="P15" s="225"/>
      <c r="Q15" s="225"/>
      <c r="R15" s="225"/>
      <c r="S15" s="225"/>
      <c r="T15" s="225"/>
      <c r="U15" s="225"/>
      <c r="V15" s="225"/>
      <c r="W15" s="225"/>
      <c r="X15" s="225"/>
      <c r="Y15" s="225"/>
      <c r="Z15" s="225"/>
      <c r="AA15" s="225"/>
    </row>
    <row r="16" spans="1:27" s="179" customFormat="1" ht="38.25" x14ac:dyDescent="0.2">
      <c r="A16" s="205">
        <v>1</v>
      </c>
      <c r="B16" s="185"/>
      <c r="C16" s="185" t="s">
        <v>94</v>
      </c>
      <c r="D16" s="217"/>
      <c r="E16" s="196" t="s">
        <v>121</v>
      </c>
      <c r="F16" s="185" t="s">
        <v>79</v>
      </c>
      <c r="G16" s="192">
        <v>1</v>
      </c>
      <c r="H16" s="190"/>
      <c r="I16" s="190">
        <f t="shared" ref="I16:I20" si="0">ROUND(G16*H16,2)</f>
        <v>0</v>
      </c>
      <c r="J16" s="189">
        <v>21</v>
      </c>
      <c r="K16" s="190">
        <f t="shared" ref="K16:K20" si="1">I16+((I16/100)*J16)</f>
        <v>0</v>
      </c>
      <c r="L16" s="225"/>
      <c r="M16" s="225"/>
      <c r="N16" s="225"/>
      <c r="O16" s="225"/>
      <c r="P16" s="225"/>
      <c r="Q16" s="225"/>
      <c r="R16" s="225"/>
      <c r="S16" s="225"/>
      <c r="T16" s="225"/>
      <c r="U16" s="225"/>
      <c r="V16" s="225"/>
      <c r="W16" s="225"/>
      <c r="X16" s="225"/>
      <c r="Y16" s="225"/>
      <c r="Z16" s="225"/>
      <c r="AA16" s="225"/>
    </row>
    <row r="17" spans="1:27" s="179" customFormat="1" ht="63.75" x14ac:dyDescent="0.2">
      <c r="A17" s="205">
        <v>2</v>
      </c>
      <c r="B17" s="185"/>
      <c r="C17" s="185" t="s">
        <v>94</v>
      </c>
      <c r="D17" s="217"/>
      <c r="E17" s="196" t="s">
        <v>122</v>
      </c>
      <c r="F17" s="185" t="s">
        <v>79</v>
      </c>
      <c r="G17" s="192">
        <v>1</v>
      </c>
      <c r="H17" s="190"/>
      <c r="I17" s="190">
        <f t="shared" si="0"/>
        <v>0</v>
      </c>
      <c r="J17" s="189">
        <v>21</v>
      </c>
      <c r="K17" s="190">
        <f t="shared" si="1"/>
        <v>0</v>
      </c>
      <c r="L17" s="225"/>
      <c r="M17" s="225"/>
      <c r="N17" s="225"/>
      <c r="O17" s="225"/>
      <c r="P17" s="225"/>
      <c r="Q17" s="225"/>
      <c r="R17" s="225"/>
      <c r="S17" s="225"/>
      <c r="T17" s="225"/>
      <c r="U17" s="225"/>
      <c r="V17" s="225"/>
      <c r="W17" s="225"/>
      <c r="X17" s="225"/>
      <c r="Y17" s="225"/>
      <c r="Z17" s="225"/>
      <c r="AA17" s="225"/>
    </row>
    <row r="18" spans="1:27" s="179" customFormat="1" ht="89.25" x14ac:dyDescent="0.2">
      <c r="A18" s="205">
        <v>3</v>
      </c>
      <c r="B18" s="185"/>
      <c r="C18" s="185" t="s">
        <v>94</v>
      </c>
      <c r="D18" s="217"/>
      <c r="E18" s="196" t="s">
        <v>123</v>
      </c>
      <c r="F18" s="185" t="s">
        <v>79</v>
      </c>
      <c r="G18" s="192">
        <v>6</v>
      </c>
      <c r="H18" s="190"/>
      <c r="I18" s="190">
        <f t="shared" si="0"/>
        <v>0</v>
      </c>
      <c r="J18" s="189">
        <v>21</v>
      </c>
      <c r="K18" s="190">
        <f t="shared" si="1"/>
        <v>0</v>
      </c>
      <c r="L18" s="225"/>
      <c r="M18" s="225"/>
      <c r="N18" s="225"/>
      <c r="O18" s="225"/>
      <c r="P18" s="225"/>
      <c r="Q18" s="225"/>
      <c r="R18" s="225"/>
      <c r="S18" s="225"/>
      <c r="T18" s="225"/>
      <c r="U18" s="225"/>
      <c r="V18" s="225"/>
      <c r="W18" s="225"/>
      <c r="X18" s="225"/>
      <c r="Y18" s="225"/>
      <c r="Z18" s="225"/>
      <c r="AA18" s="225"/>
    </row>
    <row r="19" spans="1:27" s="179" customFormat="1" ht="25.5" x14ac:dyDescent="0.2">
      <c r="A19" s="205">
        <v>4</v>
      </c>
      <c r="B19" s="185"/>
      <c r="C19" s="185" t="s">
        <v>94</v>
      </c>
      <c r="D19" s="217"/>
      <c r="E19" s="196" t="s">
        <v>124</v>
      </c>
      <c r="F19" s="185" t="s">
        <v>79</v>
      </c>
      <c r="G19" s="192">
        <v>10</v>
      </c>
      <c r="H19" s="190"/>
      <c r="I19" s="190">
        <f t="shared" si="0"/>
        <v>0</v>
      </c>
      <c r="J19" s="189">
        <v>21</v>
      </c>
      <c r="K19" s="190">
        <f t="shared" si="1"/>
        <v>0</v>
      </c>
      <c r="L19" s="225"/>
      <c r="M19" s="225"/>
      <c r="N19" s="225"/>
      <c r="O19" s="225"/>
      <c r="P19" s="225"/>
      <c r="Q19" s="225"/>
      <c r="R19" s="225"/>
      <c r="S19" s="225"/>
      <c r="T19" s="225"/>
      <c r="U19" s="225"/>
      <c r="V19" s="225"/>
      <c r="W19" s="225"/>
      <c r="X19" s="225"/>
      <c r="Y19" s="225"/>
      <c r="Z19" s="225"/>
      <c r="AA19" s="225"/>
    </row>
    <row r="20" spans="1:27" s="179" customFormat="1" ht="25.5" x14ac:dyDescent="0.2">
      <c r="A20" s="205">
        <v>5</v>
      </c>
      <c r="B20" s="185"/>
      <c r="C20" s="185" t="s">
        <v>94</v>
      </c>
      <c r="D20" s="217"/>
      <c r="E20" s="196" t="s">
        <v>125</v>
      </c>
      <c r="F20" s="185" t="s">
        <v>79</v>
      </c>
      <c r="G20" s="192">
        <v>1</v>
      </c>
      <c r="H20" s="190"/>
      <c r="I20" s="190">
        <f t="shared" si="0"/>
        <v>0</v>
      </c>
      <c r="J20" s="189">
        <v>21</v>
      </c>
      <c r="K20" s="190">
        <f t="shared" si="1"/>
        <v>0</v>
      </c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5"/>
    </row>
    <row r="21" spans="1:27" s="197" customFormat="1" x14ac:dyDescent="0.2">
      <c r="A21" s="205"/>
      <c r="B21" s="208"/>
      <c r="C21" s="208"/>
      <c r="D21" s="214"/>
      <c r="E21" s="201" t="s">
        <v>91</v>
      </c>
      <c r="F21" s="208"/>
      <c r="G21" s="224"/>
      <c r="H21" s="224"/>
      <c r="I21" s="198">
        <f>I14</f>
        <v>0</v>
      </c>
      <c r="J21" s="224"/>
      <c r="K21" s="224"/>
      <c r="L21" s="224"/>
      <c r="M21" s="224"/>
      <c r="N21" s="224"/>
      <c r="O21" s="224"/>
      <c r="P21" s="224"/>
      <c r="Q21" s="224"/>
      <c r="R21" s="224"/>
      <c r="S21" s="224"/>
      <c r="T21" s="224"/>
      <c r="U21" s="224"/>
      <c r="V21" s="224"/>
      <c r="W21" s="224"/>
      <c r="X21" s="224"/>
      <c r="Y21" s="224"/>
      <c r="Z21" s="224"/>
      <c r="AA21" s="224"/>
    </row>
    <row r="22" spans="1:27" x14ac:dyDescent="0.2">
      <c r="A22" s="205"/>
    </row>
    <row r="23" spans="1:27" x14ac:dyDescent="0.2">
      <c r="A23" s="205"/>
    </row>
    <row r="24" spans="1:27" x14ac:dyDescent="0.2">
      <c r="A24" s="205"/>
    </row>
    <row r="25" spans="1:27" x14ac:dyDescent="0.2">
      <c r="A25" s="205"/>
    </row>
    <row r="26" spans="1:27" x14ac:dyDescent="0.2">
      <c r="A26" s="205"/>
    </row>
    <row r="27" spans="1:27" x14ac:dyDescent="0.2">
      <c r="A27" s="205"/>
    </row>
    <row r="28" spans="1:27" x14ac:dyDescent="0.2">
      <c r="A28" s="205"/>
    </row>
    <row r="29" spans="1:27" x14ac:dyDescent="0.2">
      <c r="A29" s="205"/>
      <c r="D29" s="199"/>
      <c r="E29" s="220"/>
    </row>
    <row r="30" spans="1:27" x14ac:dyDescent="0.2">
      <c r="A30" s="205"/>
      <c r="D30" s="199"/>
      <c r="E30" s="220"/>
    </row>
    <row r="31" spans="1:27" x14ac:dyDescent="0.2">
      <c r="A31" s="205"/>
      <c r="D31" s="199"/>
      <c r="E31" s="220"/>
    </row>
    <row r="32" spans="1:27" x14ac:dyDescent="0.2">
      <c r="A32" s="205"/>
      <c r="D32" s="199"/>
      <c r="E32" s="220"/>
    </row>
    <row r="33" spans="1:5" x14ac:dyDescent="0.2">
      <c r="A33" s="205"/>
      <c r="D33" s="199"/>
      <c r="E33" s="220"/>
    </row>
    <row r="34" spans="1:5" x14ac:dyDescent="0.2">
      <c r="A34" s="205"/>
      <c r="D34" s="199"/>
      <c r="E34" s="220"/>
    </row>
    <row r="35" spans="1:5" x14ac:dyDescent="0.2">
      <c r="A35" s="205"/>
      <c r="D35" s="199"/>
      <c r="E35" s="220"/>
    </row>
    <row r="36" spans="1:5" x14ac:dyDescent="0.2">
      <c r="A36" s="205"/>
      <c r="D36" s="199"/>
      <c r="E36" s="220"/>
    </row>
    <row r="37" spans="1:5" x14ac:dyDescent="0.2">
      <c r="A37" s="205"/>
      <c r="D37" s="199"/>
      <c r="E37" s="220"/>
    </row>
    <row r="38" spans="1:5" x14ac:dyDescent="0.2">
      <c r="A38" s="205"/>
      <c r="D38" s="199"/>
      <c r="E38" s="220"/>
    </row>
    <row r="39" spans="1:5" x14ac:dyDescent="0.2">
      <c r="A39" s="205"/>
      <c r="D39" s="199"/>
      <c r="E39" s="220"/>
    </row>
    <row r="40" spans="1:5" x14ac:dyDescent="0.2">
      <c r="A40" s="205"/>
      <c r="D40" s="199"/>
      <c r="E40" s="220"/>
    </row>
    <row r="41" spans="1:5" x14ac:dyDescent="0.2">
      <c r="A41" s="205"/>
      <c r="D41" s="199"/>
      <c r="E41" s="220"/>
    </row>
    <row r="42" spans="1:5" x14ac:dyDescent="0.2">
      <c r="A42" s="205"/>
      <c r="D42" s="199"/>
      <c r="E42" s="220"/>
    </row>
    <row r="43" spans="1:5" x14ac:dyDescent="0.2">
      <c r="A43" s="205"/>
      <c r="D43" s="199"/>
      <c r="E43" s="220"/>
    </row>
    <row r="44" spans="1:5" x14ac:dyDescent="0.2">
      <c r="A44" s="205"/>
      <c r="D44" s="199"/>
      <c r="E44" s="220"/>
    </row>
    <row r="45" spans="1:5" x14ac:dyDescent="0.2">
      <c r="A45" s="205"/>
      <c r="D45" s="199"/>
      <c r="E45" s="220"/>
    </row>
    <row r="46" spans="1:5" x14ac:dyDescent="0.2">
      <c r="A46" s="205"/>
      <c r="D46" s="199"/>
      <c r="E46" s="220"/>
    </row>
    <row r="47" spans="1:5" x14ac:dyDescent="0.2">
      <c r="A47" s="205"/>
      <c r="D47" s="199"/>
      <c r="E47" s="220"/>
    </row>
    <row r="48" spans="1:5" x14ac:dyDescent="0.2">
      <c r="A48" s="205"/>
      <c r="D48" s="199"/>
      <c r="E48" s="220"/>
    </row>
    <row r="49" spans="1:5" x14ac:dyDescent="0.2">
      <c r="A49" s="205"/>
      <c r="D49" s="199"/>
      <c r="E49" s="220"/>
    </row>
    <row r="50" spans="1:5" x14ac:dyDescent="0.2">
      <c r="A50" s="205"/>
      <c r="D50" s="199"/>
      <c r="E50" s="220"/>
    </row>
    <row r="51" spans="1:5" x14ac:dyDescent="0.2">
      <c r="A51" s="205"/>
      <c r="D51" s="199"/>
      <c r="E51" s="220"/>
    </row>
    <row r="52" spans="1:5" x14ac:dyDescent="0.2">
      <c r="A52" s="205"/>
      <c r="D52" s="199"/>
      <c r="E52" s="220"/>
    </row>
    <row r="53" spans="1:5" x14ac:dyDescent="0.2">
      <c r="A53" s="205"/>
      <c r="D53" s="199"/>
      <c r="E53" s="220"/>
    </row>
    <row r="54" spans="1:5" x14ac:dyDescent="0.2">
      <c r="A54" s="205"/>
      <c r="D54" s="199"/>
      <c r="E54" s="220"/>
    </row>
    <row r="55" spans="1:5" x14ac:dyDescent="0.2">
      <c r="A55" s="205"/>
      <c r="D55" s="199"/>
      <c r="E55" s="220"/>
    </row>
    <row r="56" spans="1:5" x14ac:dyDescent="0.2">
      <c r="A56" s="205"/>
      <c r="D56" s="199"/>
      <c r="E56" s="220"/>
    </row>
    <row r="57" spans="1:5" x14ac:dyDescent="0.2">
      <c r="A57" s="205"/>
      <c r="D57" s="199"/>
      <c r="E57" s="220"/>
    </row>
    <row r="58" spans="1:5" x14ac:dyDescent="0.2">
      <c r="A58" s="205"/>
      <c r="D58" s="199"/>
      <c r="E58" s="220"/>
    </row>
    <row r="59" spans="1:5" x14ac:dyDescent="0.2">
      <c r="A59" s="205"/>
      <c r="D59" s="199"/>
      <c r="E59" s="220"/>
    </row>
    <row r="60" spans="1:5" x14ac:dyDescent="0.2">
      <c r="A60" s="205"/>
      <c r="D60" s="199"/>
      <c r="E60" s="220"/>
    </row>
    <row r="61" spans="1:5" x14ac:dyDescent="0.2">
      <c r="A61" s="205"/>
      <c r="D61" s="199"/>
      <c r="E61" s="220"/>
    </row>
    <row r="62" spans="1:5" x14ac:dyDescent="0.2">
      <c r="A62" s="205"/>
      <c r="D62" s="199"/>
      <c r="E62" s="220"/>
    </row>
    <row r="63" spans="1:5" x14ac:dyDescent="0.2">
      <c r="A63" s="205"/>
      <c r="D63" s="199"/>
      <c r="E63" s="220"/>
    </row>
    <row r="64" spans="1:5" x14ac:dyDescent="0.2">
      <c r="A64" s="205"/>
      <c r="D64" s="199"/>
      <c r="E64" s="220"/>
    </row>
    <row r="65" spans="1:5" x14ac:dyDescent="0.2">
      <c r="A65" s="205"/>
      <c r="D65" s="199"/>
      <c r="E65" s="220"/>
    </row>
    <row r="66" spans="1:5" x14ac:dyDescent="0.2">
      <c r="A66" s="205"/>
      <c r="D66" s="199"/>
      <c r="E66" s="220"/>
    </row>
    <row r="67" spans="1:5" x14ac:dyDescent="0.2">
      <c r="A67" s="205"/>
      <c r="D67" s="199"/>
      <c r="E67" s="220"/>
    </row>
    <row r="68" spans="1:5" x14ac:dyDescent="0.2">
      <c r="A68" s="205"/>
      <c r="D68" s="199"/>
      <c r="E68" s="220"/>
    </row>
    <row r="69" spans="1:5" x14ac:dyDescent="0.2">
      <c r="A69" s="205"/>
      <c r="D69" s="199"/>
      <c r="E69" s="220"/>
    </row>
    <row r="70" spans="1:5" x14ac:dyDescent="0.2">
      <c r="A70" s="205"/>
      <c r="D70" s="199"/>
      <c r="E70" s="220"/>
    </row>
    <row r="71" spans="1:5" x14ac:dyDescent="0.2">
      <c r="A71" s="205"/>
      <c r="D71" s="199"/>
      <c r="E71" s="220"/>
    </row>
    <row r="72" spans="1:5" x14ac:dyDescent="0.2">
      <c r="A72" s="205"/>
      <c r="D72" s="199"/>
      <c r="E72" s="220"/>
    </row>
    <row r="73" spans="1:5" x14ac:dyDescent="0.2">
      <c r="A73" s="205"/>
      <c r="D73" s="199"/>
      <c r="E73" s="220"/>
    </row>
    <row r="74" spans="1:5" x14ac:dyDescent="0.2">
      <c r="A74" s="205"/>
      <c r="D74" s="199"/>
      <c r="E74" s="220"/>
    </row>
    <row r="75" spans="1:5" x14ac:dyDescent="0.2">
      <c r="A75" s="205"/>
      <c r="D75" s="199"/>
      <c r="E75" s="220"/>
    </row>
    <row r="76" spans="1:5" x14ac:dyDescent="0.2">
      <c r="A76" s="205"/>
      <c r="D76" s="199"/>
      <c r="E76" s="220"/>
    </row>
    <row r="77" spans="1:5" x14ac:dyDescent="0.2">
      <c r="A77" s="205"/>
      <c r="D77" s="199"/>
      <c r="E77" s="220"/>
    </row>
    <row r="78" spans="1:5" x14ac:dyDescent="0.2">
      <c r="A78" s="205"/>
      <c r="D78" s="199"/>
      <c r="E78" s="220"/>
    </row>
    <row r="79" spans="1:5" x14ac:dyDescent="0.2">
      <c r="A79" s="205"/>
      <c r="D79" s="199"/>
      <c r="E79" s="220"/>
    </row>
    <row r="80" spans="1:5" x14ac:dyDescent="0.2">
      <c r="A80" s="205"/>
      <c r="D80" s="199"/>
      <c r="E80" s="220"/>
    </row>
    <row r="81" spans="1:5" x14ac:dyDescent="0.2">
      <c r="A81" s="205"/>
      <c r="D81" s="199"/>
      <c r="E81" s="220"/>
    </row>
    <row r="82" spans="1:5" x14ac:dyDescent="0.2">
      <c r="A82" s="205"/>
      <c r="D82" s="199"/>
      <c r="E82" s="220"/>
    </row>
    <row r="83" spans="1:5" x14ac:dyDescent="0.2">
      <c r="A83" s="205"/>
      <c r="D83" s="199"/>
      <c r="E83" s="220"/>
    </row>
    <row r="84" spans="1:5" x14ac:dyDescent="0.2">
      <c r="A84" s="205"/>
      <c r="D84" s="199"/>
      <c r="E84" s="220"/>
    </row>
  </sheetData>
  <sheetProtection formatCells="0" formatColumns="0" formatRows="0" insertColumns="0" insertRows="0" insertHyperlinks="0" deleteColumns="0" deleteRows="0" sort="0" autoFilter="0" pivotTables="0"/>
  <mergeCells count="4">
    <mergeCell ref="C3:E3"/>
    <mergeCell ref="C7:E7"/>
    <mergeCell ref="C8:D8"/>
    <mergeCell ref="C9:D9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76" fitToHeight="999" orientation="landscape" errors="blank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9B162-6BF4-4D6C-A2BA-266C57D2C39C}">
  <sheetPr>
    <pageSetUpPr fitToPage="1"/>
  </sheetPr>
  <dimension ref="A1:AA27"/>
  <sheetViews>
    <sheetView showGridLines="0" zoomScaleNormal="100" workbookViewId="0">
      <selection activeCell="E22" sqref="E22"/>
    </sheetView>
  </sheetViews>
  <sheetFormatPr defaultRowHeight="12.75" x14ac:dyDescent="0.2"/>
  <cols>
    <col min="1" max="1" width="5.5703125" style="207" customWidth="1"/>
    <col min="2" max="2" width="4.42578125" style="210" customWidth="1"/>
    <col min="3" max="3" width="6.42578125" style="210" customWidth="1"/>
    <col min="4" max="4" width="12.7109375" style="218" customWidth="1"/>
    <col min="5" max="5" width="96" style="202" customWidth="1"/>
    <col min="6" max="6" width="7.7109375" style="210" customWidth="1"/>
    <col min="7" max="7" width="9.85546875" style="207" customWidth="1"/>
    <col min="8" max="8" width="13.28515625" style="207" customWidth="1"/>
    <col min="9" max="9" width="15.5703125" style="207" customWidth="1"/>
    <col min="10" max="10" width="6.7109375" style="207" customWidth="1"/>
    <col min="11" max="11" width="15.5703125" style="207" customWidth="1"/>
    <col min="12" max="27" width="9.140625" style="207"/>
    <col min="28" max="16384" width="9.140625" style="177"/>
  </cols>
  <sheetData>
    <row r="1" spans="1:27" s="199" customFormat="1" ht="18" x14ac:dyDescent="0.2">
      <c r="A1" s="227" t="s">
        <v>95</v>
      </c>
      <c r="B1" s="228"/>
      <c r="C1" s="228"/>
      <c r="D1" s="215"/>
      <c r="E1" s="215"/>
      <c r="F1" s="228"/>
      <c r="G1" s="228"/>
      <c r="H1" s="228"/>
      <c r="I1" s="228"/>
      <c r="J1" s="228"/>
      <c r="K1" s="228"/>
    </row>
    <row r="2" spans="1:27" s="199" customFormat="1" x14ac:dyDescent="0.2">
      <c r="A2" s="229" t="s">
        <v>61</v>
      </c>
      <c r="B2" s="228"/>
      <c r="C2" s="178" t="str">
        <f>'[4]Krycí list'!E5</f>
        <v>Učebna matematiky č. 45</v>
      </c>
      <c r="D2" s="212"/>
      <c r="E2" s="212"/>
      <c r="F2" s="228"/>
      <c r="G2" s="228"/>
      <c r="H2" s="228"/>
      <c r="I2" s="228"/>
      <c r="J2" s="228"/>
      <c r="K2" s="228"/>
    </row>
    <row r="3" spans="1:27" s="199" customFormat="1" x14ac:dyDescent="0.2">
      <c r="A3" s="229" t="s">
        <v>62</v>
      </c>
      <c r="B3" s="228"/>
      <c r="C3" s="271" t="str">
        <f>'[4]Krycí list'!E7</f>
        <v>Základní škola Bosonožská 9 
625 00 Brno - Starý Lískovec</v>
      </c>
      <c r="D3" s="272"/>
      <c r="E3" s="272"/>
      <c r="F3" s="228"/>
      <c r="G3" s="228"/>
      <c r="H3" s="228"/>
      <c r="I3" s="178"/>
      <c r="J3" s="228"/>
      <c r="K3" s="228"/>
    </row>
    <row r="4" spans="1:27" s="199" customFormat="1" x14ac:dyDescent="0.2">
      <c r="A4" s="229" t="s">
        <v>63</v>
      </c>
      <c r="B4" s="228"/>
      <c r="C4" s="178" t="str">
        <f>'[4]Krycí list'!E9</f>
        <v>OCENĚNÝ SOUPIS PRACÍ A DODÁVEK A SLUŽEB</v>
      </c>
      <c r="D4" s="212"/>
      <c r="E4" s="212"/>
      <c r="F4" s="228"/>
      <c r="G4" s="228"/>
      <c r="H4" s="228"/>
      <c r="I4" s="178"/>
      <c r="J4" s="228"/>
      <c r="K4" s="228"/>
    </row>
    <row r="5" spans="1:27" s="199" customFormat="1" x14ac:dyDescent="0.2">
      <c r="A5" s="228" t="s">
        <v>71</v>
      </c>
      <c r="B5" s="228"/>
      <c r="C5" s="178" t="str">
        <f>'[4]Krycí list'!P5</f>
        <v xml:space="preserve"> </v>
      </c>
      <c r="D5" s="212"/>
      <c r="E5" s="212"/>
      <c r="F5" s="228"/>
      <c r="G5" s="228"/>
      <c r="H5" s="228"/>
      <c r="I5" s="178"/>
      <c r="J5" s="228"/>
      <c r="K5" s="228"/>
    </row>
    <row r="6" spans="1:27" s="199" customFormat="1" x14ac:dyDescent="0.2">
      <c r="A6" s="228"/>
      <c r="B6" s="228"/>
      <c r="C6" s="178"/>
      <c r="D6" s="212"/>
      <c r="E6" s="212"/>
      <c r="F6" s="228"/>
      <c r="G6" s="228"/>
      <c r="H6" s="228"/>
      <c r="I6" s="178"/>
      <c r="J6" s="228"/>
      <c r="K6" s="228"/>
    </row>
    <row r="7" spans="1:27" s="199" customFormat="1" x14ac:dyDescent="0.2">
      <c r="A7" s="228" t="s">
        <v>65</v>
      </c>
      <c r="B7" s="228"/>
      <c r="C7" s="271" t="str">
        <f>'[4]Krycí list'!E26</f>
        <v>Základní škola Bosonožská</v>
      </c>
      <c r="D7" s="272"/>
      <c r="E7" s="272"/>
      <c r="F7" s="228"/>
      <c r="G7" s="228"/>
      <c r="H7" s="228"/>
      <c r="I7" s="178"/>
      <c r="J7" s="228"/>
      <c r="K7" s="228"/>
    </row>
    <row r="8" spans="1:27" s="199" customFormat="1" x14ac:dyDescent="0.2">
      <c r="A8" s="228" t="s">
        <v>66</v>
      </c>
      <c r="B8" s="228"/>
      <c r="C8" s="271" t="str">
        <f>'[4]Krycí list'!E28</f>
        <v xml:space="preserve"> </v>
      </c>
      <c r="D8" s="272"/>
      <c r="E8" s="212"/>
      <c r="F8" s="228"/>
      <c r="G8" s="228"/>
      <c r="H8" s="228"/>
      <c r="I8" s="178"/>
      <c r="J8" s="228"/>
      <c r="K8" s="228"/>
    </row>
    <row r="9" spans="1:27" s="199" customFormat="1" x14ac:dyDescent="0.2">
      <c r="A9" s="228" t="s">
        <v>67</v>
      </c>
      <c r="B9" s="228"/>
      <c r="C9" s="273" t="str">
        <f>'[4]Krycí list'!O31</f>
        <v>05/2022</v>
      </c>
      <c r="D9" s="272"/>
      <c r="E9" s="212"/>
      <c r="F9" s="228"/>
      <c r="G9" s="228"/>
      <c r="H9" s="228"/>
      <c r="I9" s="178"/>
      <c r="J9" s="228"/>
      <c r="K9" s="228"/>
    </row>
    <row r="10" spans="1:27" s="199" customFormat="1" x14ac:dyDescent="0.2">
      <c r="A10" s="228"/>
      <c r="B10" s="228"/>
      <c r="C10" s="228"/>
      <c r="D10" s="215"/>
      <c r="E10" s="215"/>
      <c r="F10" s="228"/>
      <c r="G10" s="228"/>
      <c r="H10" s="228"/>
      <c r="I10" s="228"/>
      <c r="J10" s="228"/>
      <c r="K10" s="228"/>
    </row>
    <row r="11" spans="1:27" s="226" customFormat="1" ht="38.25" x14ac:dyDescent="0.2">
      <c r="A11" s="180" t="s">
        <v>72</v>
      </c>
      <c r="B11" s="181" t="s">
        <v>73</v>
      </c>
      <c r="C11" s="181" t="s">
        <v>74</v>
      </c>
      <c r="D11" s="181" t="s">
        <v>75</v>
      </c>
      <c r="E11" s="181" t="s">
        <v>89</v>
      </c>
      <c r="F11" s="181" t="s">
        <v>76</v>
      </c>
      <c r="G11" s="181" t="s">
        <v>77</v>
      </c>
      <c r="H11" s="181" t="s">
        <v>92</v>
      </c>
      <c r="I11" s="181" t="s">
        <v>93</v>
      </c>
      <c r="J11" s="181" t="s">
        <v>78</v>
      </c>
      <c r="K11" s="181" t="s">
        <v>90</v>
      </c>
    </row>
    <row r="12" spans="1:27" s="210" customFormat="1" x14ac:dyDescent="0.2">
      <c r="A12" s="182">
        <v>1</v>
      </c>
      <c r="B12" s="183">
        <v>2</v>
      </c>
      <c r="C12" s="183">
        <v>3</v>
      </c>
      <c r="D12" s="184">
        <v>4</v>
      </c>
      <c r="E12" s="184">
        <v>5</v>
      </c>
      <c r="F12" s="183">
        <v>6</v>
      </c>
      <c r="G12" s="183">
        <v>7</v>
      </c>
      <c r="H12" s="183">
        <v>8</v>
      </c>
      <c r="I12" s="183">
        <v>9</v>
      </c>
      <c r="J12" s="183">
        <v>10</v>
      </c>
      <c r="K12" s="183">
        <v>11</v>
      </c>
    </row>
    <row r="13" spans="1:27" x14ac:dyDescent="0.2">
      <c r="A13" s="206"/>
      <c r="B13" s="209"/>
      <c r="C13" s="209"/>
      <c r="D13" s="216"/>
      <c r="E13" s="219"/>
      <c r="F13" s="209"/>
      <c r="G13" s="206"/>
      <c r="H13" s="206"/>
      <c r="I13" s="206"/>
      <c r="J13" s="206"/>
      <c r="K13" s="206"/>
    </row>
    <row r="14" spans="1:27" s="187" customFormat="1" x14ac:dyDescent="0.2">
      <c r="A14" s="205"/>
      <c r="B14" s="185"/>
      <c r="C14" s="185"/>
      <c r="D14" s="213" t="s">
        <v>82</v>
      </c>
      <c r="E14" s="186" t="s">
        <v>161</v>
      </c>
      <c r="F14" s="221"/>
      <c r="G14" s="222"/>
      <c r="H14" s="222"/>
      <c r="I14" s="188">
        <f>+I15</f>
        <v>0</v>
      </c>
      <c r="J14" s="189"/>
      <c r="K14" s="190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22"/>
      <c r="Z14" s="222"/>
      <c r="AA14" s="222"/>
    </row>
    <row r="15" spans="1:27" s="179" customFormat="1" x14ac:dyDescent="0.2">
      <c r="A15" s="205"/>
      <c r="B15" s="185"/>
      <c r="C15" s="185"/>
      <c r="D15" s="217"/>
      <c r="E15" s="200" t="s">
        <v>106</v>
      </c>
      <c r="F15" s="211"/>
      <c r="G15" s="223"/>
      <c r="H15" s="223"/>
      <c r="I15" s="191">
        <f>SUM(I16:I26)</f>
        <v>0</v>
      </c>
      <c r="J15" s="189"/>
      <c r="K15" s="190"/>
      <c r="L15" s="225"/>
      <c r="M15" s="225"/>
      <c r="N15" s="225"/>
      <c r="O15" s="225"/>
      <c r="P15" s="225"/>
      <c r="Q15" s="225"/>
      <c r="R15" s="225"/>
      <c r="S15" s="225"/>
      <c r="T15" s="225"/>
      <c r="U15" s="225"/>
      <c r="V15" s="225"/>
      <c r="W15" s="225"/>
      <c r="X15" s="225"/>
      <c r="Y15" s="225"/>
      <c r="Z15" s="225"/>
      <c r="AA15" s="225"/>
    </row>
    <row r="16" spans="1:27" s="179" customFormat="1" ht="25.5" x14ac:dyDescent="0.2">
      <c r="A16" s="205">
        <v>1</v>
      </c>
      <c r="B16" s="185"/>
      <c r="C16" s="185" t="s">
        <v>94</v>
      </c>
      <c r="D16" s="217"/>
      <c r="E16" s="194" t="s">
        <v>162</v>
      </c>
      <c r="F16" s="185" t="s">
        <v>79</v>
      </c>
      <c r="G16" s="192">
        <v>30</v>
      </c>
      <c r="H16" s="193"/>
      <c r="I16" s="190">
        <f t="shared" ref="I16:I26" si="0">ROUND(G16*H16,2)</f>
        <v>0</v>
      </c>
      <c r="J16" s="189">
        <v>21</v>
      </c>
      <c r="K16" s="190">
        <f t="shared" ref="K16:K26" si="1">I16+((I16/100)*J16)</f>
        <v>0</v>
      </c>
      <c r="L16" s="225"/>
      <c r="M16" s="225"/>
      <c r="N16" s="225"/>
      <c r="O16" s="225"/>
      <c r="P16" s="225"/>
      <c r="Q16" s="225"/>
      <c r="R16" s="225"/>
      <c r="S16" s="225"/>
      <c r="T16" s="225"/>
      <c r="U16" s="225"/>
      <c r="V16" s="225"/>
      <c r="W16" s="225"/>
      <c r="X16" s="225"/>
      <c r="Y16" s="225"/>
      <c r="Z16" s="225"/>
      <c r="AA16" s="225"/>
    </row>
    <row r="17" spans="1:27" s="179" customFormat="1" ht="25.5" x14ac:dyDescent="0.2">
      <c r="A17" s="205">
        <v>2</v>
      </c>
      <c r="B17" s="185"/>
      <c r="C17" s="185" t="s">
        <v>94</v>
      </c>
      <c r="D17" s="217"/>
      <c r="E17" s="194" t="s">
        <v>126</v>
      </c>
      <c r="F17" s="185" t="s">
        <v>79</v>
      </c>
      <c r="G17" s="192">
        <v>5</v>
      </c>
      <c r="H17" s="193"/>
      <c r="I17" s="190">
        <f t="shared" si="0"/>
        <v>0</v>
      </c>
      <c r="J17" s="189">
        <v>21</v>
      </c>
      <c r="K17" s="190">
        <f t="shared" si="1"/>
        <v>0</v>
      </c>
      <c r="L17" s="225"/>
      <c r="M17" s="225"/>
      <c r="N17" s="225"/>
      <c r="O17" s="225"/>
      <c r="P17" s="225"/>
      <c r="Q17" s="225"/>
      <c r="R17" s="225"/>
      <c r="S17" s="225"/>
      <c r="T17" s="225"/>
      <c r="U17" s="225"/>
      <c r="V17" s="225"/>
      <c r="W17" s="225"/>
      <c r="X17" s="225"/>
      <c r="Y17" s="225"/>
      <c r="Z17" s="225"/>
      <c r="AA17" s="225"/>
    </row>
    <row r="18" spans="1:27" s="179" customFormat="1" ht="25.5" x14ac:dyDescent="0.2">
      <c r="A18" s="205">
        <v>3</v>
      </c>
      <c r="B18" s="185"/>
      <c r="C18" s="185" t="s">
        <v>94</v>
      </c>
      <c r="D18" s="217"/>
      <c r="E18" s="194" t="s">
        <v>127</v>
      </c>
      <c r="F18" s="185" t="s">
        <v>79</v>
      </c>
      <c r="G18" s="192">
        <v>1</v>
      </c>
      <c r="H18" s="193"/>
      <c r="I18" s="190">
        <f t="shared" si="0"/>
        <v>0</v>
      </c>
      <c r="J18" s="189">
        <v>21</v>
      </c>
      <c r="K18" s="190">
        <f t="shared" si="1"/>
        <v>0</v>
      </c>
      <c r="L18" s="225"/>
      <c r="M18" s="225"/>
      <c r="N18" s="225"/>
      <c r="O18" s="225"/>
      <c r="P18" s="225"/>
      <c r="Q18" s="225"/>
      <c r="R18" s="225"/>
      <c r="S18" s="225"/>
      <c r="T18" s="225"/>
      <c r="U18" s="225"/>
      <c r="V18" s="225"/>
      <c r="W18" s="225"/>
      <c r="X18" s="225"/>
      <c r="Y18" s="225"/>
      <c r="Z18" s="225"/>
      <c r="AA18" s="225"/>
    </row>
    <row r="19" spans="1:27" s="179" customFormat="1" ht="25.5" x14ac:dyDescent="0.2">
      <c r="A19" s="205">
        <v>4</v>
      </c>
      <c r="B19" s="185"/>
      <c r="C19" s="185" t="s">
        <v>94</v>
      </c>
      <c r="D19" s="217"/>
      <c r="E19" s="194" t="s">
        <v>128</v>
      </c>
      <c r="F19" s="185" t="s">
        <v>79</v>
      </c>
      <c r="G19" s="192">
        <v>30</v>
      </c>
      <c r="H19" s="193"/>
      <c r="I19" s="190">
        <f t="shared" si="0"/>
        <v>0</v>
      </c>
      <c r="J19" s="189">
        <v>21</v>
      </c>
      <c r="K19" s="190">
        <f t="shared" si="1"/>
        <v>0</v>
      </c>
      <c r="L19" s="225"/>
      <c r="M19" s="225"/>
      <c r="N19" s="225"/>
      <c r="O19" s="225"/>
      <c r="P19" s="225"/>
      <c r="Q19" s="225"/>
      <c r="R19" s="225"/>
      <c r="S19" s="225"/>
      <c r="T19" s="225"/>
      <c r="U19" s="225"/>
      <c r="V19" s="225"/>
      <c r="W19" s="225"/>
      <c r="X19" s="225"/>
      <c r="Y19" s="225"/>
      <c r="Z19" s="225"/>
      <c r="AA19" s="225"/>
    </row>
    <row r="20" spans="1:27" s="179" customFormat="1" ht="25.5" x14ac:dyDescent="0.2">
      <c r="A20" s="205">
        <v>5</v>
      </c>
      <c r="B20" s="185"/>
      <c r="C20" s="185" t="s">
        <v>94</v>
      </c>
      <c r="D20" s="217"/>
      <c r="E20" s="194" t="s">
        <v>129</v>
      </c>
      <c r="F20" s="185" t="s">
        <v>79</v>
      </c>
      <c r="G20" s="192">
        <v>1</v>
      </c>
      <c r="H20" s="193"/>
      <c r="I20" s="190">
        <f t="shared" si="0"/>
        <v>0</v>
      </c>
      <c r="J20" s="189">
        <v>21</v>
      </c>
      <c r="K20" s="190">
        <f t="shared" si="1"/>
        <v>0</v>
      </c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5"/>
    </row>
    <row r="21" spans="1:27" s="179" customFormat="1" ht="25.5" x14ac:dyDescent="0.2">
      <c r="A21" s="205">
        <v>6</v>
      </c>
      <c r="B21" s="185"/>
      <c r="C21" s="185" t="s">
        <v>94</v>
      </c>
      <c r="D21" s="217"/>
      <c r="E21" s="194" t="s">
        <v>130</v>
      </c>
      <c r="F21" s="185" t="s">
        <v>79</v>
      </c>
      <c r="G21" s="192">
        <v>1</v>
      </c>
      <c r="H21" s="193"/>
      <c r="I21" s="190">
        <f t="shared" si="0"/>
        <v>0</v>
      </c>
      <c r="J21" s="189">
        <v>21</v>
      </c>
      <c r="K21" s="190">
        <f t="shared" si="1"/>
        <v>0</v>
      </c>
      <c r="L21" s="225"/>
      <c r="M21" s="225"/>
      <c r="N21" s="225"/>
      <c r="O21" s="225"/>
      <c r="P21" s="225"/>
      <c r="Q21" s="225"/>
      <c r="R21" s="225"/>
      <c r="S21" s="225"/>
      <c r="T21" s="225"/>
      <c r="U21" s="225"/>
      <c r="V21" s="225"/>
      <c r="W21" s="225"/>
      <c r="X21" s="225"/>
      <c r="Y21" s="225"/>
      <c r="Z21" s="225"/>
      <c r="AA21" s="225"/>
    </row>
    <row r="22" spans="1:27" s="179" customFormat="1" ht="25.5" x14ac:dyDescent="0.2">
      <c r="A22" s="205">
        <v>7</v>
      </c>
      <c r="B22" s="185"/>
      <c r="C22" s="185" t="s">
        <v>94</v>
      </c>
      <c r="D22" s="217"/>
      <c r="E22" s="194" t="s">
        <v>131</v>
      </c>
      <c r="F22" s="185" t="s">
        <v>79</v>
      </c>
      <c r="G22" s="192">
        <v>1</v>
      </c>
      <c r="H22" s="193"/>
      <c r="I22" s="190">
        <f t="shared" si="0"/>
        <v>0</v>
      </c>
      <c r="J22" s="189">
        <v>21</v>
      </c>
      <c r="K22" s="190">
        <f t="shared" si="1"/>
        <v>0</v>
      </c>
      <c r="L22" s="225"/>
      <c r="M22" s="225"/>
      <c r="N22" s="225"/>
      <c r="O22" s="225"/>
      <c r="P22" s="225"/>
      <c r="Q22" s="225"/>
      <c r="R22" s="225"/>
      <c r="S22" s="225"/>
      <c r="T22" s="225"/>
      <c r="U22" s="225"/>
      <c r="V22" s="225"/>
      <c r="W22" s="225"/>
      <c r="X22" s="225"/>
      <c r="Y22" s="225"/>
      <c r="Z22" s="225"/>
      <c r="AA22" s="225"/>
    </row>
    <row r="23" spans="1:27" s="179" customFormat="1" ht="25.5" x14ac:dyDescent="0.2">
      <c r="A23" s="205">
        <v>8</v>
      </c>
      <c r="B23" s="185"/>
      <c r="C23" s="185" t="s">
        <v>94</v>
      </c>
      <c r="D23" s="217"/>
      <c r="E23" s="194" t="s">
        <v>132</v>
      </c>
      <c r="F23" s="185" t="s">
        <v>79</v>
      </c>
      <c r="G23" s="192">
        <v>10</v>
      </c>
      <c r="H23" s="193"/>
      <c r="I23" s="190">
        <f t="shared" si="0"/>
        <v>0</v>
      </c>
      <c r="J23" s="189">
        <v>21</v>
      </c>
      <c r="K23" s="190">
        <f t="shared" si="1"/>
        <v>0</v>
      </c>
      <c r="L23" s="225"/>
      <c r="M23" s="225"/>
      <c r="N23" s="225"/>
      <c r="O23" s="225"/>
      <c r="P23" s="225"/>
      <c r="Q23" s="225"/>
      <c r="R23" s="225"/>
      <c r="S23" s="225"/>
      <c r="T23" s="225"/>
      <c r="U23" s="225"/>
      <c r="V23" s="225"/>
      <c r="W23" s="225"/>
      <c r="X23" s="225"/>
      <c r="Y23" s="225"/>
      <c r="Z23" s="225"/>
      <c r="AA23" s="225"/>
    </row>
    <row r="24" spans="1:27" s="179" customFormat="1" ht="25.5" x14ac:dyDescent="0.2">
      <c r="A24" s="205">
        <v>9</v>
      </c>
      <c r="B24" s="185"/>
      <c r="C24" s="185" t="s">
        <v>94</v>
      </c>
      <c r="D24" s="217"/>
      <c r="E24" s="194" t="s">
        <v>133</v>
      </c>
      <c r="F24" s="185" t="s">
        <v>79</v>
      </c>
      <c r="G24" s="192">
        <v>1</v>
      </c>
      <c r="H24" s="193"/>
      <c r="I24" s="190">
        <f t="shared" si="0"/>
        <v>0</v>
      </c>
      <c r="J24" s="189">
        <v>21</v>
      </c>
      <c r="K24" s="190">
        <f t="shared" si="1"/>
        <v>0</v>
      </c>
      <c r="L24" s="225"/>
      <c r="M24" s="225"/>
      <c r="N24" s="225"/>
      <c r="O24" s="225"/>
      <c r="P24" s="225"/>
      <c r="Q24" s="225"/>
      <c r="R24" s="225"/>
      <c r="S24" s="225"/>
      <c r="T24" s="225"/>
      <c r="U24" s="225"/>
      <c r="V24" s="225"/>
      <c r="W24" s="225"/>
      <c r="X24" s="225"/>
      <c r="Y24" s="225"/>
      <c r="Z24" s="225"/>
      <c r="AA24" s="225"/>
    </row>
    <row r="25" spans="1:27" s="179" customFormat="1" ht="25.5" x14ac:dyDescent="0.2">
      <c r="A25" s="205">
        <v>10</v>
      </c>
      <c r="B25" s="185"/>
      <c r="C25" s="185" t="s">
        <v>94</v>
      </c>
      <c r="D25" s="217"/>
      <c r="E25" s="194" t="s">
        <v>134</v>
      </c>
      <c r="F25" s="185" t="s">
        <v>79</v>
      </c>
      <c r="G25" s="192">
        <v>8</v>
      </c>
      <c r="H25" s="193"/>
      <c r="I25" s="190">
        <f t="shared" si="0"/>
        <v>0</v>
      </c>
      <c r="J25" s="189">
        <v>21</v>
      </c>
      <c r="K25" s="190">
        <f t="shared" si="1"/>
        <v>0</v>
      </c>
      <c r="L25" s="225"/>
      <c r="M25" s="225"/>
      <c r="N25" s="225"/>
      <c r="O25" s="225"/>
      <c r="P25" s="225"/>
      <c r="Q25" s="225"/>
      <c r="R25" s="225"/>
      <c r="S25" s="225"/>
      <c r="T25" s="225"/>
      <c r="U25" s="225"/>
      <c r="V25" s="225"/>
      <c r="W25" s="225"/>
      <c r="X25" s="225"/>
      <c r="Y25" s="225"/>
      <c r="Z25" s="225"/>
      <c r="AA25" s="225"/>
    </row>
    <row r="26" spans="1:27" s="179" customFormat="1" ht="25.5" x14ac:dyDescent="0.2">
      <c r="A26" s="205">
        <v>11</v>
      </c>
      <c r="B26" s="185"/>
      <c r="C26" s="185" t="s">
        <v>94</v>
      </c>
      <c r="D26" s="217"/>
      <c r="E26" s="194" t="s">
        <v>135</v>
      </c>
      <c r="F26" s="185" t="s">
        <v>79</v>
      </c>
      <c r="G26" s="192">
        <v>5</v>
      </c>
      <c r="H26" s="193"/>
      <c r="I26" s="190">
        <f t="shared" si="0"/>
        <v>0</v>
      </c>
      <c r="J26" s="189">
        <v>21</v>
      </c>
      <c r="K26" s="190">
        <f t="shared" si="1"/>
        <v>0</v>
      </c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25"/>
      <c r="Z26" s="225"/>
      <c r="AA26" s="225"/>
    </row>
    <row r="27" spans="1:27" s="197" customFormat="1" x14ac:dyDescent="0.2">
      <c r="A27" s="224"/>
      <c r="B27" s="208"/>
      <c r="C27" s="208"/>
      <c r="D27" s="214"/>
      <c r="E27" s="201" t="s">
        <v>91</v>
      </c>
      <c r="F27" s="208"/>
      <c r="G27" s="224"/>
      <c r="H27" s="224"/>
      <c r="I27" s="198">
        <f>I14</f>
        <v>0</v>
      </c>
      <c r="J27" s="224"/>
      <c r="K27" s="224"/>
      <c r="L27" s="224"/>
      <c r="M27" s="224"/>
      <c r="N27" s="224"/>
      <c r="O27" s="224"/>
      <c r="P27" s="224"/>
      <c r="Q27" s="224"/>
      <c r="R27" s="224"/>
      <c r="S27" s="224"/>
      <c r="T27" s="224"/>
      <c r="U27" s="224"/>
      <c r="V27" s="224"/>
      <c r="W27" s="224"/>
      <c r="X27" s="224"/>
      <c r="Y27" s="224"/>
      <c r="Z27" s="224"/>
      <c r="AA27" s="224"/>
    </row>
  </sheetData>
  <sheetProtection formatCells="0" formatColumns="0" formatRows="0" insertColumns="0" insertRows="0" insertHyperlinks="0" deleteColumns="0" deleteRows="0" sort="0" autoFilter="0" pivotTables="0"/>
  <mergeCells count="4">
    <mergeCell ref="C3:E3"/>
    <mergeCell ref="C7:E7"/>
    <mergeCell ref="C8:D8"/>
    <mergeCell ref="C9:D9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76" fitToHeight="999" orientation="landscape" errors="blank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AE9A4-8825-4BE6-8DF6-FF1F0D032D69}">
  <sheetPr>
    <pageSetUpPr fitToPage="1"/>
  </sheetPr>
  <dimension ref="A1:AA85"/>
  <sheetViews>
    <sheetView showGridLines="0" zoomScaleNormal="100" workbookViewId="0">
      <selection activeCell="E22" sqref="E22"/>
    </sheetView>
  </sheetViews>
  <sheetFormatPr defaultRowHeight="12.75" x14ac:dyDescent="0.2"/>
  <cols>
    <col min="1" max="1" width="5.5703125" style="207" customWidth="1"/>
    <col min="2" max="2" width="4.42578125" style="210" customWidth="1"/>
    <col min="3" max="3" width="6.42578125" style="210" customWidth="1"/>
    <col min="4" max="4" width="12.7109375" style="218" customWidth="1"/>
    <col min="5" max="5" width="96" style="202" customWidth="1"/>
    <col min="6" max="6" width="7.7109375" style="210" customWidth="1"/>
    <col min="7" max="7" width="9.85546875" style="207" customWidth="1"/>
    <col min="8" max="8" width="13.28515625" style="207" customWidth="1"/>
    <col min="9" max="9" width="15.5703125" style="207" customWidth="1"/>
    <col min="10" max="10" width="6.7109375" style="207" customWidth="1"/>
    <col min="11" max="11" width="15.5703125" style="207" customWidth="1"/>
    <col min="12" max="27" width="9.140625" style="207"/>
    <col min="28" max="16384" width="9.140625" style="177"/>
  </cols>
  <sheetData>
    <row r="1" spans="1:27" s="199" customFormat="1" ht="18" x14ac:dyDescent="0.2">
      <c r="A1" s="227" t="s">
        <v>95</v>
      </c>
      <c r="B1" s="228"/>
      <c r="C1" s="228"/>
      <c r="D1" s="215"/>
      <c r="E1" s="215"/>
      <c r="F1" s="228"/>
      <c r="G1" s="228"/>
      <c r="H1" s="228"/>
      <c r="I1" s="228"/>
      <c r="J1" s="228"/>
      <c r="K1" s="228"/>
    </row>
    <row r="2" spans="1:27" s="199" customFormat="1" x14ac:dyDescent="0.2">
      <c r="A2" s="229" t="s">
        <v>61</v>
      </c>
      <c r="B2" s="228"/>
      <c r="C2" s="178" t="str">
        <f>'[5]Krycí list'!E5</f>
        <v>Učebna polytechniky</v>
      </c>
      <c r="D2" s="212"/>
      <c r="E2" s="212"/>
      <c r="F2" s="228"/>
      <c r="G2" s="228"/>
      <c r="H2" s="228"/>
      <c r="I2" s="228"/>
      <c r="J2" s="228"/>
      <c r="K2" s="228"/>
    </row>
    <row r="3" spans="1:27" s="199" customFormat="1" x14ac:dyDescent="0.2">
      <c r="A3" s="229" t="s">
        <v>62</v>
      </c>
      <c r="B3" s="228"/>
      <c r="C3" s="271" t="str">
        <f>'[5]Krycí list'!E7</f>
        <v>Základní škola Bosonožská 9 
625 00 Brno - Starý Lískovec</v>
      </c>
      <c r="D3" s="272"/>
      <c r="E3" s="272"/>
      <c r="F3" s="228"/>
      <c r="G3" s="228"/>
      <c r="H3" s="228"/>
      <c r="I3" s="178"/>
      <c r="J3" s="228"/>
      <c r="K3" s="228"/>
    </row>
    <row r="4" spans="1:27" s="199" customFormat="1" x14ac:dyDescent="0.2">
      <c r="A4" s="229" t="s">
        <v>63</v>
      </c>
      <c r="B4" s="228"/>
      <c r="C4" s="178" t="str">
        <f>'[5]Krycí list'!E9</f>
        <v>OCENĚNÝ SOUPIS PRACÍ A DODÁVEK A SLUŽEB</v>
      </c>
      <c r="D4" s="212"/>
      <c r="E4" s="212"/>
      <c r="F4" s="228"/>
      <c r="G4" s="228"/>
      <c r="H4" s="228"/>
      <c r="I4" s="178"/>
      <c r="J4" s="228"/>
      <c r="K4" s="228"/>
    </row>
    <row r="5" spans="1:27" s="199" customFormat="1" x14ac:dyDescent="0.2">
      <c r="A5" s="228" t="s">
        <v>71</v>
      </c>
      <c r="B5" s="228"/>
      <c r="C5" s="178" t="str">
        <f>'[5]Krycí list'!P5</f>
        <v xml:space="preserve"> </v>
      </c>
      <c r="D5" s="212"/>
      <c r="E5" s="212"/>
      <c r="F5" s="228"/>
      <c r="G5" s="228"/>
      <c r="H5" s="228"/>
      <c r="I5" s="178"/>
      <c r="J5" s="228"/>
      <c r="K5" s="228"/>
    </row>
    <row r="6" spans="1:27" s="199" customFormat="1" x14ac:dyDescent="0.2">
      <c r="A6" s="228"/>
      <c r="B6" s="228"/>
      <c r="C6" s="178"/>
      <c r="D6" s="212"/>
      <c r="E6" s="212"/>
      <c r="F6" s="228"/>
      <c r="G6" s="228"/>
      <c r="H6" s="228"/>
      <c r="I6" s="178"/>
      <c r="J6" s="228"/>
      <c r="K6" s="228"/>
    </row>
    <row r="7" spans="1:27" s="199" customFormat="1" x14ac:dyDescent="0.2">
      <c r="A7" s="228" t="s">
        <v>65</v>
      </c>
      <c r="B7" s="228"/>
      <c r="C7" s="271" t="str">
        <f>'[5]Krycí list'!E26</f>
        <v>Základní škola Bosonožská</v>
      </c>
      <c r="D7" s="272"/>
      <c r="E7" s="272"/>
      <c r="F7" s="228"/>
      <c r="G7" s="228"/>
      <c r="H7" s="228"/>
      <c r="I7" s="178"/>
      <c r="J7" s="228"/>
      <c r="K7" s="228"/>
    </row>
    <row r="8" spans="1:27" s="199" customFormat="1" x14ac:dyDescent="0.2">
      <c r="A8" s="228" t="s">
        <v>66</v>
      </c>
      <c r="B8" s="228"/>
      <c r="C8" s="271" t="str">
        <f>'[5]Krycí list'!E28</f>
        <v xml:space="preserve"> </v>
      </c>
      <c r="D8" s="272"/>
      <c r="E8" s="212"/>
      <c r="F8" s="228"/>
      <c r="G8" s="228"/>
      <c r="H8" s="228"/>
      <c r="I8" s="178"/>
      <c r="J8" s="228"/>
      <c r="K8" s="228"/>
    </row>
    <row r="9" spans="1:27" s="199" customFormat="1" x14ac:dyDescent="0.2">
      <c r="A9" s="228" t="s">
        <v>67</v>
      </c>
      <c r="B9" s="228"/>
      <c r="C9" s="273" t="str">
        <f>'[5]Krycí list'!O31</f>
        <v>05/2022</v>
      </c>
      <c r="D9" s="272"/>
      <c r="E9" s="212"/>
      <c r="F9" s="228"/>
      <c r="G9" s="228"/>
      <c r="H9" s="228"/>
      <c r="I9" s="178"/>
      <c r="J9" s="228"/>
      <c r="K9" s="228"/>
    </row>
    <row r="10" spans="1:27" s="199" customFormat="1" x14ac:dyDescent="0.2">
      <c r="A10" s="228"/>
      <c r="B10" s="228"/>
      <c r="C10" s="228"/>
      <c r="D10" s="215"/>
      <c r="E10" s="215"/>
      <c r="F10" s="228"/>
      <c r="G10" s="228"/>
      <c r="H10" s="228"/>
      <c r="I10" s="228"/>
      <c r="J10" s="228"/>
      <c r="K10" s="228"/>
    </row>
    <row r="11" spans="1:27" s="226" customFormat="1" ht="38.25" x14ac:dyDescent="0.2">
      <c r="A11" s="180" t="s">
        <v>72</v>
      </c>
      <c r="B11" s="181" t="s">
        <v>73</v>
      </c>
      <c r="C11" s="181" t="s">
        <v>74</v>
      </c>
      <c r="D11" s="181" t="s">
        <v>75</v>
      </c>
      <c r="E11" s="181" t="s">
        <v>89</v>
      </c>
      <c r="F11" s="181" t="s">
        <v>76</v>
      </c>
      <c r="G11" s="181" t="s">
        <v>77</v>
      </c>
      <c r="H11" s="181" t="s">
        <v>92</v>
      </c>
      <c r="I11" s="181" t="s">
        <v>93</v>
      </c>
      <c r="J11" s="181" t="s">
        <v>78</v>
      </c>
      <c r="K11" s="181" t="s">
        <v>90</v>
      </c>
    </row>
    <row r="12" spans="1:27" s="210" customFormat="1" x14ac:dyDescent="0.2">
      <c r="A12" s="182">
        <v>1</v>
      </c>
      <c r="B12" s="183">
        <v>2</v>
      </c>
      <c r="C12" s="183">
        <v>3</v>
      </c>
      <c r="D12" s="184">
        <v>4</v>
      </c>
      <c r="E12" s="184">
        <v>5</v>
      </c>
      <c r="F12" s="183">
        <v>6</v>
      </c>
      <c r="G12" s="183">
        <v>7</v>
      </c>
      <c r="H12" s="183">
        <v>8</v>
      </c>
      <c r="I12" s="183">
        <v>9</v>
      </c>
      <c r="J12" s="183">
        <v>10</v>
      </c>
      <c r="K12" s="183">
        <v>11</v>
      </c>
    </row>
    <row r="13" spans="1:27" x14ac:dyDescent="0.2">
      <c r="A13" s="206"/>
      <c r="B13" s="209"/>
      <c r="C13" s="209"/>
      <c r="D13" s="216"/>
      <c r="E13" s="219"/>
      <c r="F13" s="209"/>
      <c r="G13" s="206"/>
      <c r="H13" s="206"/>
      <c r="I13" s="206"/>
      <c r="J13" s="206"/>
      <c r="K13" s="206"/>
    </row>
    <row r="14" spans="1:27" s="187" customFormat="1" x14ac:dyDescent="0.2">
      <c r="A14" s="205"/>
      <c r="B14" s="185"/>
      <c r="C14" s="185"/>
      <c r="D14" s="213" t="s">
        <v>82</v>
      </c>
      <c r="E14" s="186" t="s">
        <v>161</v>
      </c>
      <c r="F14" s="221"/>
      <c r="G14" s="222"/>
      <c r="H14" s="222"/>
      <c r="I14" s="188">
        <f>+I15</f>
        <v>0</v>
      </c>
      <c r="J14" s="189"/>
      <c r="K14" s="190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22"/>
      <c r="Z14" s="222"/>
      <c r="AA14" s="222"/>
    </row>
    <row r="15" spans="1:27" s="179" customFormat="1" x14ac:dyDescent="0.2">
      <c r="A15" s="205"/>
      <c r="B15" s="185"/>
      <c r="C15" s="185"/>
      <c r="D15" s="217"/>
      <c r="E15" s="200" t="s">
        <v>106</v>
      </c>
      <c r="F15" s="211"/>
      <c r="G15" s="223"/>
      <c r="H15" s="223"/>
      <c r="I15" s="191">
        <f>SUM(I16:I17)</f>
        <v>0</v>
      </c>
      <c r="J15" s="189"/>
      <c r="K15" s="190"/>
      <c r="L15" s="225"/>
      <c r="M15" s="225"/>
      <c r="N15" s="225"/>
      <c r="O15" s="225"/>
      <c r="P15" s="225"/>
      <c r="Q15" s="225"/>
      <c r="R15" s="225"/>
      <c r="S15" s="225"/>
      <c r="T15" s="225"/>
      <c r="U15" s="225"/>
      <c r="V15" s="225"/>
      <c r="W15" s="225"/>
      <c r="X15" s="225"/>
      <c r="Y15" s="225"/>
      <c r="Z15" s="225"/>
      <c r="AA15" s="225"/>
    </row>
    <row r="16" spans="1:27" s="179" customFormat="1" ht="25.5" x14ac:dyDescent="0.2">
      <c r="A16" s="205">
        <v>1</v>
      </c>
      <c r="B16" s="185"/>
      <c r="C16" s="185" t="s">
        <v>94</v>
      </c>
      <c r="D16" s="217"/>
      <c r="E16" s="194" t="s">
        <v>136</v>
      </c>
      <c r="F16" s="185" t="s">
        <v>79</v>
      </c>
      <c r="G16" s="192">
        <v>15</v>
      </c>
      <c r="H16" s="193"/>
      <c r="I16" s="190">
        <f t="shared" ref="I16:I17" si="0">ROUND(G16*H16,2)</f>
        <v>0</v>
      </c>
      <c r="J16" s="189">
        <v>21</v>
      </c>
      <c r="K16" s="190">
        <f t="shared" ref="K16:K17" si="1">I16+((I16/100)*J16)</f>
        <v>0</v>
      </c>
      <c r="L16" s="225"/>
      <c r="M16" s="225"/>
      <c r="N16" s="225"/>
      <c r="O16" s="225"/>
      <c r="P16" s="225"/>
      <c r="Q16" s="225"/>
      <c r="R16" s="225"/>
      <c r="S16" s="225"/>
      <c r="T16" s="225"/>
      <c r="U16" s="225"/>
      <c r="V16" s="225"/>
      <c r="W16" s="225"/>
      <c r="X16" s="225"/>
      <c r="Y16" s="225"/>
      <c r="Z16" s="225"/>
      <c r="AA16" s="225"/>
    </row>
    <row r="17" spans="1:27" s="179" customFormat="1" ht="38.25" x14ac:dyDescent="0.2">
      <c r="A17" s="205">
        <v>2</v>
      </c>
      <c r="B17" s="185"/>
      <c r="C17" s="185" t="s">
        <v>94</v>
      </c>
      <c r="D17" s="217"/>
      <c r="E17" s="194" t="s">
        <v>137</v>
      </c>
      <c r="F17" s="185" t="s">
        <v>79</v>
      </c>
      <c r="G17" s="192">
        <v>10</v>
      </c>
      <c r="H17" s="193"/>
      <c r="I17" s="190">
        <f t="shared" si="0"/>
        <v>0</v>
      </c>
      <c r="J17" s="189">
        <v>21</v>
      </c>
      <c r="K17" s="190">
        <f t="shared" si="1"/>
        <v>0</v>
      </c>
      <c r="L17" s="225"/>
      <c r="M17" s="225"/>
      <c r="N17" s="225"/>
      <c r="O17" s="225"/>
      <c r="P17" s="225"/>
      <c r="Q17" s="225"/>
      <c r="R17" s="225"/>
      <c r="S17" s="225"/>
      <c r="T17" s="225"/>
      <c r="U17" s="225"/>
      <c r="V17" s="225"/>
      <c r="W17" s="225"/>
      <c r="X17" s="225"/>
      <c r="Y17" s="225"/>
      <c r="Z17" s="225"/>
      <c r="AA17" s="225"/>
    </row>
    <row r="18" spans="1:27" s="197" customFormat="1" x14ac:dyDescent="0.2">
      <c r="A18" s="205"/>
      <c r="B18" s="208"/>
      <c r="C18" s="208"/>
      <c r="D18" s="214"/>
      <c r="E18" s="201" t="s">
        <v>91</v>
      </c>
      <c r="F18" s="208"/>
      <c r="G18" s="224"/>
      <c r="H18" s="224"/>
      <c r="I18" s="198">
        <f>I14</f>
        <v>0</v>
      </c>
      <c r="J18" s="224"/>
      <c r="K18" s="224"/>
      <c r="L18" s="224"/>
      <c r="M18" s="224"/>
      <c r="N18" s="224"/>
      <c r="O18" s="224"/>
      <c r="P18" s="224"/>
      <c r="Q18" s="224"/>
      <c r="R18" s="224"/>
      <c r="S18" s="224"/>
      <c r="T18" s="224"/>
      <c r="U18" s="224"/>
      <c r="V18" s="224"/>
      <c r="W18" s="224"/>
      <c r="X18" s="224"/>
      <c r="Y18" s="224"/>
      <c r="Z18" s="224"/>
      <c r="AA18" s="224"/>
    </row>
    <row r="19" spans="1:27" x14ac:dyDescent="0.2">
      <c r="A19" s="205"/>
    </row>
    <row r="20" spans="1:27" x14ac:dyDescent="0.2">
      <c r="A20" s="205"/>
    </row>
    <row r="21" spans="1:27" x14ac:dyDescent="0.2">
      <c r="A21" s="205"/>
    </row>
    <row r="22" spans="1:27" x14ac:dyDescent="0.2">
      <c r="A22" s="205"/>
    </row>
    <row r="23" spans="1:27" x14ac:dyDescent="0.2">
      <c r="A23" s="205"/>
    </row>
    <row r="24" spans="1:27" x14ac:dyDescent="0.2">
      <c r="A24" s="205"/>
    </row>
    <row r="25" spans="1:27" x14ac:dyDescent="0.2">
      <c r="A25" s="205"/>
    </row>
    <row r="26" spans="1:27" x14ac:dyDescent="0.2">
      <c r="A26" s="205"/>
    </row>
    <row r="27" spans="1:27" x14ac:dyDescent="0.2">
      <c r="A27" s="205"/>
    </row>
    <row r="28" spans="1:27" x14ac:dyDescent="0.2">
      <c r="A28" s="205"/>
    </row>
    <row r="29" spans="1:27" x14ac:dyDescent="0.2">
      <c r="A29" s="205"/>
    </row>
    <row r="30" spans="1:27" x14ac:dyDescent="0.2">
      <c r="A30" s="205"/>
    </row>
    <row r="31" spans="1:27" x14ac:dyDescent="0.2">
      <c r="A31" s="205"/>
    </row>
    <row r="32" spans="1:27" x14ac:dyDescent="0.2">
      <c r="A32" s="205"/>
    </row>
    <row r="33" spans="1:1" x14ac:dyDescent="0.2">
      <c r="A33" s="205"/>
    </row>
    <row r="34" spans="1:1" x14ac:dyDescent="0.2">
      <c r="A34" s="205"/>
    </row>
    <row r="35" spans="1:1" x14ac:dyDescent="0.2">
      <c r="A35" s="205"/>
    </row>
    <row r="36" spans="1:1" x14ac:dyDescent="0.2">
      <c r="A36" s="205"/>
    </row>
    <row r="37" spans="1:1" x14ac:dyDescent="0.2">
      <c r="A37" s="205"/>
    </row>
    <row r="38" spans="1:1" x14ac:dyDescent="0.2">
      <c r="A38" s="205"/>
    </row>
    <row r="39" spans="1:1" x14ac:dyDescent="0.2">
      <c r="A39" s="205"/>
    </row>
    <row r="40" spans="1:1" x14ac:dyDescent="0.2">
      <c r="A40" s="205"/>
    </row>
    <row r="41" spans="1:1" x14ac:dyDescent="0.2">
      <c r="A41" s="205"/>
    </row>
    <row r="42" spans="1:1" x14ac:dyDescent="0.2">
      <c r="A42" s="205"/>
    </row>
    <row r="43" spans="1:1" x14ac:dyDescent="0.2">
      <c r="A43" s="205"/>
    </row>
    <row r="44" spans="1:1" x14ac:dyDescent="0.2">
      <c r="A44" s="205"/>
    </row>
    <row r="45" spans="1:1" x14ac:dyDescent="0.2">
      <c r="A45" s="205"/>
    </row>
    <row r="46" spans="1:1" x14ac:dyDescent="0.2">
      <c r="A46" s="205"/>
    </row>
    <row r="47" spans="1:1" x14ac:dyDescent="0.2">
      <c r="A47" s="205"/>
    </row>
    <row r="48" spans="1:1" x14ac:dyDescent="0.2">
      <c r="A48" s="205"/>
    </row>
    <row r="49" spans="1:1" x14ac:dyDescent="0.2">
      <c r="A49" s="205"/>
    </row>
    <row r="50" spans="1:1" x14ac:dyDescent="0.2">
      <c r="A50" s="205"/>
    </row>
    <row r="51" spans="1:1" x14ac:dyDescent="0.2">
      <c r="A51" s="205"/>
    </row>
    <row r="52" spans="1:1" x14ac:dyDescent="0.2">
      <c r="A52" s="205"/>
    </row>
    <row r="53" spans="1:1" x14ac:dyDescent="0.2">
      <c r="A53" s="205"/>
    </row>
    <row r="54" spans="1:1" x14ac:dyDescent="0.2">
      <c r="A54" s="205"/>
    </row>
    <row r="55" spans="1:1" x14ac:dyDescent="0.2">
      <c r="A55" s="205"/>
    </row>
    <row r="56" spans="1:1" x14ac:dyDescent="0.2">
      <c r="A56" s="205"/>
    </row>
    <row r="57" spans="1:1" x14ac:dyDescent="0.2">
      <c r="A57" s="205"/>
    </row>
    <row r="58" spans="1:1" x14ac:dyDescent="0.2">
      <c r="A58" s="205"/>
    </row>
    <row r="59" spans="1:1" x14ac:dyDescent="0.2">
      <c r="A59" s="205"/>
    </row>
    <row r="60" spans="1:1" x14ac:dyDescent="0.2">
      <c r="A60" s="205"/>
    </row>
    <row r="61" spans="1:1" x14ac:dyDescent="0.2">
      <c r="A61" s="205"/>
    </row>
    <row r="62" spans="1:1" x14ac:dyDescent="0.2">
      <c r="A62" s="205"/>
    </row>
    <row r="63" spans="1:1" x14ac:dyDescent="0.2">
      <c r="A63" s="205"/>
    </row>
    <row r="64" spans="1:1" x14ac:dyDescent="0.2">
      <c r="A64" s="205"/>
    </row>
    <row r="65" spans="1:1" x14ac:dyDescent="0.2">
      <c r="A65" s="205"/>
    </row>
    <row r="66" spans="1:1" x14ac:dyDescent="0.2">
      <c r="A66" s="205"/>
    </row>
    <row r="67" spans="1:1" x14ac:dyDescent="0.2">
      <c r="A67" s="205"/>
    </row>
    <row r="68" spans="1:1" x14ac:dyDescent="0.2">
      <c r="A68" s="205"/>
    </row>
    <row r="69" spans="1:1" x14ac:dyDescent="0.2">
      <c r="A69" s="205"/>
    </row>
    <row r="70" spans="1:1" x14ac:dyDescent="0.2">
      <c r="A70" s="205"/>
    </row>
    <row r="71" spans="1:1" x14ac:dyDescent="0.2">
      <c r="A71" s="205"/>
    </row>
    <row r="72" spans="1:1" x14ac:dyDescent="0.2">
      <c r="A72" s="205"/>
    </row>
    <row r="73" spans="1:1" x14ac:dyDescent="0.2">
      <c r="A73" s="205"/>
    </row>
    <row r="74" spans="1:1" x14ac:dyDescent="0.2">
      <c r="A74" s="205"/>
    </row>
    <row r="75" spans="1:1" x14ac:dyDescent="0.2">
      <c r="A75" s="205"/>
    </row>
    <row r="76" spans="1:1" x14ac:dyDescent="0.2">
      <c r="A76" s="205"/>
    </row>
    <row r="77" spans="1:1" x14ac:dyDescent="0.2">
      <c r="A77" s="205"/>
    </row>
    <row r="78" spans="1:1" x14ac:dyDescent="0.2">
      <c r="A78" s="205"/>
    </row>
    <row r="79" spans="1:1" x14ac:dyDescent="0.2">
      <c r="A79" s="205"/>
    </row>
    <row r="80" spans="1:1" x14ac:dyDescent="0.2">
      <c r="A80" s="205"/>
    </row>
    <row r="81" spans="1:1" x14ac:dyDescent="0.2">
      <c r="A81" s="205"/>
    </row>
    <row r="82" spans="1:1" x14ac:dyDescent="0.2">
      <c r="A82" s="205"/>
    </row>
    <row r="83" spans="1:1" x14ac:dyDescent="0.2">
      <c r="A83" s="205"/>
    </row>
    <row r="84" spans="1:1" x14ac:dyDescent="0.2">
      <c r="A84" s="205"/>
    </row>
    <row r="85" spans="1:1" x14ac:dyDescent="0.2">
      <c r="A85" s="205"/>
    </row>
  </sheetData>
  <sheetProtection formatCells="0" formatColumns="0" formatRows="0" insertColumns="0" insertRows="0" insertHyperlinks="0" deleteColumns="0" deleteRows="0" sort="0" autoFilter="0" pivotTables="0"/>
  <mergeCells count="4">
    <mergeCell ref="C3:E3"/>
    <mergeCell ref="C7:E7"/>
    <mergeCell ref="C8:D8"/>
    <mergeCell ref="C9:D9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76" fitToHeight="999" orientation="landscape" errors="blank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295A8-1777-46E2-8D1C-A58187D7D160}">
  <sheetPr>
    <pageSetUpPr fitToPage="1"/>
  </sheetPr>
  <dimension ref="A1:AA33"/>
  <sheetViews>
    <sheetView showGridLines="0" zoomScaleNormal="100" workbookViewId="0">
      <selection activeCell="E22" sqref="E22"/>
    </sheetView>
  </sheetViews>
  <sheetFormatPr defaultRowHeight="12.75" x14ac:dyDescent="0.2"/>
  <cols>
    <col min="1" max="1" width="5.5703125" style="207" customWidth="1"/>
    <col min="2" max="2" width="4.42578125" style="210" customWidth="1"/>
    <col min="3" max="3" width="6.42578125" style="210" customWidth="1"/>
    <col min="4" max="4" width="12.7109375" style="218" customWidth="1"/>
    <col min="5" max="5" width="96" style="202" customWidth="1"/>
    <col min="6" max="6" width="7.7109375" style="210" customWidth="1"/>
    <col min="7" max="7" width="9.85546875" style="207" customWidth="1"/>
    <col min="8" max="8" width="13.28515625" style="207" customWidth="1"/>
    <col min="9" max="9" width="15.5703125" style="207" customWidth="1"/>
    <col min="10" max="10" width="6.7109375" style="207" customWidth="1"/>
    <col min="11" max="11" width="15.5703125" style="207" customWidth="1"/>
    <col min="12" max="27" width="9.140625" style="207"/>
    <col min="28" max="16384" width="9.140625" style="177"/>
  </cols>
  <sheetData>
    <row r="1" spans="1:27" s="199" customFormat="1" ht="18" x14ac:dyDescent="0.2">
      <c r="A1" s="227" t="s">
        <v>95</v>
      </c>
      <c r="B1" s="228"/>
      <c r="C1" s="228"/>
      <c r="D1" s="215"/>
      <c r="E1" s="215"/>
      <c r="F1" s="228"/>
      <c r="G1" s="228"/>
      <c r="H1" s="228"/>
      <c r="I1" s="228"/>
      <c r="J1" s="228"/>
      <c r="K1" s="228"/>
    </row>
    <row r="2" spans="1:27" s="199" customFormat="1" x14ac:dyDescent="0.2">
      <c r="A2" s="229" t="s">
        <v>61</v>
      </c>
      <c r="B2" s="228"/>
      <c r="C2" s="178" t="str">
        <f>'[6]Krycí list'!E5</f>
        <v>Učebna pro výuku přírodních věd č. 44</v>
      </c>
      <c r="D2" s="212"/>
      <c r="E2" s="212"/>
      <c r="F2" s="228"/>
      <c r="G2" s="228"/>
      <c r="H2" s="228"/>
      <c r="I2" s="228"/>
      <c r="J2" s="228"/>
      <c r="K2" s="228"/>
    </row>
    <row r="3" spans="1:27" s="199" customFormat="1" x14ac:dyDescent="0.2">
      <c r="A3" s="229" t="s">
        <v>62</v>
      </c>
      <c r="B3" s="228"/>
      <c r="C3" s="271" t="str">
        <f>'[6]Krycí list'!E7</f>
        <v>Základní škola Bosonožská 9 
625 00 Brno - Starý Lískovec</v>
      </c>
      <c r="D3" s="272"/>
      <c r="E3" s="272"/>
      <c r="F3" s="228"/>
      <c r="G3" s="228"/>
      <c r="H3" s="228"/>
      <c r="I3" s="178"/>
      <c r="J3" s="228"/>
      <c r="K3" s="228"/>
    </row>
    <row r="4" spans="1:27" s="199" customFormat="1" x14ac:dyDescent="0.2">
      <c r="A4" s="229" t="s">
        <v>63</v>
      </c>
      <c r="B4" s="228"/>
      <c r="C4" s="178" t="str">
        <f>'[6]Krycí list'!E9</f>
        <v>OCENĚNÝ SOUPIS PRACÍ A DODÁVEK A SLUŽEB</v>
      </c>
      <c r="D4" s="212"/>
      <c r="E4" s="212"/>
      <c r="F4" s="228"/>
      <c r="G4" s="228"/>
      <c r="H4" s="228"/>
      <c r="I4" s="178"/>
      <c r="J4" s="228"/>
      <c r="K4" s="228"/>
    </row>
    <row r="5" spans="1:27" s="199" customFormat="1" x14ac:dyDescent="0.2">
      <c r="A5" s="228" t="s">
        <v>71</v>
      </c>
      <c r="B5" s="228"/>
      <c r="C5" s="178" t="str">
        <f>'[6]Krycí list'!P5</f>
        <v xml:space="preserve"> </v>
      </c>
      <c r="D5" s="212"/>
      <c r="E5" s="212"/>
      <c r="F5" s="228"/>
      <c r="G5" s="228"/>
      <c r="H5" s="228"/>
      <c r="I5" s="178"/>
      <c r="J5" s="228"/>
      <c r="K5" s="228"/>
    </row>
    <row r="6" spans="1:27" s="199" customFormat="1" x14ac:dyDescent="0.2">
      <c r="A6" s="228"/>
      <c r="B6" s="228"/>
      <c r="C6" s="178"/>
      <c r="D6" s="212"/>
      <c r="E6" s="212"/>
      <c r="F6" s="228"/>
      <c r="G6" s="228"/>
      <c r="H6" s="228"/>
      <c r="I6" s="178"/>
      <c r="J6" s="228"/>
      <c r="K6" s="228"/>
    </row>
    <row r="7" spans="1:27" s="199" customFormat="1" x14ac:dyDescent="0.2">
      <c r="A7" s="228" t="s">
        <v>65</v>
      </c>
      <c r="B7" s="228"/>
      <c r="C7" s="271" t="str">
        <f>'[6]Krycí list'!E26</f>
        <v>Základní škola Bosonožská</v>
      </c>
      <c r="D7" s="272"/>
      <c r="E7" s="272"/>
      <c r="F7" s="228"/>
      <c r="G7" s="228"/>
      <c r="H7" s="228"/>
      <c r="I7" s="178"/>
      <c r="J7" s="228"/>
      <c r="K7" s="228"/>
    </row>
    <row r="8" spans="1:27" s="199" customFormat="1" x14ac:dyDescent="0.2">
      <c r="A8" s="228" t="s">
        <v>66</v>
      </c>
      <c r="B8" s="228"/>
      <c r="C8" s="271" t="str">
        <f>'[6]Krycí list'!E28</f>
        <v xml:space="preserve"> </v>
      </c>
      <c r="D8" s="272"/>
      <c r="E8" s="212"/>
      <c r="F8" s="228"/>
      <c r="G8" s="228"/>
      <c r="H8" s="228"/>
      <c r="I8" s="178"/>
      <c r="J8" s="228"/>
      <c r="K8" s="228"/>
    </row>
    <row r="9" spans="1:27" s="199" customFormat="1" x14ac:dyDescent="0.2">
      <c r="A9" s="228" t="s">
        <v>67</v>
      </c>
      <c r="B9" s="228"/>
      <c r="C9" s="273" t="str">
        <f>'[6]Krycí list'!O31</f>
        <v>05/2022</v>
      </c>
      <c r="D9" s="272"/>
      <c r="E9" s="212"/>
      <c r="F9" s="228"/>
      <c r="G9" s="228"/>
      <c r="H9" s="228"/>
      <c r="I9" s="178"/>
      <c r="J9" s="228"/>
      <c r="K9" s="228"/>
    </row>
    <row r="10" spans="1:27" s="199" customFormat="1" x14ac:dyDescent="0.2">
      <c r="A10" s="228"/>
      <c r="B10" s="228"/>
      <c r="C10" s="228"/>
      <c r="D10" s="215"/>
      <c r="E10" s="215"/>
      <c r="F10" s="228"/>
      <c r="G10" s="228"/>
      <c r="H10" s="228"/>
      <c r="I10" s="228"/>
      <c r="J10" s="228"/>
      <c r="K10" s="228"/>
    </row>
    <row r="11" spans="1:27" s="226" customFormat="1" ht="38.25" x14ac:dyDescent="0.2">
      <c r="A11" s="180" t="s">
        <v>72</v>
      </c>
      <c r="B11" s="181" t="s">
        <v>73</v>
      </c>
      <c r="C11" s="181" t="s">
        <v>74</v>
      </c>
      <c r="D11" s="181" t="s">
        <v>75</v>
      </c>
      <c r="E11" s="181" t="s">
        <v>89</v>
      </c>
      <c r="F11" s="181" t="s">
        <v>76</v>
      </c>
      <c r="G11" s="181" t="s">
        <v>77</v>
      </c>
      <c r="H11" s="181" t="s">
        <v>92</v>
      </c>
      <c r="I11" s="181" t="s">
        <v>93</v>
      </c>
      <c r="J11" s="181" t="s">
        <v>78</v>
      </c>
      <c r="K11" s="181" t="s">
        <v>90</v>
      </c>
    </row>
    <row r="12" spans="1:27" s="210" customFormat="1" x14ac:dyDescent="0.2">
      <c r="A12" s="182">
        <v>1</v>
      </c>
      <c r="B12" s="183">
        <v>2</v>
      </c>
      <c r="C12" s="183">
        <v>3</v>
      </c>
      <c r="D12" s="184">
        <v>4</v>
      </c>
      <c r="E12" s="184">
        <v>5</v>
      </c>
      <c r="F12" s="183">
        <v>6</v>
      </c>
      <c r="G12" s="183">
        <v>7</v>
      </c>
      <c r="H12" s="183">
        <v>8</v>
      </c>
      <c r="I12" s="183">
        <v>9</v>
      </c>
      <c r="J12" s="183">
        <v>10</v>
      </c>
      <c r="K12" s="183">
        <v>11</v>
      </c>
    </row>
    <row r="13" spans="1:27" x14ac:dyDescent="0.2">
      <c r="A13" s="206"/>
      <c r="B13" s="209"/>
      <c r="C13" s="209"/>
      <c r="D13" s="216"/>
      <c r="E13" s="219"/>
      <c r="F13" s="209"/>
      <c r="G13" s="206"/>
      <c r="H13" s="206"/>
      <c r="I13" s="206"/>
      <c r="J13" s="206"/>
      <c r="K13" s="206"/>
    </row>
    <row r="14" spans="1:27" s="187" customFormat="1" x14ac:dyDescent="0.2">
      <c r="A14" s="205"/>
      <c r="B14" s="185"/>
      <c r="C14" s="185"/>
      <c r="D14" s="213" t="s">
        <v>82</v>
      </c>
      <c r="E14" s="186" t="s">
        <v>161</v>
      </c>
      <c r="F14" s="221"/>
      <c r="G14" s="222"/>
      <c r="H14" s="222"/>
      <c r="I14" s="188">
        <f>I15</f>
        <v>0</v>
      </c>
      <c r="J14" s="189"/>
      <c r="K14" s="190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22"/>
      <c r="Z14" s="222"/>
      <c r="AA14" s="222"/>
    </row>
    <row r="15" spans="1:27" s="179" customFormat="1" x14ac:dyDescent="0.2">
      <c r="A15" s="205"/>
      <c r="B15" s="185"/>
      <c r="C15" s="185"/>
      <c r="D15" s="217"/>
      <c r="E15" s="200" t="s">
        <v>106</v>
      </c>
      <c r="F15" s="211"/>
      <c r="G15" s="223"/>
      <c r="H15" s="223"/>
      <c r="I15" s="191">
        <f>SUM(I16:I31)</f>
        <v>0</v>
      </c>
      <c r="J15" s="189"/>
      <c r="K15" s="190"/>
      <c r="L15" s="225"/>
      <c r="M15" s="225"/>
      <c r="N15" s="225"/>
      <c r="O15" s="225"/>
      <c r="P15" s="225"/>
      <c r="Q15" s="225"/>
      <c r="R15" s="225"/>
      <c r="S15" s="225"/>
      <c r="T15" s="225"/>
      <c r="U15" s="225"/>
      <c r="V15" s="225"/>
      <c r="W15" s="225"/>
      <c r="X15" s="225"/>
      <c r="Y15" s="225"/>
      <c r="Z15" s="225"/>
      <c r="AA15" s="225"/>
    </row>
    <row r="16" spans="1:27" s="179" customFormat="1" ht="25.5" x14ac:dyDescent="0.2">
      <c r="A16" s="205">
        <v>1</v>
      </c>
      <c r="B16" s="185"/>
      <c r="C16" s="185" t="s">
        <v>94</v>
      </c>
      <c r="D16" s="217"/>
      <c r="E16" s="194" t="s">
        <v>138</v>
      </c>
      <c r="F16" s="195" t="s">
        <v>79</v>
      </c>
      <c r="G16" s="192">
        <v>5</v>
      </c>
      <c r="H16" s="190"/>
      <c r="I16" s="190">
        <f t="shared" ref="I16:I31" si="0">ROUND(G16*H16,2)</f>
        <v>0</v>
      </c>
      <c r="J16" s="189">
        <v>21</v>
      </c>
      <c r="K16" s="190">
        <f t="shared" ref="K16:K31" si="1">I16+((I16/100)*J16)</f>
        <v>0</v>
      </c>
      <c r="L16" s="225"/>
      <c r="M16" s="225"/>
      <c r="N16" s="225"/>
      <c r="O16" s="225"/>
      <c r="P16" s="225"/>
      <c r="Q16" s="225"/>
      <c r="R16" s="225"/>
      <c r="S16" s="225"/>
      <c r="T16" s="225"/>
      <c r="U16" s="225"/>
      <c r="V16" s="225"/>
      <c r="W16" s="225"/>
      <c r="X16" s="225"/>
      <c r="Y16" s="225"/>
      <c r="Z16" s="225"/>
      <c r="AA16" s="225"/>
    </row>
    <row r="17" spans="1:27" s="179" customFormat="1" ht="25.5" x14ac:dyDescent="0.2">
      <c r="A17" s="205">
        <v>2</v>
      </c>
      <c r="B17" s="185"/>
      <c r="C17" s="185" t="s">
        <v>94</v>
      </c>
      <c r="D17" s="217"/>
      <c r="E17" s="194" t="s">
        <v>139</v>
      </c>
      <c r="F17" s="195" t="s">
        <v>79</v>
      </c>
      <c r="G17" s="192">
        <v>16</v>
      </c>
      <c r="H17" s="190"/>
      <c r="I17" s="190">
        <f t="shared" si="0"/>
        <v>0</v>
      </c>
      <c r="J17" s="189">
        <v>21</v>
      </c>
      <c r="K17" s="190">
        <f t="shared" si="1"/>
        <v>0</v>
      </c>
      <c r="L17" s="225"/>
      <c r="M17" s="225"/>
      <c r="N17" s="225"/>
      <c r="O17" s="225"/>
      <c r="P17" s="225"/>
      <c r="Q17" s="225"/>
      <c r="R17" s="225"/>
      <c r="S17" s="225"/>
      <c r="T17" s="225"/>
      <c r="U17" s="225"/>
      <c r="V17" s="225"/>
      <c r="W17" s="225"/>
      <c r="X17" s="225"/>
      <c r="Y17" s="225"/>
      <c r="Z17" s="225"/>
      <c r="AA17" s="225"/>
    </row>
    <row r="18" spans="1:27" s="179" customFormat="1" ht="38.25" x14ac:dyDescent="0.2">
      <c r="A18" s="205">
        <v>3</v>
      </c>
      <c r="B18" s="185"/>
      <c r="C18" s="185" t="s">
        <v>94</v>
      </c>
      <c r="D18" s="217"/>
      <c r="E18" s="194" t="s">
        <v>140</v>
      </c>
      <c r="F18" s="195" t="s">
        <v>79</v>
      </c>
      <c r="G18" s="192">
        <v>16</v>
      </c>
      <c r="H18" s="190"/>
      <c r="I18" s="190">
        <f t="shared" si="0"/>
        <v>0</v>
      </c>
      <c r="J18" s="189">
        <v>21</v>
      </c>
      <c r="K18" s="190">
        <f t="shared" si="1"/>
        <v>0</v>
      </c>
      <c r="L18" s="225"/>
      <c r="M18" s="225"/>
      <c r="N18" s="225"/>
      <c r="O18" s="225"/>
      <c r="P18" s="225"/>
      <c r="Q18" s="225"/>
      <c r="R18" s="225"/>
      <c r="S18" s="225"/>
      <c r="T18" s="225"/>
      <c r="U18" s="225"/>
      <c r="V18" s="225"/>
      <c r="W18" s="225"/>
      <c r="X18" s="225"/>
      <c r="Y18" s="225"/>
      <c r="Z18" s="225"/>
      <c r="AA18" s="225"/>
    </row>
    <row r="19" spans="1:27" s="179" customFormat="1" ht="25.5" x14ac:dyDescent="0.2">
      <c r="A19" s="205">
        <v>4</v>
      </c>
      <c r="B19" s="185"/>
      <c r="C19" s="185" t="s">
        <v>94</v>
      </c>
      <c r="D19" s="217"/>
      <c r="E19" s="194" t="s">
        <v>141</v>
      </c>
      <c r="F19" s="195" t="s">
        <v>79</v>
      </c>
      <c r="G19" s="192">
        <v>16</v>
      </c>
      <c r="H19" s="190"/>
      <c r="I19" s="190">
        <f t="shared" si="0"/>
        <v>0</v>
      </c>
      <c r="J19" s="189">
        <v>21</v>
      </c>
      <c r="K19" s="190">
        <f t="shared" si="1"/>
        <v>0</v>
      </c>
      <c r="L19" s="225"/>
      <c r="M19" s="225"/>
      <c r="N19" s="225"/>
      <c r="O19" s="225"/>
      <c r="P19" s="225"/>
      <c r="Q19" s="225"/>
      <c r="R19" s="225"/>
      <c r="S19" s="225"/>
      <c r="T19" s="225"/>
      <c r="U19" s="225"/>
      <c r="V19" s="225"/>
      <c r="W19" s="225"/>
      <c r="X19" s="225"/>
      <c r="Y19" s="225"/>
      <c r="Z19" s="225"/>
      <c r="AA19" s="225"/>
    </row>
    <row r="20" spans="1:27" s="179" customFormat="1" ht="25.5" x14ac:dyDescent="0.2">
      <c r="A20" s="205">
        <v>5</v>
      </c>
      <c r="B20" s="185"/>
      <c r="C20" s="185" t="s">
        <v>94</v>
      </c>
      <c r="D20" s="217"/>
      <c r="E20" s="194" t="s">
        <v>142</v>
      </c>
      <c r="F20" s="195" t="s">
        <v>79</v>
      </c>
      <c r="G20" s="192">
        <v>7</v>
      </c>
      <c r="H20" s="190"/>
      <c r="I20" s="190">
        <f t="shared" si="0"/>
        <v>0</v>
      </c>
      <c r="J20" s="189">
        <v>21</v>
      </c>
      <c r="K20" s="190">
        <f t="shared" si="1"/>
        <v>0</v>
      </c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5"/>
    </row>
    <row r="21" spans="1:27" s="179" customFormat="1" ht="25.5" x14ac:dyDescent="0.2">
      <c r="A21" s="205">
        <v>6</v>
      </c>
      <c r="B21" s="185"/>
      <c r="C21" s="185" t="s">
        <v>94</v>
      </c>
      <c r="D21" s="217"/>
      <c r="E21" s="194" t="s">
        <v>143</v>
      </c>
      <c r="F21" s="195" t="s">
        <v>79</v>
      </c>
      <c r="G21" s="192">
        <v>10</v>
      </c>
      <c r="H21" s="190"/>
      <c r="I21" s="190">
        <f t="shared" si="0"/>
        <v>0</v>
      </c>
      <c r="J21" s="189">
        <v>21</v>
      </c>
      <c r="K21" s="190">
        <f t="shared" si="1"/>
        <v>0</v>
      </c>
      <c r="L21" s="225"/>
      <c r="M21" s="225"/>
      <c r="N21" s="225"/>
      <c r="O21" s="225"/>
      <c r="P21" s="225"/>
      <c r="Q21" s="225"/>
      <c r="R21" s="225"/>
      <c r="S21" s="225"/>
      <c r="T21" s="225"/>
      <c r="U21" s="225"/>
      <c r="V21" s="225"/>
      <c r="W21" s="225"/>
      <c r="X21" s="225"/>
      <c r="Y21" s="225"/>
      <c r="Z21" s="225"/>
      <c r="AA21" s="225"/>
    </row>
    <row r="22" spans="1:27" s="179" customFormat="1" ht="25.5" x14ac:dyDescent="0.2">
      <c r="A22" s="205">
        <v>7</v>
      </c>
      <c r="B22" s="185"/>
      <c r="C22" s="185" t="s">
        <v>94</v>
      </c>
      <c r="D22" s="217"/>
      <c r="E22" s="194" t="s">
        <v>144</v>
      </c>
      <c r="F22" s="195" t="s">
        <v>79</v>
      </c>
      <c r="G22" s="192">
        <v>10</v>
      </c>
      <c r="H22" s="190"/>
      <c r="I22" s="190">
        <f t="shared" si="0"/>
        <v>0</v>
      </c>
      <c r="J22" s="189">
        <v>21</v>
      </c>
      <c r="K22" s="190">
        <f t="shared" si="1"/>
        <v>0</v>
      </c>
      <c r="L22" s="225"/>
      <c r="M22" s="225"/>
      <c r="N22" s="225"/>
      <c r="O22" s="225"/>
      <c r="P22" s="225"/>
      <c r="Q22" s="225"/>
      <c r="R22" s="225"/>
      <c r="S22" s="225"/>
      <c r="T22" s="225"/>
      <c r="U22" s="225"/>
      <c r="V22" s="225"/>
      <c r="W22" s="225"/>
      <c r="X22" s="225"/>
      <c r="Y22" s="225"/>
      <c r="Z22" s="225"/>
      <c r="AA22" s="225"/>
    </row>
    <row r="23" spans="1:27" s="179" customFormat="1" ht="25.5" x14ac:dyDescent="0.2">
      <c r="A23" s="205">
        <v>8</v>
      </c>
      <c r="B23" s="185"/>
      <c r="C23" s="185" t="s">
        <v>94</v>
      </c>
      <c r="D23" s="217"/>
      <c r="E23" s="194" t="s">
        <v>145</v>
      </c>
      <c r="F23" s="195" t="s">
        <v>79</v>
      </c>
      <c r="G23" s="192">
        <v>30</v>
      </c>
      <c r="H23" s="190"/>
      <c r="I23" s="190">
        <f t="shared" si="0"/>
        <v>0</v>
      </c>
      <c r="J23" s="189">
        <v>21</v>
      </c>
      <c r="K23" s="190">
        <f t="shared" si="1"/>
        <v>0</v>
      </c>
      <c r="L23" s="225"/>
      <c r="M23" s="225"/>
      <c r="N23" s="225"/>
      <c r="O23" s="225"/>
      <c r="P23" s="225"/>
      <c r="Q23" s="225"/>
      <c r="R23" s="225"/>
      <c r="S23" s="225"/>
      <c r="T23" s="225"/>
      <c r="U23" s="225"/>
      <c r="V23" s="225"/>
      <c r="W23" s="225"/>
      <c r="X23" s="225"/>
      <c r="Y23" s="225"/>
      <c r="Z23" s="225"/>
      <c r="AA23" s="225"/>
    </row>
    <row r="24" spans="1:27" s="179" customFormat="1" ht="25.5" x14ac:dyDescent="0.2">
      <c r="A24" s="205">
        <v>9</v>
      </c>
      <c r="B24" s="185"/>
      <c r="C24" s="185" t="s">
        <v>94</v>
      </c>
      <c r="D24" s="217"/>
      <c r="E24" s="194" t="s">
        <v>146</v>
      </c>
      <c r="F24" s="195" t="s">
        <v>79</v>
      </c>
      <c r="G24" s="192">
        <v>16</v>
      </c>
      <c r="H24" s="190"/>
      <c r="I24" s="190">
        <f t="shared" si="0"/>
        <v>0</v>
      </c>
      <c r="J24" s="189">
        <v>21</v>
      </c>
      <c r="K24" s="190">
        <f t="shared" si="1"/>
        <v>0</v>
      </c>
      <c r="L24" s="225"/>
      <c r="M24" s="225"/>
      <c r="N24" s="225"/>
      <c r="O24" s="225"/>
      <c r="P24" s="225"/>
      <c r="Q24" s="225"/>
      <c r="R24" s="225"/>
      <c r="S24" s="225"/>
      <c r="T24" s="225"/>
      <c r="U24" s="225"/>
      <c r="V24" s="225"/>
      <c r="W24" s="225"/>
      <c r="X24" s="225"/>
      <c r="Y24" s="225"/>
      <c r="Z24" s="225"/>
      <c r="AA24" s="225"/>
    </row>
    <row r="25" spans="1:27" s="179" customFormat="1" ht="25.5" x14ac:dyDescent="0.2">
      <c r="A25" s="205">
        <v>10</v>
      </c>
      <c r="B25" s="185"/>
      <c r="C25" s="185" t="s">
        <v>94</v>
      </c>
      <c r="D25" s="217"/>
      <c r="E25" s="194" t="s">
        <v>147</v>
      </c>
      <c r="F25" s="195" t="s">
        <v>79</v>
      </c>
      <c r="G25" s="192">
        <v>30</v>
      </c>
      <c r="H25" s="190"/>
      <c r="I25" s="190">
        <f t="shared" si="0"/>
        <v>0</v>
      </c>
      <c r="J25" s="189">
        <v>21</v>
      </c>
      <c r="K25" s="190">
        <f t="shared" si="1"/>
        <v>0</v>
      </c>
      <c r="L25" s="225"/>
      <c r="M25" s="225"/>
      <c r="N25" s="225"/>
      <c r="O25" s="225"/>
      <c r="P25" s="225"/>
      <c r="Q25" s="225"/>
      <c r="R25" s="225"/>
      <c r="S25" s="225"/>
      <c r="T25" s="225"/>
      <c r="U25" s="225"/>
      <c r="V25" s="225"/>
      <c r="W25" s="225"/>
      <c r="X25" s="225"/>
      <c r="Y25" s="225"/>
      <c r="Z25" s="225"/>
      <c r="AA25" s="225"/>
    </row>
    <row r="26" spans="1:27" s="179" customFormat="1" ht="25.5" x14ac:dyDescent="0.2">
      <c r="A26" s="205">
        <v>11</v>
      </c>
      <c r="B26" s="185"/>
      <c r="C26" s="185" t="s">
        <v>94</v>
      </c>
      <c r="D26" s="217"/>
      <c r="E26" s="194" t="s">
        <v>148</v>
      </c>
      <c r="F26" s="195" t="s">
        <v>79</v>
      </c>
      <c r="G26" s="192">
        <v>30</v>
      </c>
      <c r="H26" s="190"/>
      <c r="I26" s="190">
        <f t="shared" si="0"/>
        <v>0</v>
      </c>
      <c r="J26" s="189">
        <v>21</v>
      </c>
      <c r="K26" s="190">
        <f t="shared" si="1"/>
        <v>0</v>
      </c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25"/>
      <c r="Z26" s="225"/>
      <c r="AA26" s="225"/>
    </row>
    <row r="27" spans="1:27" s="179" customFormat="1" ht="25.5" x14ac:dyDescent="0.2">
      <c r="A27" s="205">
        <v>12</v>
      </c>
      <c r="B27" s="185"/>
      <c r="C27" s="185" t="s">
        <v>94</v>
      </c>
      <c r="D27" s="217"/>
      <c r="E27" s="194" t="s">
        <v>149</v>
      </c>
      <c r="F27" s="195" t="s">
        <v>79</v>
      </c>
      <c r="G27" s="192">
        <v>30</v>
      </c>
      <c r="H27" s="190"/>
      <c r="I27" s="190">
        <f t="shared" si="0"/>
        <v>0</v>
      </c>
      <c r="J27" s="189">
        <v>21</v>
      </c>
      <c r="K27" s="190">
        <f t="shared" si="1"/>
        <v>0</v>
      </c>
      <c r="L27" s="225"/>
      <c r="M27" s="225"/>
      <c r="N27" s="225"/>
      <c r="O27" s="225"/>
      <c r="P27" s="225"/>
      <c r="Q27" s="225"/>
      <c r="R27" s="225"/>
      <c r="S27" s="225"/>
      <c r="T27" s="225"/>
      <c r="U27" s="225"/>
      <c r="V27" s="225"/>
      <c r="W27" s="225"/>
      <c r="X27" s="225"/>
      <c r="Y27" s="225"/>
      <c r="Z27" s="225"/>
      <c r="AA27" s="225"/>
    </row>
    <row r="28" spans="1:27" s="179" customFormat="1" ht="25.5" x14ac:dyDescent="0.2">
      <c r="A28" s="205">
        <v>13</v>
      </c>
      <c r="B28" s="185"/>
      <c r="C28" s="185" t="s">
        <v>94</v>
      </c>
      <c r="D28" s="217"/>
      <c r="E28" s="194" t="s">
        <v>150</v>
      </c>
      <c r="F28" s="195" t="s">
        <v>79</v>
      </c>
      <c r="G28" s="192">
        <v>4</v>
      </c>
      <c r="H28" s="190"/>
      <c r="I28" s="190">
        <f t="shared" si="0"/>
        <v>0</v>
      </c>
      <c r="J28" s="189">
        <v>21</v>
      </c>
      <c r="K28" s="190">
        <f t="shared" si="1"/>
        <v>0</v>
      </c>
      <c r="L28" s="225"/>
      <c r="M28" s="225"/>
      <c r="N28" s="225"/>
      <c r="O28" s="225"/>
      <c r="P28" s="225"/>
      <c r="Q28" s="225"/>
      <c r="R28" s="225"/>
      <c r="S28" s="225"/>
      <c r="T28" s="225"/>
      <c r="U28" s="225"/>
      <c r="V28" s="225"/>
      <c r="W28" s="225"/>
      <c r="X28" s="225"/>
      <c r="Y28" s="225"/>
      <c r="Z28" s="225"/>
      <c r="AA28" s="225"/>
    </row>
    <row r="29" spans="1:27" s="179" customFormat="1" ht="25.5" x14ac:dyDescent="0.2">
      <c r="A29" s="205">
        <v>14</v>
      </c>
      <c r="B29" s="185"/>
      <c r="C29" s="185" t="s">
        <v>94</v>
      </c>
      <c r="D29" s="217"/>
      <c r="E29" s="194" t="s">
        <v>151</v>
      </c>
      <c r="F29" s="195" t="s">
        <v>79</v>
      </c>
      <c r="G29" s="192">
        <v>6</v>
      </c>
      <c r="H29" s="190"/>
      <c r="I29" s="190">
        <f t="shared" si="0"/>
        <v>0</v>
      </c>
      <c r="J29" s="189">
        <v>21</v>
      </c>
      <c r="K29" s="190">
        <f t="shared" si="1"/>
        <v>0</v>
      </c>
      <c r="L29" s="225"/>
      <c r="M29" s="225"/>
      <c r="N29" s="225"/>
      <c r="O29" s="225"/>
      <c r="P29" s="225"/>
      <c r="Q29" s="225"/>
      <c r="R29" s="225"/>
      <c r="S29" s="225"/>
      <c r="T29" s="225"/>
      <c r="U29" s="225"/>
      <c r="V29" s="225"/>
      <c r="W29" s="225"/>
      <c r="X29" s="225"/>
      <c r="Y29" s="225"/>
      <c r="Z29" s="225"/>
      <c r="AA29" s="225"/>
    </row>
    <row r="30" spans="1:27" s="179" customFormat="1" ht="25.5" x14ac:dyDescent="0.2">
      <c r="A30" s="205">
        <v>15</v>
      </c>
      <c r="B30" s="185"/>
      <c r="C30" s="185" t="s">
        <v>94</v>
      </c>
      <c r="D30" s="217"/>
      <c r="E30" s="194" t="s">
        <v>135</v>
      </c>
      <c r="F30" s="195" t="s">
        <v>79</v>
      </c>
      <c r="G30" s="192">
        <v>5</v>
      </c>
      <c r="H30" s="190"/>
      <c r="I30" s="190">
        <f t="shared" si="0"/>
        <v>0</v>
      </c>
      <c r="J30" s="189">
        <v>21</v>
      </c>
      <c r="K30" s="190">
        <f t="shared" si="1"/>
        <v>0</v>
      </c>
      <c r="L30" s="225"/>
      <c r="M30" s="225"/>
      <c r="N30" s="225"/>
      <c r="O30" s="225"/>
      <c r="P30" s="225"/>
      <c r="Q30" s="225"/>
      <c r="R30" s="225"/>
      <c r="S30" s="225"/>
      <c r="T30" s="225"/>
      <c r="U30" s="225"/>
      <c r="V30" s="225"/>
      <c r="W30" s="225"/>
      <c r="X30" s="225"/>
      <c r="Y30" s="225"/>
      <c r="Z30" s="225"/>
      <c r="AA30" s="225"/>
    </row>
    <row r="31" spans="1:27" s="179" customFormat="1" ht="25.5" x14ac:dyDescent="0.2">
      <c r="A31" s="205">
        <v>16</v>
      </c>
      <c r="B31" s="185"/>
      <c r="C31" s="185" t="s">
        <v>94</v>
      </c>
      <c r="D31" s="217"/>
      <c r="E31" s="194" t="s">
        <v>152</v>
      </c>
      <c r="F31" s="195" t="s">
        <v>79</v>
      </c>
      <c r="G31" s="192">
        <v>10</v>
      </c>
      <c r="H31" s="190"/>
      <c r="I31" s="190">
        <f t="shared" si="0"/>
        <v>0</v>
      </c>
      <c r="J31" s="189">
        <v>21</v>
      </c>
      <c r="K31" s="190">
        <f t="shared" si="1"/>
        <v>0</v>
      </c>
      <c r="L31" s="225"/>
      <c r="M31" s="225"/>
      <c r="N31" s="225"/>
      <c r="O31" s="225"/>
      <c r="P31" s="225"/>
      <c r="Q31" s="225"/>
      <c r="R31" s="225"/>
      <c r="S31" s="225"/>
      <c r="T31" s="225"/>
      <c r="U31" s="225"/>
      <c r="V31" s="225"/>
      <c r="W31" s="225"/>
      <c r="X31" s="225"/>
      <c r="Y31" s="225"/>
      <c r="Z31" s="225"/>
      <c r="AA31" s="225"/>
    </row>
    <row r="32" spans="1:27" s="197" customFormat="1" x14ac:dyDescent="0.2">
      <c r="A32" s="205"/>
      <c r="B32" s="208"/>
      <c r="C32" s="208"/>
      <c r="D32" s="214"/>
      <c r="E32" s="201" t="s">
        <v>91</v>
      </c>
      <c r="F32" s="208"/>
      <c r="G32" s="224"/>
      <c r="H32" s="224"/>
      <c r="I32" s="198">
        <f>I14</f>
        <v>0</v>
      </c>
      <c r="J32" s="224"/>
      <c r="K32" s="224"/>
      <c r="L32" s="224"/>
      <c r="M32" s="224"/>
      <c r="N32" s="224"/>
      <c r="O32" s="224"/>
      <c r="P32" s="224"/>
      <c r="Q32" s="224"/>
      <c r="R32" s="224"/>
      <c r="S32" s="224"/>
      <c r="T32" s="224"/>
      <c r="U32" s="224"/>
      <c r="V32" s="224"/>
      <c r="W32" s="224"/>
      <c r="X32" s="224"/>
      <c r="Y32" s="224"/>
      <c r="Z32" s="224"/>
      <c r="AA32" s="224"/>
    </row>
    <row r="33" spans="1:1" x14ac:dyDescent="0.2">
      <c r="A33" s="205"/>
    </row>
  </sheetData>
  <sheetProtection formatCells="0" formatColumns="0" formatRows="0" insertColumns="0" insertRows="0" insertHyperlinks="0" deleteColumns="0" deleteRows="0" sort="0" autoFilter="0" pivotTables="0"/>
  <mergeCells count="4">
    <mergeCell ref="C3:E3"/>
    <mergeCell ref="C7:E7"/>
    <mergeCell ref="C8:D8"/>
    <mergeCell ref="C9:D9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76" fitToHeight="999" orientation="landscape" errors="blank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/>
  <dimension ref="A1"/>
  <sheetViews>
    <sheetView workbookViewId="0"/>
  </sheetViews>
  <sheetFormatPr defaultRowHeight="12.75" x14ac:dyDescent="0.2"/>
  <sheetData/>
  <sheetProtection formatCells="0" formatColumns="0" formatRows="0" insertColumns="0" insertRows="0" insertHyperlinks="0" deleteColumns="0" deleteRows="0" sort="0" autoFilter="0" pivotTables="0"/>
  <pageMargins left="0.69999998807907104" right="0.69999998807907104" top="0.75" bottom="0.75" header="0.30000001192092896" footer="0.30000001192092896"/>
  <pageSetup errors="blank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/>
</file>

<file path=customXml/itemProps1.xml><?xml version="1.0" encoding="utf-8"?>
<ds:datastoreItem xmlns:ds="http://schemas.openxmlformats.org/officeDocument/2006/customXml" ds:itemID="{1A117082-AE84-45DC-B4B1-E854891D3B4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15</vt:i4>
      </vt:variant>
    </vt:vector>
  </HeadingPairs>
  <TitlesOfParts>
    <vt:vector size="25" baseType="lpstr">
      <vt:lpstr>Krycí list</vt:lpstr>
      <vt:lpstr>Rekapitulace</vt:lpstr>
      <vt:lpstr>družina 37</vt:lpstr>
      <vt:lpstr>družina 46</vt:lpstr>
      <vt:lpstr>družina 47</vt:lpstr>
      <vt:lpstr>fyz,che</vt:lpstr>
      <vt:lpstr>matematika 45</vt:lpstr>
      <vt:lpstr>polytechnika</vt:lpstr>
      <vt:lpstr>přírodověda 44</vt:lpstr>
      <vt:lpstr>#Figury</vt:lpstr>
      <vt:lpstr>'družina 37'!Názvy_tisku</vt:lpstr>
      <vt:lpstr>'družina 46'!Názvy_tisku</vt:lpstr>
      <vt:lpstr>'družina 47'!Názvy_tisku</vt:lpstr>
      <vt:lpstr>'fyz,che'!Názvy_tisku</vt:lpstr>
      <vt:lpstr>'matematika 45'!Názvy_tisku</vt:lpstr>
      <vt:lpstr>polytechnika!Názvy_tisku</vt:lpstr>
      <vt:lpstr>'přírodověda 44'!Názvy_tisku</vt:lpstr>
      <vt:lpstr>Rekapitulace!Názvy_tisku</vt:lpstr>
      <vt:lpstr>'družina 37'!Oblast_tisku</vt:lpstr>
      <vt:lpstr>'družina 46'!Oblast_tisku</vt:lpstr>
      <vt:lpstr>'družina 47'!Oblast_tisku</vt:lpstr>
      <vt:lpstr>'fyz,che'!Oblast_tisku</vt:lpstr>
      <vt:lpstr>'matematika 45'!Oblast_tisku</vt:lpstr>
      <vt:lpstr>polytechnika!Oblast_tisku</vt:lpstr>
      <vt:lpstr>'přírodověda 44'!Oblast_tisku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</dc:creator>
  <cp:lastModifiedBy>Bartošková Petra (MMB_OIEF)</cp:lastModifiedBy>
  <cp:lastPrinted>2019-11-28T07:37:59Z</cp:lastPrinted>
  <dcterms:created xsi:type="dcterms:W3CDTF">2006-04-27T05:25:48Z</dcterms:created>
  <dcterms:modified xsi:type="dcterms:W3CDTF">2024-06-03T09:15:02Z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\	;	;	{	}	[@[{0}]]	1033	1029</vt:lpwstr>
  </property>
</Properties>
</file>