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stav...'!$C$132:$K$4669</definedName>
    <definedName name="_xlnm.Print_Area" localSheetId="3">'02.01 - SO02 - DPS - stav...'!$C$4:$J$41,'02.01 - SO02 - DPS - stav...'!$C$47:$J$112,'02.01 - SO02 - DPS - stav...'!$C$118:$K$4669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56"/>
  <c r="E7"/>
  <c r="E50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85"/>
  <c r="J16"/>
  <c r="J14"/>
  <c r="J83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58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52"/>
  <c r="E7"/>
  <c r="E4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55"/>
  <c r="J17"/>
  <c r="J15"/>
  <c r="E15"/>
  <c r="F85"/>
  <c r="J14"/>
  <c r="J12"/>
  <c r="J52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81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52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84"/>
  <c r="E7"/>
  <c r="E80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5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58"/>
  <c r="J22"/>
  <c r="J20"/>
  <c r="E20"/>
  <c r="F59"/>
  <c r="J19"/>
  <c r="J17"/>
  <c r="E17"/>
  <c r="F85"/>
  <c r="J16"/>
  <c r="J14"/>
  <c r="J56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58"/>
  <c r="J22"/>
  <c r="J20"/>
  <c r="E20"/>
  <c r="F107"/>
  <c r="J19"/>
  <c r="J17"/>
  <c r="E17"/>
  <c r="F106"/>
  <c r="J16"/>
  <c r="J14"/>
  <c r="J56"/>
  <c r="E7"/>
  <c r="E98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50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9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62"/>
  <c r="J18"/>
  <c r="J16"/>
  <c r="J96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96"/>
  <c r="E7"/>
  <c r="E5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50"/>
  <c i="4" r="J1144"/>
  <c r="J39"/>
  <c r="J38"/>
  <c i="1" r="AY58"/>
  <c i="4" r="J37"/>
  <c i="1" r="AX58"/>
  <c i="4" r="BI4667"/>
  <c r="BH4667"/>
  <c r="BG4667"/>
  <c r="BE4667"/>
  <c r="T4667"/>
  <c r="R4667"/>
  <c r="P4667"/>
  <c r="BI4665"/>
  <c r="BH4665"/>
  <c r="BG4665"/>
  <c r="BE4665"/>
  <c r="T4665"/>
  <c r="R4665"/>
  <c r="P4665"/>
  <c r="BI4662"/>
  <c r="BH4662"/>
  <c r="BG4662"/>
  <c r="BE4662"/>
  <c r="T4662"/>
  <c r="R4662"/>
  <c r="P4662"/>
  <c r="BI4659"/>
  <c r="BH4659"/>
  <c r="BG4659"/>
  <c r="BE4659"/>
  <c r="T4659"/>
  <c r="R4659"/>
  <c r="P4659"/>
  <c r="BI4657"/>
  <c r="BH4657"/>
  <c r="BG4657"/>
  <c r="BE4657"/>
  <c r="T4657"/>
  <c r="R4657"/>
  <c r="P4657"/>
  <c r="BI4655"/>
  <c r="BH4655"/>
  <c r="BG4655"/>
  <c r="BE4655"/>
  <c r="T4655"/>
  <c r="R4655"/>
  <c r="P4655"/>
  <c r="BI4646"/>
  <c r="BH4646"/>
  <c r="BG4646"/>
  <c r="BE4646"/>
  <c r="T4646"/>
  <c r="R4646"/>
  <c r="P4646"/>
  <c r="BI4630"/>
  <c r="BH4630"/>
  <c r="BG4630"/>
  <c r="BE4630"/>
  <c r="T4630"/>
  <c r="R4630"/>
  <c r="P4630"/>
  <c r="BI4624"/>
  <c r="BH4624"/>
  <c r="BG4624"/>
  <c r="BE4624"/>
  <c r="T4624"/>
  <c r="R4624"/>
  <c r="P4624"/>
  <c r="BI4621"/>
  <c r="BH4621"/>
  <c r="BG4621"/>
  <c r="BE4621"/>
  <c r="T4621"/>
  <c r="R4621"/>
  <c r="P4621"/>
  <c r="BI4609"/>
  <c r="BH4609"/>
  <c r="BG4609"/>
  <c r="BE4609"/>
  <c r="T4609"/>
  <c r="R4609"/>
  <c r="P4609"/>
  <c r="BI4606"/>
  <c r="BH4606"/>
  <c r="BG4606"/>
  <c r="BE4606"/>
  <c r="T4606"/>
  <c r="R4606"/>
  <c r="P4606"/>
  <c r="BI4596"/>
  <c r="BH4596"/>
  <c r="BG4596"/>
  <c r="BE4596"/>
  <c r="T4596"/>
  <c r="R4596"/>
  <c r="P4596"/>
  <c r="BI4564"/>
  <c r="BH4564"/>
  <c r="BG4564"/>
  <c r="BE4564"/>
  <c r="T4564"/>
  <c r="R4564"/>
  <c r="P4564"/>
  <c r="BI4561"/>
  <c r="BH4561"/>
  <c r="BG4561"/>
  <c r="BE4561"/>
  <c r="T4561"/>
  <c r="R4561"/>
  <c r="P4561"/>
  <c r="BI4551"/>
  <c r="BH4551"/>
  <c r="BG4551"/>
  <c r="BE4551"/>
  <c r="T4551"/>
  <c r="R4551"/>
  <c r="P4551"/>
  <c r="BI4548"/>
  <c r="BH4548"/>
  <c r="BG4548"/>
  <c r="BE4548"/>
  <c r="T4548"/>
  <c r="R4548"/>
  <c r="P4548"/>
  <c r="BI4545"/>
  <c r="BH4545"/>
  <c r="BG4545"/>
  <c r="BE4545"/>
  <c r="T4545"/>
  <c r="R4545"/>
  <c r="P4545"/>
  <c r="BI4535"/>
  <c r="BH4535"/>
  <c r="BG4535"/>
  <c r="BE4535"/>
  <c r="T4535"/>
  <c r="R4535"/>
  <c r="P4535"/>
  <c r="BI4532"/>
  <c r="BH4532"/>
  <c r="BG4532"/>
  <c r="BE4532"/>
  <c r="T4532"/>
  <c r="R4532"/>
  <c r="P4532"/>
  <c r="BI4529"/>
  <c r="BH4529"/>
  <c r="BG4529"/>
  <c r="BE4529"/>
  <c r="T4529"/>
  <c r="R4529"/>
  <c r="P4529"/>
  <c r="BI4508"/>
  <c r="BH4508"/>
  <c r="BG4508"/>
  <c r="BE4508"/>
  <c r="T4508"/>
  <c r="R4508"/>
  <c r="P4508"/>
  <c r="BI4505"/>
  <c r="BH4505"/>
  <c r="BG4505"/>
  <c r="BE4505"/>
  <c r="T4505"/>
  <c r="R4505"/>
  <c r="P4505"/>
  <c r="BI4502"/>
  <c r="BH4502"/>
  <c r="BG4502"/>
  <c r="BE4502"/>
  <c r="T4502"/>
  <c r="R4502"/>
  <c r="P4502"/>
  <c r="BI4499"/>
  <c r="BH4499"/>
  <c r="BG4499"/>
  <c r="BE4499"/>
  <c r="T4499"/>
  <c r="R4499"/>
  <c r="P4499"/>
  <c r="BI4496"/>
  <c r="BH4496"/>
  <c r="BG4496"/>
  <c r="BE4496"/>
  <c r="T4496"/>
  <c r="R4496"/>
  <c r="P4496"/>
  <c r="BI4476"/>
  <c r="BH4476"/>
  <c r="BG4476"/>
  <c r="BE4476"/>
  <c r="T4476"/>
  <c r="T4475"/>
  <c r="R4476"/>
  <c r="R4475"/>
  <c r="P4476"/>
  <c r="P4475"/>
  <c r="BI4474"/>
  <c r="BH4474"/>
  <c r="BG4474"/>
  <c r="BE4474"/>
  <c r="T4474"/>
  <c r="R4474"/>
  <c r="P4474"/>
  <c r="BI4473"/>
  <c r="BH4473"/>
  <c r="BG4473"/>
  <c r="BE4473"/>
  <c r="T4473"/>
  <c r="R4473"/>
  <c r="P4473"/>
  <c r="BI4472"/>
  <c r="BH4472"/>
  <c r="BG4472"/>
  <c r="BE4472"/>
  <c r="T4472"/>
  <c r="R4472"/>
  <c r="P4472"/>
  <c r="BI4468"/>
  <c r="BH4468"/>
  <c r="BG4468"/>
  <c r="BE4468"/>
  <c r="T4468"/>
  <c r="R4468"/>
  <c r="P4468"/>
  <c r="BI4457"/>
  <c r="BH4457"/>
  <c r="BG4457"/>
  <c r="BE4457"/>
  <c r="T4457"/>
  <c r="R4457"/>
  <c r="P4457"/>
  <c r="BI4448"/>
  <c r="BH4448"/>
  <c r="BG4448"/>
  <c r="BE4448"/>
  <c r="T4448"/>
  <c r="T4447"/>
  <c r="R4448"/>
  <c r="R4447"/>
  <c r="P4448"/>
  <c r="P4447"/>
  <c r="BI4445"/>
  <c r="BH4445"/>
  <c r="BG4445"/>
  <c r="BE4445"/>
  <c r="T4445"/>
  <c r="R4445"/>
  <c r="P4445"/>
  <c r="BI4443"/>
  <c r="BH4443"/>
  <c r="BG4443"/>
  <c r="BE4443"/>
  <c r="T4443"/>
  <c r="R4443"/>
  <c r="P4443"/>
  <c r="BI4439"/>
  <c r="BH4439"/>
  <c r="BG4439"/>
  <c r="BE4439"/>
  <c r="T4439"/>
  <c r="R4439"/>
  <c r="P4439"/>
  <c r="BI4352"/>
  <c r="BH4352"/>
  <c r="BG4352"/>
  <c r="BE4352"/>
  <c r="T4352"/>
  <c r="R4352"/>
  <c r="P4352"/>
  <c r="BI4350"/>
  <c r="BH4350"/>
  <c r="BG4350"/>
  <c r="BE4350"/>
  <c r="T4350"/>
  <c r="R4350"/>
  <c r="P4350"/>
  <c r="BI4263"/>
  <c r="BH4263"/>
  <c r="BG4263"/>
  <c r="BE4263"/>
  <c r="T4263"/>
  <c r="R4263"/>
  <c r="P4263"/>
  <c r="BI4261"/>
  <c r="BH4261"/>
  <c r="BG4261"/>
  <c r="BE4261"/>
  <c r="T4261"/>
  <c r="R4261"/>
  <c r="P4261"/>
  <c r="BI4174"/>
  <c r="BH4174"/>
  <c r="BG4174"/>
  <c r="BE4174"/>
  <c r="T4174"/>
  <c r="R4174"/>
  <c r="P4174"/>
  <c r="BI4087"/>
  <c r="BH4087"/>
  <c r="BG4087"/>
  <c r="BE4087"/>
  <c r="T4087"/>
  <c r="R4087"/>
  <c r="P4087"/>
  <c r="BI4084"/>
  <c r="BH4084"/>
  <c r="BG4084"/>
  <c r="BE4084"/>
  <c r="T4084"/>
  <c r="R4084"/>
  <c r="P4084"/>
  <c r="BI4073"/>
  <c r="BH4073"/>
  <c r="BG4073"/>
  <c r="BE4073"/>
  <c r="T4073"/>
  <c r="R4073"/>
  <c r="P4073"/>
  <c r="BI4069"/>
  <c r="BH4069"/>
  <c r="BG4069"/>
  <c r="BE4069"/>
  <c r="T4069"/>
  <c r="R4069"/>
  <c r="P4069"/>
  <c r="BI4065"/>
  <c r="BH4065"/>
  <c r="BG4065"/>
  <c r="BE4065"/>
  <c r="T4065"/>
  <c r="R4065"/>
  <c r="P4065"/>
  <c r="BI4052"/>
  <c r="BH4052"/>
  <c r="BG4052"/>
  <c r="BE4052"/>
  <c r="T4052"/>
  <c r="R4052"/>
  <c r="P4052"/>
  <c r="BI4037"/>
  <c r="BH4037"/>
  <c r="BG4037"/>
  <c r="BE4037"/>
  <c r="T4037"/>
  <c r="R4037"/>
  <c r="P4037"/>
  <c r="BI4034"/>
  <c r="BH4034"/>
  <c r="BG4034"/>
  <c r="BE4034"/>
  <c r="T4034"/>
  <c r="R4034"/>
  <c r="P4034"/>
  <c r="BI4032"/>
  <c r="BH4032"/>
  <c r="BG4032"/>
  <c r="BE4032"/>
  <c r="T4032"/>
  <c r="R4032"/>
  <c r="P4032"/>
  <c r="BI4019"/>
  <c r="BH4019"/>
  <c r="BG4019"/>
  <c r="BE4019"/>
  <c r="T4019"/>
  <c r="R4019"/>
  <c r="P4019"/>
  <c r="BI4017"/>
  <c r="BH4017"/>
  <c r="BG4017"/>
  <c r="BE4017"/>
  <c r="T4017"/>
  <c r="R4017"/>
  <c r="P4017"/>
  <c r="BI4004"/>
  <c r="BH4004"/>
  <c r="BG4004"/>
  <c r="BE4004"/>
  <c r="T4004"/>
  <c r="R4004"/>
  <c r="P4004"/>
  <c r="BI4001"/>
  <c r="BH4001"/>
  <c r="BG4001"/>
  <c r="BE4001"/>
  <c r="T4001"/>
  <c r="R4001"/>
  <c r="P4001"/>
  <c r="BI3991"/>
  <c r="BH3991"/>
  <c r="BG3991"/>
  <c r="BE3991"/>
  <c r="T3991"/>
  <c r="R3991"/>
  <c r="P3991"/>
  <c r="BI3981"/>
  <c r="BH3981"/>
  <c r="BG3981"/>
  <c r="BE3981"/>
  <c r="T3981"/>
  <c r="R3981"/>
  <c r="P3981"/>
  <c r="BI3961"/>
  <c r="BH3961"/>
  <c r="BG3961"/>
  <c r="BE3961"/>
  <c r="T3961"/>
  <c r="R3961"/>
  <c r="P3961"/>
  <c r="BI3958"/>
  <c r="BH3958"/>
  <c r="BG3958"/>
  <c r="BE3958"/>
  <c r="T3958"/>
  <c r="R3958"/>
  <c r="P3958"/>
  <c r="BI3954"/>
  <c r="BH3954"/>
  <c r="BG3954"/>
  <c r="BE3954"/>
  <c r="T3954"/>
  <c r="R3954"/>
  <c r="P3954"/>
  <c r="BI3939"/>
  <c r="BH3939"/>
  <c r="BG3939"/>
  <c r="BE3939"/>
  <c r="T3939"/>
  <c r="R3939"/>
  <c r="P3939"/>
  <c r="BI3935"/>
  <c r="BH3935"/>
  <c r="BG3935"/>
  <c r="BE3935"/>
  <c r="T3935"/>
  <c r="R3935"/>
  <c r="P3935"/>
  <c r="BI3916"/>
  <c r="BH3916"/>
  <c r="BG3916"/>
  <c r="BE3916"/>
  <c r="T3916"/>
  <c r="R3916"/>
  <c r="P3916"/>
  <c r="BI3914"/>
  <c r="BH3914"/>
  <c r="BG3914"/>
  <c r="BE3914"/>
  <c r="T3914"/>
  <c r="R3914"/>
  <c r="P3914"/>
  <c r="BI3912"/>
  <c r="BH3912"/>
  <c r="BG3912"/>
  <c r="BE3912"/>
  <c r="T3912"/>
  <c r="R3912"/>
  <c r="P3912"/>
  <c r="BI3909"/>
  <c r="BH3909"/>
  <c r="BG3909"/>
  <c r="BE3909"/>
  <c r="T3909"/>
  <c r="R3909"/>
  <c r="P3909"/>
  <c r="BI3905"/>
  <c r="BH3905"/>
  <c r="BG3905"/>
  <c r="BE3905"/>
  <c r="T3905"/>
  <c r="R3905"/>
  <c r="P3905"/>
  <c r="BI3898"/>
  <c r="BH3898"/>
  <c r="BG3898"/>
  <c r="BE3898"/>
  <c r="T3898"/>
  <c r="R3898"/>
  <c r="P3898"/>
  <c r="BI3891"/>
  <c r="BH3891"/>
  <c r="BG3891"/>
  <c r="BE3891"/>
  <c r="T3891"/>
  <c r="R3891"/>
  <c r="P3891"/>
  <c r="BI3882"/>
  <c r="BH3882"/>
  <c r="BG3882"/>
  <c r="BE3882"/>
  <c r="T3882"/>
  <c r="R3882"/>
  <c r="P3882"/>
  <c r="BI3879"/>
  <c r="BH3879"/>
  <c r="BG3879"/>
  <c r="BE3879"/>
  <c r="T3879"/>
  <c r="R3879"/>
  <c r="P3879"/>
  <c r="BI3866"/>
  <c r="BH3866"/>
  <c r="BG3866"/>
  <c r="BE3866"/>
  <c r="T3866"/>
  <c r="R3866"/>
  <c r="P3866"/>
  <c r="BI3857"/>
  <c r="BH3857"/>
  <c r="BG3857"/>
  <c r="BE3857"/>
  <c r="T3857"/>
  <c r="R3857"/>
  <c r="P3857"/>
  <c r="BI3855"/>
  <c r="BH3855"/>
  <c r="BG3855"/>
  <c r="BE3855"/>
  <c r="T3855"/>
  <c r="R3855"/>
  <c r="P3855"/>
  <c r="BI3853"/>
  <c r="BH3853"/>
  <c r="BG3853"/>
  <c r="BE3853"/>
  <c r="T3853"/>
  <c r="T3852"/>
  <c r="R3853"/>
  <c r="R3852"/>
  <c r="P3853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2"/>
  <c r="BH3812"/>
  <c r="BG3812"/>
  <c r="BE3812"/>
  <c r="T3812"/>
  <c r="R3812"/>
  <c r="P3812"/>
  <c r="BI3807"/>
  <c r="BH3807"/>
  <c r="BG3807"/>
  <c r="BE3807"/>
  <c r="T3807"/>
  <c r="R3807"/>
  <c r="P3807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1"/>
  <c r="BH3781"/>
  <c r="BG3781"/>
  <c r="BE3781"/>
  <c r="T3781"/>
  <c r="R3781"/>
  <c r="P3781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2"/>
  <c r="BH3772"/>
  <c r="BG3772"/>
  <c r="BE3772"/>
  <c r="T3772"/>
  <c r="R3772"/>
  <c r="P3772"/>
  <c r="BI3771"/>
  <c r="BH3771"/>
  <c r="BG3771"/>
  <c r="BE3771"/>
  <c r="T3771"/>
  <c r="R3771"/>
  <c r="P3771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26"/>
  <c r="BH3726"/>
  <c r="BG3726"/>
  <c r="BE3726"/>
  <c r="T3726"/>
  <c r="R3726"/>
  <c r="P3726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5"/>
  <c r="BH3655"/>
  <c r="BG3655"/>
  <c r="BE3655"/>
  <c r="T3655"/>
  <c r="R3655"/>
  <c r="P3655"/>
  <c r="BI3615"/>
  <c r="BH3615"/>
  <c r="BG3615"/>
  <c r="BE3615"/>
  <c r="T3615"/>
  <c r="R3615"/>
  <c r="P3615"/>
  <c r="BI3611"/>
  <c r="BH3611"/>
  <c r="BG3611"/>
  <c r="BE3611"/>
  <c r="T3611"/>
  <c r="R3611"/>
  <c r="P3611"/>
  <c r="BI3607"/>
  <c r="BH3607"/>
  <c r="BG3607"/>
  <c r="BE3607"/>
  <c r="T3607"/>
  <c r="R3607"/>
  <c r="P3607"/>
  <c r="BI3600"/>
  <c r="BH3600"/>
  <c r="BG3600"/>
  <c r="BE3600"/>
  <c r="T3600"/>
  <c r="R3600"/>
  <c r="P3600"/>
  <c r="BI3598"/>
  <c r="BH3598"/>
  <c r="BG3598"/>
  <c r="BE3598"/>
  <c r="T3598"/>
  <c r="R3598"/>
  <c r="P3598"/>
  <c r="BI3593"/>
  <c r="BH3593"/>
  <c r="BG3593"/>
  <c r="BE3593"/>
  <c r="T3593"/>
  <c r="R3593"/>
  <c r="P3593"/>
  <c r="BI3590"/>
  <c r="BH3590"/>
  <c r="BG3590"/>
  <c r="BE3590"/>
  <c r="T3590"/>
  <c r="R3590"/>
  <c r="P3590"/>
  <c r="BI3586"/>
  <c r="BH3586"/>
  <c r="BG3586"/>
  <c r="BE3586"/>
  <c r="T3586"/>
  <c r="R3586"/>
  <c r="P3586"/>
  <c r="BI3579"/>
  <c r="BH3579"/>
  <c r="BG3579"/>
  <c r="BE3579"/>
  <c r="T3579"/>
  <c r="R3579"/>
  <c r="P3579"/>
  <c r="BI3576"/>
  <c r="BH3576"/>
  <c r="BG3576"/>
  <c r="BE3576"/>
  <c r="T3576"/>
  <c r="R3576"/>
  <c r="P3576"/>
  <c r="BI3565"/>
  <c r="BH3565"/>
  <c r="BG3565"/>
  <c r="BE3565"/>
  <c r="T3565"/>
  <c r="R3565"/>
  <c r="P3565"/>
  <c r="BI3562"/>
  <c r="BH3562"/>
  <c r="BG3562"/>
  <c r="BE3562"/>
  <c r="T3562"/>
  <c r="R3562"/>
  <c r="P3562"/>
  <c r="BI3551"/>
  <c r="BH3551"/>
  <c r="BG3551"/>
  <c r="BE3551"/>
  <c r="T3551"/>
  <c r="R3551"/>
  <c r="P3551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6"/>
  <c r="BH3526"/>
  <c r="BG3526"/>
  <c r="BE3526"/>
  <c r="T3526"/>
  <c r="R3526"/>
  <c r="P3526"/>
  <c r="BI3524"/>
  <c r="BH3524"/>
  <c r="BG3524"/>
  <c r="BE3524"/>
  <c r="T3524"/>
  <c r="R3524"/>
  <c r="P3524"/>
  <c r="BI3521"/>
  <c r="BH3521"/>
  <c r="BG3521"/>
  <c r="BE3521"/>
  <c r="T3521"/>
  <c r="R3521"/>
  <c r="P3521"/>
  <c r="BI3518"/>
  <c r="BH3518"/>
  <c r="BG3518"/>
  <c r="BE3518"/>
  <c r="T3518"/>
  <c r="R3518"/>
  <c r="P3518"/>
  <c r="BI3517"/>
  <c r="BH3517"/>
  <c r="BG3517"/>
  <c r="BE3517"/>
  <c r="T3517"/>
  <c r="R3517"/>
  <c r="P3517"/>
  <c r="BI3514"/>
  <c r="BH3514"/>
  <c r="BG3514"/>
  <c r="BE3514"/>
  <c r="T3514"/>
  <c r="R3514"/>
  <c r="P3514"/>
  <c r="BI3507"/>
  <c r="BH3507"/>
  <c r="BG3507"/>
  <c r="BE3507"/>
  <c r="T3507"/>
  <c r="R3507"/>
  <c r="P3507"/>
  <c r="BI3504"/>
  <c r="BH3504"/>
  <c r="BG3504"/>
  <c r="BE3504"/>
  <c r="T3504"/>
  <c r="R3504"/>
  <c r="P3504"/>
  <c r="BI3487"/>
  <c r="BH3487"/>
  <c r="BG3487"/>
  <c r="BE3487"/>
  <c r="T3487"/>
  <c r="R3487"/>
  <c r="P3487"/>
  <c r="BI3468"/>
  <c r="BH3468"/>
  <c r="BG3468"/>
  <c r="BE3468"/>
  <c r="T3468"/>
  <c r="R3468"/>
  <c r="P3468"/>
  <c r="BI3464"/>
  <c r="BH3464"/>
  <c r="BG3464"/>
  <c r="BE3464"/>
  <c r="T3464"/>
  <c r="R3464"/>
  <c r="P3464"/>
  <c r="BI3459"/>
  <c r="BH3459"/>
  <c r="BG3459"/>
  <c r="BE3459"/>
  <c r="T3459"/>
  <c r="R3459"/>
  <c r="P3459"/>
  <c r="BI3455"/>
  <c r="BH3455"/>
  <c r="BG3455"/>
  <c r="BE3455"/>
  <c r="T3455"/>
  <c r="R3455"/>
  <c r="P3455"/>
  <c r="BI3451"/>
  <c r="BH3451"/>
  <c r="BG3451"/>
  <c r="BE3451"/>
  <c r="T3451"/>
  <c r="R3451"/>
  <c r="P3451"/>
  <c r="BI3447"/>
  <c r="BH3447"/>
  <c r="BG3447"/>
  <c r="BE3447"/>
  <c r="T3447"/>
  <c r="R3447"/>
  <c r="P3447"/>
  <c r="BI3443"/>
  <c r="BH3443"/>
  <c r="BG3443"/>
  <c r="BE3443"/>
  <c r="T3443"/>
  <c r="R3443"/>
  <c r="P3443"/>
  <c r="BI3442"/>
  <c r="BH3442"/>
  <c r="BG3442"/>
  <c r="BE3442"/>
  <c r="T3442"/>
  <c r="R3442"/>
  <c r="P3442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4"/>
  <c r="BH3434"/>
  <c r="BG3434"/>
  <c r="BE3434"/>
  <c r="T3434"/>
  <c r="R3434"/>
  <c r="P3434"/>
  <c r="BI3430"/>
  <c r="BH3430"/>
  <c r="BG3430"/>
  <c r="BE3430"/>
  <c r="T3430"/>
  <c r="R3430"/>
  <c r="P3430"/>
  <c r="BI3426"/>
  <c r="BH3426"/>
  <c r="BG3426"/>
  <c r="BE3426"/>
  <c r="T3426"/>
  <c r="R3426"/>
  <c r="P3426"/>
  <c r="BI3422"/>
  <c r="BH3422"/>
  <c r="BG3422"/>
  <c r="BE3422"/>
  <c r="T3422"/>
  <c r="R3422"/>
  <c r="P3422"/>
  <c r="BI3382"/>
  <c r="BH3382"/>
  <c r="BG3382"/>
  <c r="BE3382"/>
  <c r="T3382"/>
  <c r="R3382"/>
  <c r="P3382"/>
  <c r="BI3363"/>
  <c r="BH3363"/>
  <c r="BG3363"/>
  <c r="BE3363"/>
  <c r="T3363"/>
  <c r="R3363"/>
  <c r="P3363"/>
  <c r="BI3347"/>
  <c r="BH3347"/>
  <c r="BG3347"/>
  <c r="BE3347"/>
  <c r="T3347"/>
  <c r="R3347"/>
  <c r="P3347"/>
  <c r="BI3312"/>
  <c r="BH3312"/>
  <c r="BG3312"/>
  <c r="BE3312"/>
  <c r="T3312"/>
  <c r="R3312"/>
  <c r="P3312"/>
  <c r="BI3274"/>
  <c r="BH3274"/>
  <c r="BG3274"/>
  <c r="BE3274"/>
  <c r="T3274"/>
  <c r="R3274"/>
  <c r="P3274"/>
  <c r="BI3259"/>
  <c r="BH3259"/>
  <c r="BG3259"/>
  <c r="BE3259"/>
  <c r="T3259"/>
  <c r="R3259"/>
  <c r="P3259"/>
  <c r="BI3255"/>
  <c r="BH3255"/>
  <c r="BG3255"/>
  <c r="BE3255"/>
  <c r="T3255"/>
  <c r="R3255"/>
  <c r="P3255"/>
  <c r="BI3251"/>
  <c r="BH3251"/>
  <c r="BG3251"/>
  <c r="BE3251"/>
  <c r="T3251"/>
  <c r="R3251"/>
  <c r="P3251"/>
  <c r="BI3247"/>
  <c r="BH3247"/>
  <c r="BG3247"/>
  <c r="BE3247"/>
  <c r="T3247"/>
  <c r="R3247"/>
  <c r="P3247"/>
  <c r="BI3233"/>
  <c r="BH3233"/>
  <c r="BG3233"/>
  <c r="BE3233"/>
  <c r="T3233"/>
  <c r="R3233"/>
  <c r="P3233"/>
  <c r="BI3230"/>
  <c r="BH3230"/>
  <c r="BG3230"/>
  <c r="BE3230"/>
  <c r="T3230"/>
  <c r="R3230"/>
  <c r="P3230"/>
  <c r="BI3227"/>
  <c r="BH3227"/>
  <c r="BG3227"/>
  <c r="BE3227"/>
  <c r="T3227"/>
  <c r="R3227"/>
  <c r="P3227"/>
  <c r="BI3215"/>
  <c r="BH3215"/>
  <c r="BG3215"/>
  <c r="BE3215"/>
  <c r="T3215"/>
  <c r="R3215"/>
  <c r="P3215"/>
  <c r="BI3213"/>
  <c r="BH3213"/>
  <c r="BG3213"/>
  <c r="BE3213"/>
  <c r="T3213"/>
  <c r="R3213"/>
  <c r="P3213"/>
  <c r="BI3208"/>
  <c r="BH3208"/>
  <c r="BG3208"/>
  <c r="BE3208"/>
  <c r="T3208"/>
  <c r="R3208"/>
  <c r="P3208"/>
  <c r="BI3206"/>
  <c r="BH3206"/>
  <c r="BG3206"/>
  <c r="BE3206"/>
  <c r="T3206"/>
  <c r="R3206"/>
  <c r="P3206"/>
  <c r="BI3202"/>
  <c r="BH3202"/>
  <c r="BG3202"/>
  <c r="BE3202"/>
  <c r="T3202"/>
  <c r="R3202"/>
  <c r="P3202"/>
  <c r="BI3199"/>
  <c r="BH3199"/>
  <c r="BG3199"/>
  <c r="BE3199"/>
  <c r="T3199"/>
  <c r="R3199"/>
  <c r="P3199"/>
  <c r="BI3197"/>
  <c r="BH3197"/>
  <c r="BG3197"/>
  <c r="BE3197"/>
  <c r="T3197"/>
  <c r="R3197"/>
  <c r="P3197"/>
  <c r="BI3193"/>
  <c r="BH3193"/>
  <c r="BG3193"/>
  <c r="BE3193"/>
  <c r="T3193"/>
  <c r="R3193"/>
  <c r="P3193"/>
  <c r="BI3190"/>
  <c r="BH3190"/>
  <c r="BG3190"/>
  <c r="BE3190"/>
  <c r="T3190"/>
  <c r="R3190"/>
  <c r="P3190"/>
  <c r="BI3188"/>
  <c r="BH3188"/>
  <c r="BG3188"/>
  <c r="BE3188"/>
  <c r="T3188"/>
  <c r="R3188"/>
  <c r="P3188"/>
  <c r="BI3159"/>
  <c r="BH3159"/>
  <c r="BG3159"/>
  <c r="BE3159"/>
  <c r="T3159"/>
  <c r="R3159"/>
  <c r="P3159"/>
  <c r="BI3151"/>
  <c r="BH3151"/>
  <c r="BG3151"/>
  <c r="BE3151"/>
  <c r="T3151"/>
  <c r="R3151"/>
  <c r="P3151"/>
  <c r="BI3145"/>
  <c r="BH3145"/>
  <c r="BG3145"/>
  <c r="BE3145"/>
  <c r="T3145"/>
  <c r="R3145"/>
  <c r="P3145"/>
  <c r="BI3135"/>
  <c r="BH3135"/>
  <c r="BG3135"/>
  <c r="BE3135"/>
  <c r="T3135"/>
  <c r="R3135"/>
  <c r="P3135"/>
  <c r="BI3131"/>
  <c r="BH3131"/>
  <c r="BG3131"/>
  <c r="BE3131"/>
  <c r="T3131"/>
  <c r="R3131"/>
  <c r="P3131"/>
  <c r="BI3117"/>
  <c r="BH3117"/>
  <c r="BG3117"/>
  <c r="BE3117"/>
  <c r="T3117"/>
  <c r="R3117"/>
  <c r="P3117"/>
  <c r="BI3103"/>
  <c r="BH3103"/>
  <c r="BG3103"/>
  <c r="BE3103"/>
  <c r="T3103"/>
  <c r="R3103"/>
  <c r="P3103"/>
  <c r="BI3101"/>
  <c r="BH3101"/>
  <c r="BG3101"/>
  <c r="BE3101"/>
  <c r="T3101"/>
  <c r="R3101"/>
  <c r="P3101"/>
  <c r="BI3093"/>
  <c r="BH3093"/>
  <c r="BG3093"/>
  <c r="BE3093"/>
  <c r="T3093"/>
  <c r="R3093"/>
  <c r="P3093"/>
  <c r="BI3085"/>
  <c r="BH3085"/>
  <c r="BG3085"/>
  <c r="BE3085"/>
  <c r="T3085"/>
  <c r="R3085"/>
  <c r="P3085"/>
  <c r="BI3082"/>
  <c r="BH3082"/>
  <c r="BG3082"/>
  <c r="BE3082"/>
  <c r="T3082"/>
  <c r="R3082"/>
  <c r="P3082"/>
  <c r="BI3062"/>
  <c r="BH3062"/>
  <c r="BG3062"/>
  <c r="BE3062"/>
  <c r="T3062"/>
  <c r="R3062"/>
  <c r="P3062"/>
  <c r="BI3060"/>
  <c r="BH3060"/>
  <c r="BG3060"/>
  <c r="BE3060"/>
  <c r="T3060"/>
  <c r="R3060"/>
  <c r="P3060"/>
  <c r="BI3051"/>
  <c r="BH3051"/>
  <c r="BG3051"/>
  <c r="BE3051"/>
  <c r="T3051"/>
  <c r="R3051"/>
  <c r="P3051"/>
  <c r="BI3049"/>
  <c r="BH3049"/>
  <c r="BG3049"/>
  <c r="BE3049"/>
  <c r="T3049"/>
  <c r="R3049"/>
  <c r="P3049"/>
  <c r="BI3046"/>
  <c r="BH3046"/>
  <c r="BG3046"/>
  <c r="BE3046"/>
  <c r="T3046"/>
  <c r="R3046"/>
  <c r="P3046"/>
  <c r="BI3022"/>
  <c r="BH3022"/>
  <c r="BG3022"/>
  <c r="BE3022"/>
  <c r="T3022"/>
  <c r="R3022"/>
  <c r="P3022"/>
  <c r="BI2998"/>
  <c r="BH2998"/>
  <c r="BG2998"/>
  <c r="BE2998"/>
  <c r="T2998"/>
  <c r="R2998"/>
  <c r="P2998"/>
  <c r="BI2973"/>
  <c r="BH2973"/>
  <c r="BG2973"/>
  <c r="BE2973"/>
  <c r="T2973"/>
  <c r="R2973"/>
  <c r="P2973"/>
  <c r="BI2970"/>
  <c r="BH2970"/>
  <c r="BG2970"/>
  <c r="BE2970"/>
  <c r="T2970"/>
  <c r="R2970"/>
  <c r="P2970"/>
  <c r="BI2967"/>
  <c r="BH2967"/>
  <c r="BG2967"/>
  <c r="BE2967"/>
  <c r="T2967"/>
  <c r="R2967"/>
  <c r="P2967"/>
  <c r="BI2964"/>
  <c r="BH2964"/>
  <c r="BG2964"/>
  <c r="BE2964"/>
  <c r="T2964"/>
  <c r="R2964"/>
  <c r="P2964"/>
  <c r="BI2955"/>
  <c r="BH2955"/>
  <c r="BG2955"/>
  <c r="BE2955"/>
  <c r="T2955"/>
  <c r="R2955"/>
  <c r="P2955"/>
  <c r="BI2952"/>
  <c r="BH2952"/>
  <c r="BG2952"/>
  <c r="BE2952"/>
  <c r="T2952"/>
  <c r="R2952"/>
  <c r="P2952"/>
  <c r="BI2949"/>
  <c r="BH2949"/>
  <c r="BG2949"/>
  <c r="BE2949"/>
  <c r="T2949"/>
  <c r="R2949"/>
  <c r="P2949"/>
  <c r="BI2945"/>
  <c r="BH2945"/>
  <c r="BG2945"/>
  <c r="BE2945"/>
  <c r="T2945"/>
  <c r="R2945"/>
  <c r="P2945"/>
  <c r="BI2942"/>
  <c r="BH2942"/>
  <c r="BG2942"/>
  <c r="BE2942"/>
  <c r="T2942"/>
  <c r="R2942"/>
  <c r="P2942"/>
  <c r="BI2924"/>
  <c r="BH2924"/>
  <c r="BG2924"/>
  <c r="BE2924"/>
  <c r="T2924"/>
  <c r="R2924"/>
  <c r="P2924"/>
  <c r="BI2922"/>
  <c r="BH2922"/>
  <c r="BG2922"/>
  <c r="BE2922"/>
  <c r="T2922"/>
  <c r="R2922"/>
  <c r="P2922"/>
  <c r="BI2915"/>
  <c r="BH2915"/>
  <c r="BG2915"/>
  <c r="BE2915"/>
  <c r="T2915"/>
  <c r="R2915"/>
  <c r="P2915"/>
  <c r="BI2905"/>
  <c r="BH2905"/>
  <c r="BG2905"/>
  <c r="BE2905"/>
  <c r="T2905"/>
  <c r="R2905"/>
  <c r="P2905"/>
  <c r="BI2894"/>
  <c r="BH2894"/>
  <c r="BG2894"/>
  <c r="BE2894"/>
  <c r="T2894"/>
  <c r="R2894"/>
  <c r="P2894"/>
  <c r="BI2892"/>
  <c r="BH2892"/>
  <c r="BG2892"/>
  <c r="BE2892"/>
  <c r="T2892"/>
  <c r="R2892"/>
  <c r="P2892"/>
  <c r="BI2878"/>
  <c r="BH2878"/>
  <c r="BG2878"/>
  <c r="BE2878"/>
  <c r="T2878"/>
  <c r="R2878"/>
  <c r="P2878"/>
  <c r="BI2876"/>
  <c r="BH2876"/>
  <c r="BG2876"/>
  <c r="BE2876"/>
  <c r="T2876"/>
  <c r="R2876"/>
  <c r="P2876"/>
  <c r="BI2869"/>
  <c r="BH2869"/>
  <c r="BG2869"/>
  <c r="BE2869"/>
  <c r="T2869"/>
  <c r="R2869"/>
  <c r="P2869"/>
  <c r="BI2866"/>
  <c r="BH2866"/>
  <c r="BG2866"/>
  <c r="BE2866"/>
  <c r="T2866"/>
  <c r="R2866"/>
  <c r="P2866"/>
  <c r="BI2854"/>
  <c r="BH2854"/>
  <c r="BG2854"/>
  <c r="BE2854"/>
  <c r="T2854"/>
  <c r="R2854"/>
  <c r="P2854"/>
  <c r="BI2852"/>
  <c r="BH2852"/>
  <c r="BG2852"/>
  <c r="BE2852"/>
  <c r="T2852"/>
  <c r="R2852"/>
  <c r="P2852"/>
  <c r="BI2817"/>
  <c r="BH2817"/>
  <c r="BG2817"/>
  <c r="BE2817"/>
  <c r="T2817"/>
  <c r="R2817"/>
  <c r="P2817"/>
  <c r="BI2815"/>
  <c r="BH2815"/>
  <c r="BG2815"/>
  <c r="BE2815"/>
  <c r="T2815"/>
  <c r="R2815"/>
  <c r="P2815"/>
  <c r="BI2810"/>
  <c r="BH2810"/>
  <c r="BG2810"/>
  <c r="BE2810"/>
  <c r="T2810"/>
  <c r="R2810"/>
  <c r="P2810"/>
  <c r="BI2784"/>
  <c r="BH2784"/>
  <c r="BG2784"/>
  <c r="BE2784"/>
  <c r="T2784"/>
  <c r="R2784"/>
  <c r="P2784"/>
  <c r="BI2724"/>
  <c r="BH2724"/>
  <c r="BG2724"/>
  <c r="BE2724"/>
  <c r="T2724"/>
  <c r="R2724"/>
  <c r="P2724"/>
  <c r="BI2722"/>
  <c r="BH2722"/>
  <c r="BG2722"/>
  <c r="BE2722"/>
  <c r="T2722"/>
  <c r="R2722"/>
  <c r="P2722"/>
  <c r="BI2675"/>
  <c r="BH2675"/>
  <c r="BG2675"/>
  <c r="BE2675"/>
  <c r="T2675"/>
  <c r="R2675"/>
  <c r="P2675"/>
  <c r="BI2673"/>
  <c r="BH2673"/>
  <c r="BG2673"/>
  <c r="BE2673"/>
  <c r="T2673"/>
  <c r="R2673"/>
  <c r="P2673"/>
  <c r="BI2626"/>
  <c r="BH2626"/>
  <c r="BG2626"/>
  <c r="BE2626"/>
  <c r="T2626"/>
  <c r="R2626"/>
  <c r="P2626"/>
  <c r="BI2623"/>
  <c r="BH2623"/>
  <c r="BG2623"/>
  <c r="BE2623"/>
  <c r="T2623"/>
  <c r="R2623"/>
  <c r="P2623"/>
  <c r="BI2535"/>
  <c r="BH2535"/>
  <c r="BG2535"/>
  <c r="BE2535"/>
  <c r="T2535"/>
  <c r="R2535"/>
  <c r="P2535"/>
  <c r="BI2528"/>
  <c r="BH2528"/>
  <c r="BG2528"/>
  <c r="BE2528"/>
  <c r="T2528"/>
  <c r="R2528"/>
  <c r="P2528"/>
  <c r="BI2526"/>
  <c r="BH2526"/>
  <c r="BG2526"/>
  <c r="BE2526"/>
  <c r="T2526"/>
  <c r="R2526"/>
  <c r="P2526"/>
  <c r="BI2512"/>
  <c r="BH2512"/>
  <c r="BG2512"/>
  <c r="BE2512"/>
  <c r="T2512"/>
  <c r="R2512"/>
  <c r="P2512"/>
  <c r="BI2510"/>
  <c r="BH2510"/>
  <c r="BG2510"/>
  <c r="BE2510"/>
  <c r="T2510"/>
  <c r="R2510"/>
  <c r="P2510"/>
  <c r="BI2506"/>
  <c r="BH2506"/>
  <c r="BG2506"/>
  <c r="BE2506"/>
  <c r="T2506"/>
  <c r="R2506"/>
  <c r="P2506"/>
  <c r="BI2503"/>
  <c r="BH2503"/>
  <c r="BG2503"/>
  <c r="BE2503"/>
  <c r="T2503"/>
  <c r="R2503"/>
  <c r="P2503"/>
  <c r="BI2501"/>
  <c r="BH2501"/>
  <c r="BG2501"/>
  <c r="BE2501"/>
  <c r="T2501"/>
  <c r="R2501"/>
  <c r="P2501"/>
  <c r="BI2488"/>
  <c r="BH2488"/>
  <c r="BG2488"/>
  <c r="BE2488"/>
  <c r="T2488"/>
  <c r="R2488"/>
  <c r="P2488"/>
  <c r="BI2486"/>
  <c r="BH2486"/>
  <c r="BG2486"/>
  <c r="BE2486"/>
  <c r="T2486"/>
  <c r="R2486"/>
  <c r="P2486"/>
  <c r="BI2479"/>
  <c r="BH2479"/>
  <c r="BG2479"/>
  <c r="BE2479"/>
  <c r="T2479"/>
  <c r="R2479"/>
  <c r="P2479"/>
  <c r="BI2477"/>
  <c r="BH2477"/>
  <c r="BG2477"/>
  <c r="BE2477"/>
  <c r="T2477"/>
  <c r="R2477"/>
  <c r="P2477"/>
  <c r="BI2473"/>
  <c r="BH2473"/>
  <c r="BG2473"/>
  <c r="BE2473"/>
  <c r="T2473"/>
  <c r="R2473"/>
  <c r="P2473"/>
  <c r="BI2471"/>
  <c r="BH2471"/>
  <c r="BG2471"/>
  <c r="BE2471"/>
  <c r="T2471"/>
  <c r="R2471"/>
  <c r="P2471"/>
  <c r="BI2464"/>
  <c r="BH2464"/>
  <c r="BG2464"/>
  <c r="BE2464"/>
  <c r="T2464"/>
  <c r="R2464"/>
  <c r="P2464"/>
  <c r="BI2462"/>
  <c r="BH2462"/>
  <c r="BG2462"/>
  <c r="BE2462"/>
  <c r="T2462"/>
  <c r="R2462"/>
  <c r="P2462"/>
  <c r="BI2458"/>
  <c r="BH2458"/>
  <c r="BG2458"/>
  <c r="BE2458"/>
  <c r="T2458"/>
  <c r="R2458"/>
  <c r="P2458"/>
  <c r="BI2454"/>
  <c r="BH2454"/>
  <c r="BG2454"/>
  <c r="BE2454"/>
  <c r="T2454"/>
  <c r="T2453"/>
  <c r="R2454"/>
  <c r="R2453"/>
  <c r="P2454"/>
  <c r="P2453"/>
  <c r="BI2452"/>
  <c r="BH2452"/>
  <c r="BG2452"/>
  <c r="BE2452"/>
  <c r="T2452"/>
  <c r="R2452"/>
  <c r="P2452"/>
  <c r="BI2448"/>
  <c r="BH2448"/>
  <c r="BG2448"/>
  <c r="BE2448"/>
  <c r="T2448"/>
  <c r="R2448"/>
  <c r="P2448"/>
  <c r="BI2447"/>
  <c r="BH2447"/>
  <c r="BG2447"/>
  <c r="BE2447"/>
  <c r="T2447"/>
  <c r="R2447"/>
  <c r="P2447"/>
  <c r="BI2446"/>
  <c r="BH2446"/>
  <c r="BG2446"/>
  <c r="BE2446"/>
  <c r="T2446"/>
  <c r="R2446"/>
  <c r="P2446"/>
  <c r="BI2445"/>
  <c r="BH2445"/>
  <c r="BG2445"/>
  <c r="BE2445"/>
  <c r="T2445"/>
  <c r="R2445"/>
  <c r="P2445"/>
  <c r="BI2439"/>
  <c r="BH2439"/>
  <c r="BG2439"/>
  <c r="BE2439"/>
  <c r="T2439"/>
  <c r="R2439"/>
  <c r="P2439"/>
  <c r="BI2432"/>
  <c r="BH2432"/>
  <c r="BG2432"/>
  <c r="BE2432"/>
  <c r="T2432"/>
  <c r="R2432"/>
  <c r="P2432"/>
  <c r="BI2431"/>
  <c r="BH2431"/>
  <c r="BG2431"/>
  <c r="BE2431"/>
  <c r="T2431"/>
  <c r="R2431"/>
  <c r="P2431"/>
  <c r="BI2430"/>
  <c r="BH2430"/>
  <c r="BG2430"/>
  <c r="BE2430"/>
  <c r="T2430"/>
  <c r="R2430"/>
  <c r="P2430"/>
  <c r="BI2429"/>
  <c r="BH2429"/>
  <c r="BG2429"/>
  <c r="BE2429"/>
  <c r="T2429"/>
  <c r="R2429"/>
  <c r="P2429"/>
  <c r="BI2426"/>
  <c r="BH2426"/>
  <c r="BG2426"/>
  <c r="BE2426"/>
  <c r="T2426"/>
  <c r="R2426"/>
  <c r="P2426"/>
  <c r="BI2415"/>
  <c r="BH2415"/>
  <c r="BG2415"/>
  <c r="BE2415"/>
  <c r="T2415"/>
  <c r="R2415"/>
  <c r="P2415"/>
  <c r="BI2409"/>
  <c r="BH2409"/>
  <c r="BG2409"/>
  <c r="BE2409"/>
  <c r="T2409"/>
  <c r="R2409"/>
  <c r="P2409"/>
  <c r="BI2402"/>
  <c r="BH2402"/>
  <c r="BG2402"/>
  <c r="BE2402"/>
  <c r="T2402"/>
  <c r="R2402"/>
  <c r="P2402"/>
  <c r="BI2399"/>
  <c r="BH2399"/>
  <c r="BG2399"/>
  <c r="BE2399"/>
  <c r="T2399"/>
  <c r="R2399"/>
  <c r="P2399"/>
  <c r="BI2395"/>
  <c r="BH2395"/>
  <c r="BG2395"/>
  <c r="BE2395"/>
  <c r="T2395"/>
  <c r="R2395"/>
  <c r="P2395"/>
  <c r="BI2392"/>
  <c r="BH2392"/>
  <c r="BG2392"/>
  <c r="BE2392"/>
  <c r="T2392"/>
  <c r="R2392"/>
  <c r="P2392"/>
  <c r="BI2388"/>
  <c r="BH2388"/>
  <c r="BG2388"/>
  <c r="BE2388"/>
  <c r="T2388"/>
  <c r="R2388"/>
  <c r="P2388"/>
  <c r="BI2385"/>
  <c r="BH2385"/>
  <c r="BG2385"/>
  <c r="BE2385"/>
  <c r="T2385"/>
  <c r="R2385"/>
  <c r="P2385"/>
  <c r="BI2381"/>
  <c r="BH2381"/>
  <c r="BG2381"/>
  <c r="BE2381"/>
  <c r="T2381"/>
  <c r="R2381"/>
  <c r="P2381"/>
  <c r="BI2378"/>
  <c r="BH2378"/>
  <c r="BG2378"/>
  <c r="BE2378"/>
  <c r="T2378"/>
  <c r="R2378"/>
  <c r="P2378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49"/>
  <c r="BH2349"/>
  <c r="BG2349"/>
  <c r="BE2349"/>
  <c r="T2349"/>
  <c r="R2349"/>
  <c r="P2349"/>
  <c r="BI2347"/>
  <c r="BH2347"/>
  <c r="BG2347"/>
  <c r="BE2347"/>
  <c r="T2347"/>
  <c r="R2347"/>
  <c r="P2347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3"/>
  <c r="BH2333"/>
  <c r="BG2333"/>
  <c r="BE2333"/>
  <c r="T2333"/>
  <c r="R2333"/>
  <c r="P2333"/>
  <c r="BI2332"/>
  <c r="BH2332"/>
  <c r="BG2332"/>
  <c r="BE2332"/>
  <c r="T2332"/>
  <c r="R2332"/>
  <c r="P2332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19"/>
  <c r="BH2319"/>
  <c r="BG2319"/>
  <c r="BE2319"/>
  <c r="T2319"/>
  <c r="R2319"/>
  <c r="P2319"/>
  <c r="BI2315"/>
  <c r="BH2315"/>
  <c r="BG2315"/>
  <c r="BE2315"/>
  <c r="T2315"/>
  <c r="R2315"/>
  <c r="P2315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3"/>
  <c r="BH2303"/>
  <c r="BG2303"/>
  <c r="BE2303"/>
  <c r="T2303"/>
  <c r="R2303"/>
  <c r="P2303"/>
  <c r="BI2302"/>
  <c r="BH2302"/>
  <c r="BG2302"/>
  <c r="BE2302"/>
  <c r="T2302"/>
  <c r="R2302"/>
  <c r="P2302"/>
  <c r="BI2301"/>
  <c r="BH2301"/>
  <c r="BG2301"/>
  <c r="BE2301"/>
  <c r="T2301"/>
  <c r="R2301"/>
  <c r="P2301"/>
  <c r="BI2298"/>
  <c r="BH2298"/>
  <c r="BG2298"/>
  <c r="BE2298"/>
  <c r="T2298"/>
  <c r="R2298"/>
  <c r="P2298"/>
  <c r="BI2294"/>
  <c r="BH2294"/>
  <c r="BG2294"/>
  <c r="BE2294"/>
  <c r="T2294"/>
  <c r="R2294"/>
  <c r="P2294"/>
  <c r="BI2288"/>
  <c r="BH2288"/>
  <c r="BG2288"/>
  <c r="BE2288"/>
  <c r="T2288"/>
  <c r="R2288"/>
  <c r="P2288"/>
  <c r="BI2281"/>
  <c r="BH2281"/>
  <c r="BG2281"/>
  <c r="BE2281"/>
  <c r="T2281"/>
  <c r="R2281"/>
  <c r="P2281"/>
  <c r="BI2278"/>
  <c r="BH2278"/>
  <c r="BG2278"/>
  <c r="BE2278"/>
  <c r="T2278"/>
  <c r="R2278"/>
  <c r="P2278"/>
  <c r="BI2274"/>
  <c r="BH2274"/>
  <c r="BG2274"/>
  <c r="BE2274"/>
  <c r="T2274"/>
  <c r="R2274"/>
  <c r="P2274"/>
  <c r="BI2273"/>
  <c r="BH2273"/>
  <c r="BG2273"/>
  <c r="BE2273"/>
  <c r="T2273"/>
  <c r="R2273"/>
  <c r="P2273"/>
  <c r="BI2269"/>
  <c r="BH2269"/>
  <c r="BG2269"/>
  <c r="BE2269"/>
  <c r="T2269"/>
  <c r="R2269"/>
  <c r="P2269"/>
  <c r="BI2268"/>
  <c r="BH2268"/>
  <c r="BG2268"/>
  <c r="BE2268"/>
  <c r="T2268"/>
  <c r="R2268"/>
  <c r="P2268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56"/>
  <c r="BH2256"/>
  <c r="BG2256"/>
  <c r="BE2256"/>
  <c r="T2256"/>
  <c r="R2256"/>
  <c r="P2256"/>
  <c r="BI2252"/>
  <c r="BH2252"/>
  <c r="BG2252"/>
  <c r="BE2252"/>
  <c r="T2252"/>
  <c r="R2252"/>
  <c r="P2252"/>
  <c r="BI2247"/>
  <c r="BH2247"/>
  <c r="BG2247"/>
  <c r="BE2247"/>
  <c r="T2247"/>
  <c r="R2247"/>
  <c r="P2247"/>
  <c r="BI2243"/>
  <c r="BH2243"/>
  <c r="BG2243"/>
  <c r="BE2243"/>
  <c r="T2243"/>
  <c r="R2243"/>
  <c r="P2243"/>
  <c r="BI2237"/>
  <c r="BH2237"/>
  <c r="BG2237"/>
  <c r="BE2237"/>
  <c r="T2237"/>
  <c r="R2237"/>
  <c r="P2237"/>
  <c r="BI2224"/>
  <c r="BH2224"/>
  <c r="BG2224"/>
  <c r="BE2224"/>
  <c r="T2224"/>
  <c r="R2224"/>
  <c r="P2224"/>
  <c r="BI2213"/>
  <c r="BH2213"/>
  <c r="BG2213"/>
  <c r="BE2213"/>
  <c r="T2213"/>
  <c r="R2213"/>
  <c r="P2213"/>
  <c r="BI2203"/>
  <c r="BH2203"/>
  <c r="BG2203"/>
  <c r="BE2203"/>
  <c r="T2203"/>
  <c r="R2203"/>
  <c r="P2203"/>
  <c r="BI2188"/>
  <c r="BH2188"/>
  <c r="BG2188"/>
  <c r="BE2188"/>
  <c r="T2188"/>
  <c r="R2188"/>
  <c r="P2188"/>
  <c r="BI2173"/>
  <c r="BH2173"/>
  <c r="BG2173"/>
  <c r="BE2173"/>
  <c r="T2173"/>
  <c r="R2173"/>
  <c r="P2173"/>
  <c r="BI2171"/>
  <c r="BH2171"/>
  <c r="BG2171"/>
  <c r="BE2171"/>
  <c r="T2171"/>
  <c r="R2171"/>
  <c r="P2171"/>
  <c r="BI2168"/>
  <c r="BH2168"/>
  <c r="BG2168"/>
  <c r="BE2168"/>
  <c r="T2168"/>
  <c r="R2168"/>
  <c r="P2168"/>
  <c r="BI2166"/>
  <c r="BH2166"/>
  <c r="BG2166"/>
  <c r="BE2166"/>
  <c r="T2166"/>
  <c r="R2166"/>
  <c r="P2166"/>
  <c r="BI2164"/>
  <c r="BH2164"/>
  <c r="BG2164"/>
  <c r="BE2164"/>
  <c r="T2164"/>
  <c r="R2164"/>
  <c r="P2164"/>
  <c r="BI2161"/>
  <c r="BH2161"/>
  <c r="BG2161"/>
  <c r="BE2161"/>
  <c r="T2161"/>
  <c r="R2161"/>
  <c r="P2161"/>
  <c r="BI2156"/>
  <c r="BH2156"/>
  <c r="BG2156"/>
  <c r="BE2156"/>
  <c r="T2156"/>
  <c r="R2156"/>
  <c r="P2156"/>
  <c r="BI2152"/>
  <c r="BH2152"/>
  <c r="BG2152"/>
  <c r="BE2152"/>
  <c r="T2152"/>
  <c r="R2152"/>
  <c r="P2152"/>
  <c r="BI2148"/>
  <c r="BH2148"/>
  <c r="BG2148"/>
  <c r="BE2148"/>
  <c r="T2148"/>
  <c r="R2148"/>
  <c r="P2148"/>
  <c r="BI2134"/>
  <c r="BH2134"/>
  <c r="BG2134"/>
  <c r="BE2134"/>
  <c r="T2134"/>
  <c r="R2134"/>
  <c r="P2134"/>
  <c r="BI2124"/>
  <c r="BH2124"/>
  <c r="BG2124"/>
  <c r="BE2124"/>
  <c r="T2124"/>
  <c r="R2124"/>
  <c r="P2124"/>
  <c r="BI2118"/>
  <c r="BH2118"/>
  <c r="BG2118"/>
  <c r="BE2118"/>
  <c r="T2118"/>
  <c r="R2118"/>
  <c r="P2118"/>
  <c r="BI2092"/>
  <c r="BH2092"/>
  <c r="BG2092"/>
  <c r="BE2092"/>
  <c r="T2092"/>
  <c r="R2092"/>
  <c r="P2092"/>
  <c r="BI2046"/>
  <c r="BH2046"/>
  <c r="BG2046"/>
  <c r="BE2046"/>
  <c r="T2046"/>
  <c r="R2046"/>
  <c r="P2046"/>
  <c r="BI2024"/>
  <c r="BH2024"/>
  <c r="BG2024"/>
  <c r="BE2024"/>
  <c r="T2024"/>
  <c r="R2024"/>
  <c r="P2024"/>
  <c r="BI2004"/>
  <c r="BH2004"/>
  <c r="BG2004"/>
  <c r="BE2004"/>
  <c r="T2004"/>
  <c r="R2004"/>
  <c r="P2004"/>
  <c r="BI1961"/>
  <c r="BH1961"/>
  <c r="BG1961"/>
  <c r="BE1961"/>
  <c r="T1961"/>
  <c r="R1961"/>
  <c r="P1961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56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103"/>
  <c i="1" r="AS62"/>
  <c i="4" r="BK3740"/>
  <c r="BK3688"/>
  <c r="BK3664"/>
  <c r="J3468"/>
  <c r="BK3199"/>
  <c r="J2973"/>
  <c r="BK2673"/>
  <c r="J2362"/>
  <c r="J2324"/>
  <c r="J2274"/>
  <c r="J2092"/>
  <c r="BK1812"/>
  <c r="BK1502"/>
  <c r="J1130"/>
  <c r="BK1026"/>
  <c r="BK902"/>
  <c r="BK388"/>
  <c r="J152"/>
  <c r="BK4472"/>
  <c r="J3991"/>
  <c r="BK3837"/>
  <c r="BK3799"/>
  <c r="BK3767"/>
  <c r="BK3741"/>
  <c r="BK3705"/>
  <c r="J3672"/>
  <c r="BK3562"/>
  <c r="J3441"/>
  <c r="BK3193"/>
  <c r="J2949"/>
  <c r="J2462"/>
  <c r="BK2370"/>
  <c r="BK2321"/>
  <c r="BK2267"/>
  <c r="BK1947"/>
  <c r="J1682"/>
  <c r="BK1240"/>
  <c r="J1034"/>
  <c r="J388"/>
  <c r="BK4564"/>
  <c r="J4263"/>
  <c r="BK3879"/>
  <c r="BK3840"/>
  <c r="BK3820"/>
  <c r="BK3759"/>
  <c r="J3726"/>
  <c r="J3715"/>
  <c r="BK3662"/>
  <c r="J3422"/>
  <c r="J2964"/>
  <c r="J2512"/>
  <c r="J2378"/>
  <c r="BK2252"/>
  <c r="J1922"/>
  <c r="J1468"/>
  <c r="J1221"/>
  <c r="J739"/>
  <c r="BK245"/>
  <c r="BK4657"/>
  <c r="BK4561"/>
  <c r="J4473"/>
  <c r="BK4032"/>
  <c r="BK3839"/>
  <c r="BK3812"/>
  <c r="BK3776"/>
  <c r="BK3752"/>
  <c r="J3701"/>
  <c r="BK3671"/>
  <c r="BK3533"/>
  <c r="J3213"/>
  <c r="BK2949"/>
  <c r="J2526"/>
  <c r="BK2362"/>
  <c r="BK2322"/>
  <c r="BK1942"/>
  <c r="BK1685"/>
  <c r="BK1381"/>
  <c r="J1188"/>
  <c r="J1022"/>
  <c r="BK646"/>
  <c r="BK213"/>
  <c i="6" r="BK376"/>
  <c r="J330"/>
  <c r="J284"/>
  <c r="J249"/>
  <c r="BK194"/>
  <c r="BK131"/>
  <c r="J365"/>
  <c r="BK290"/>
  <c r="BK263"/>
  <c r="BK216"/>
  <c r="J180"/>
  <c r="BK142"/>
  <c r="J385"/>
  <c r="BK306"/>
  <c r="J234"/>
  <c r="J165"/>
  <c r="BK119"/>
  <c r="J346"/>
  <c r="J306"/>
  <c r="J210"/>
  <c r="J148"/>
  <c i="7" r="J257"/>
  <c r="BK201"/>
  <c r="J148"/>
  <c r="BK107"/>
  <c r="J217"/>
  <c r="BK169"/>
  <c r="BK108"/>
  <c r="BK231"/>
  <c r="J154"/>
  <c r="BK136"/>
  <c r="BK245"/>
  <c r="J197"/>
  <c r="BK133"/>
  <c i="8" r="BK202"/>
  <c r="J164"/>
  <c r="BK122"/>
  <c r="BK160"/>
  <c r="BK133"/>
  <c r="J204"/>
  <c r="J172"/>
  <c r="BK143"/>
  <c r="J123"/>
  <c r="J169"/>
  <c r="BK145"/>
  <c i="9" r="BK154"/>
  <c r="J114"/>
  <c r="BK145"/>
  <c r="J107"/>
  <c r="BK130"/>
  <c r="BK123"/>
  <c r="J118"/>
  <c r="BK136"/>
  <c i="10" r="BK116"/>
  <c r="BK107"/>
  <c r="J118"/>
  <c r="BK91"/>
  <c r="J101"/>
  <c i="11" r="J343"/>
  <c r="BK286"/>
  <c r="J256"/>
  <c r="BK240"/>
  <c r="J219"/>
  <c r="BK174"/>
  <c r="J149"/>
  <c r="BK116"/>
  <c r="J337"/>
  <c r="BK284"/>
  <c r="BK264"/>
  <c r="J238"/>
  <c r="J196"/>
  <c r="BK167"/>
  <c r="J128"/>
  <c r="BK351"/>
  <c r="J306"/>
  <c r="BK290"/>
  <c r="BK254"/>
  <c r="BK198"/>
  <c r="BK166"/>
  <c r="J139"/>
  <c r="BK366"/>
  <c r="J327"/>
  <c r="BK278"/>
  <c r="BK234"/>
  <c r="BK193"/>
  <c r="BK151"/>
  <c r="J120"/>
  <c i="12" r="J329"/>
  <c r="J297"/>
  <c r="J261"/>
  <c r="BK237"/>
  <c r="BK198"/>
  <c r="J166"/>
  <c r="J134"/>
  <c r="J108"/>
  <c r="BK330"/>
  <c r="J286"/>
  <c r="J265"/>
  <c r="J227"/>
  <c r="J198"/>
  <c r="BK161"/>
  <c r="J122"/>
  <c r="BK97"/>
  <c r="BK340"/>
  <c r="BK296"/>
  <c r="J275"/>
  <c r="J251"/>
  <c r="BK204"/>
  <c r="J192"/>
  <c r="J173"/>
  <c r="BK145"/>
  <c r="J97"/>
  <c r="J330"/>
  <c r="J298"/>
  <c r="J266"/>
  <c r="J220"/>
  <c r="J191"/>
  <c r="J169"/>
  <c r="BK144"/>
  <c r="BK120"/>
  <c i="13" r="J111"/>
  <c r="BK110"/>
  <c r="J118"/>
  <c i="14" r="J287"/>
  <c r="J173"/>
  <c r="BK166"/>
  <c r="BK307"/>
  <c r="BK173"/>
  <c r="J275"/>
  <c r="J129"/>
  <c i="15" r="J186"/>
  <c r="BK141"/>
  <c r="BK186"/>
  <c r="BK100"/>
  <c r="J173"/>
  <c r="J114"/>
  <c i="16" r="J194"/>
  <c r="J116"/>
  <c r="BK218"/>
  <c r="J134"/>
  <c r="J206"/>
  <c r="BK261"/>
  <c r="J162"/>
  <c i="17" r="BK125"/>
  <c r="J118"/>
  <c i="18" r="BK114"/>
  <c r="BK147"/>
  <c r="BK140"/>
  <c r="J102"/>
  <c i="19" r="J113"/>
  <c r="J96"/>
  <c r="BK130"/>
  <c i="20" r="J179"/>
  <c r="J136"/>
  <c r="BK163"/>
  <c r="J140"/>
  <c r="BK115"/>
  <c r="J171"/>
  <c r="BK133"/>
  <c r="BK112"/>
  <c r="BK170"/>
  <c r="BK118"/>
  <c i="21" r="J271"/>
  <c r="BK274"/>
  <c r="BK228"/>
  <c r="J117"/>
  <c r="J206"/>
  <c r="J166"/>
  <c r="J250"/>
  <c r="J136"/>
  <c i="22" r="J186"/>
  <c r="BK142"/>
  <c r="J142"/>
  <c r="J127"/>
  <c i="23" r="BK129"/>
  <c r="BK187"/>
  <c r="J202"/>
  <c r="BK126"/>
  <c r="BK191"/>
  <c i="24" r="BK142"/>
  <c r="BK104"/>
  <c r="J148"/>
  <c r="BK171"/>
  <c i="25" r="BK158"/>
  <c r="BK141"/>
  <c r="J155"/>
  <c r="BK90"/>
  <c r="J102"/>
  <c i="26" r="J112"/>
  <c r="J157"/>
  <c r="J153"/>
  <c r="J121"/>
  <c r="BK144"/>
  <c i="27" r="BK107"/>
  <c i="29" r="J107"/>
  <c i="30" r="J144"/>
  <c r="BK124"/>
  <c r="BK93"/>
  <c i="31" r="BK97"/>
  <c r="J142"/>
  <c r="J97"/>
  <c i="32" r="BK407"/>
  <c r="BK352"/>
  <c r="BK450"/>
  <c r="BK262"/>
  <c r="BK178"/>
  <c r="J480"/>
  <c r="J347"/>
  <c r="J292"/>
  <c i="33" r="BK220"/>
  <c r="J163"/>
  <c r="BK130"/>
  <c r="BK163"/>
  <c r="BK217"/>
  <c r="BK185"/>
  <c r="J152"/>
  <c r="BK137"/>
  <c r="J168"/>
  <c r="J154"/>
  <c r="J108"/>
  <c i="34" r="J92"/>
  <c r="J99"/>
  <c i="35" r="J96"/>
  <c r="BK111"/>
  <c i="36" r="J109"/>
  <c r="BK130"/>
  <c i="37" r="BK89"/>
  <c r="J89"/>
  <c i="2" r="BK103"/>
  <c r="J87"/>
  <c i="3" r="J104"/>
  <c i="4" r="BK3781"/>
  <c r="BK3753"/>
  <c r="J3722"/>
  <c r="J3683"/>
  <c r="BK3660"/>
  <c r="J3455"/>
  <c r="BK3227"/>
  <c r="J2967"/>
  <c r="BK2535"/>
  <c r="J2399"/>
  <c r="BK2349"/>
  <c r="J2302"/>
  <c r="J2164"/>
  <c r="BK1839"/>
  <c r="BK1443"/>
  <c r="J1164"/>
  <c r="J1004"/>
  <c r="J646"/>
  <c r="J302"/>
  <c r="J4535"/>
  <c r="BK4263"/>
  <c r="BK3882"/>
  <c r="J3798"/>
  <c r="J3763"/>
  <c r="BK3716"/>
  <c r="BK3699"/>
  <c r="BK3661"/>
  <c r="BK3534"/>
  <c r="J3438"/>
  <c r="BK3135"/>
  <c r="BK2905"/>
  <c r="BK2675"/>
  <c r="J2439"/>
  <c r="J2356"/>
  <c r="J2315"/>
  <c r="BK2166"/>
  <c r="J1778"/>
  <c r="BK1611"/>
  <c r="BK1209"/>
  <c r="BK800"/>
  <c r="J348"/>
  <c r="J136"/>
  <c r="J4261"/>
  <c r="BK3909"/>
  <c r="J3841"/>
  <c r="BK3830"/>
  <c r="J3784"/>
  <c r="J3745"/>
  <c r="J3696"/>
  <c r="BK3590"/>
  <c r="J3514"/>
  <c r="J3230"/>
  <c r="J3062"/>
  <c r="BK2626"/>
  <c r="BK2356"/>
  <c r="J2331"/>
  <c r="BK2161"/>
  <c r="BK1778"/>
  <c r="BK1360"/>
  <c r="J1068"/>
  <c r="J376"/>
  <c r="BK4662"/>
  <c r="BK4609"/>
  <c r="BK4474"/>
  <c r="BK4034"/>
  <c r="J3905"/>
  <c r="J3828"/>
  <c r="J3795"/>
  <c r="J3767"/>
  <c r="J3746"/>
  <c r="BK3707"/>
  <c r="J3675"/>
  <c r="J3562"/>
  <c r="J3227"/>
  <c r="J2955"/>
  <c r="BK2506"/>
  <c r="J2370"/>
  <c r="J2351"/>
  <c r="BK2302"/>
  <c r="BK1905"/>
  <c r="BK1630"/>
  <c r="BK1224"/>
  <c r="J852"/>
  <c r="BK631"/>
  <c r="BK200"/>
  <c i="6" r="BK382"/>
  <c r="BK329"/>
  <c r="BK281"/>
  <c r="J231"/>
  <c r="BK204"/>
  <c r="BK121"/>
  <c r="J316"/>
  <c r="J271"/>
  <c r="BK221"/>
  <c r="J172"/>
  <c r="J136"/>
  <c r="J376"/>
  <c r="J277"/>
  <c r="BK211"/>
  <c r="BK123"/>
  <c r="BK375"/>
  <c r="BK325"/>
  <c r="J299"/>
  <c r="BK247"/>
  <c r="BK213"/>
  <c r="BK195"/>
  <c r="J146"/>
  <c i="7" r="J224"/>
  <c r="BK154"/>
  <c r="J105"/>
  <c r="J213"/>
  <c r="BK129"/>
  <c r="J249"/>
  <c r="J159"/>
  <c r="J121"/>
  <c r="BK249"/>
  <c r="BK203"/>
  <c r="J169"/>
  <c i="8" r="BK171"/>
  <c r="BK138"/>
  <c r="J110"/>
  <c r="J163"/>
  <c r="J134"/>
  <c r="J193"/>
  <c r="J167"/>
  <c r="J130"/>
  <c r="J202"/>
  <c r="BK167"/>
  <c r="BK110"/>
  <c i="9" r="BK133"/>
  <c r="BK107"/>
  <c r="BK127"/>
  <c r="BK148"/>
  <c r="BK109"/>
  <c r="BK118"/>
  <c i="10" r="BK122"/>
  <c r="J117"/>
  <c r="BK93"/>
  <c r="BK97"/>
  <c r="J93"/>
  <c i="11" r="J317"/>
  <c r="J293"/>
  <c r="J263"/>
  <c r="J239"/>
  <c r="J210"/>
  <c r="J172"/>
  <c r="J140"/>
  <c r="BK346"/>
  <c r="BK310"/>
  <c r="J272"/>
  <c r="J246"/>
  <c r="J197"/>
  <c r="BK170"/>
  <c r="J124"/>
  <c r="BK343"/>
  <c r="BK302"/>
  <c r="BK288"/>
  <c r="BK235"/>
  <c r="BK196"/>
  <c r="J142"/>
  <c r="BK124"/>
  <c r="J351"/>
  <c r="BK282"/>
  <c r="BK211"/>
  <c r="J165"/>
  <c r="BK140"/>
  <c i="12" r="BK334"/>
  <c r="BK294"/>
  <c r="BK258"/>
  <c r="J233"/>
  <c r="J177"/>
  <c r="BK138"/>
  <c r="J116"/>
  <c r="J92"/>
  <c r="J309"/>
  <c r="J294"/>
  <c r="J272"/>
  <c r="J237"/>
  <c r="BK209"/>
  <c r="BK159"/>
  <c r="BK109"/>
  <c r="J337"/>
  <c r="J291"/>
  <c r="BK266"/>
  <c r="BK231"/>
  <c r="J203"/>
  <c r="J176"/>
  <c r="BK148"/>
  <c r="J351"/>
  <c r="BK325"/>
  <c r="J284"/>
  <c r="J257"/>
  <c r="J235"/>
  <c r="BK216"/>
  <c r="J189"/>
  <c r="J158"/>
  <c r="J133"/>
  <c r="BK105"/>
  <c i="13" r="J107"/>
  <c r="J108"/>
  <c r="BK99"/>
  <c i="14" r="J249"/>
  <c r="J308"/>
  <c r="BK144"/>
  <c r="J285"/>
  <c r="BK182"/>
  <c r="BK287"/>
  <c r="BK231"/>
  <c i="15" r="BK215"/>
  <c r="J143"/>
  <c r="BK203"/>
  <c r="BK241"/>
  <c r="J123"/>
  <c r="J156"/>
  <c i="16" r="J251"/>
  <c r="J160"/>
  <c r="BK96"/>
  <c r="BK222"/>
  <c r="J150"/>
  <c r="J211"/>
  <c r="J131"/>
  <c r="J254"/>
  <c i="17" r="J107"/>
  <c r="BK109"/>
  <c r="BK90"/>
  <c i="18" r="BK98"/>
  <c r="J147"/>
  <c r="J121"/>
  <c i="19" r="J94"/>
  <c r="BK90"/>
  <c r="BK102"/>
  <c i="20" r="BK156"/>
  <c r="BK93"/>
  <c r="J154"/>
  <c r="BK123"/>
  <c r="BK178"/>
  <c r="J148"/>
  <c r="J121"/>
  <c r="BK172"/>
  <c r="J145"/>
  <c r="J104"/>
  <c i="21" r="J266"/>
  <c r="J175"/>
  <c r="BK238"/>
  <c r="J181"/>
  <c r="BK250"/>
  <c r="BK171"/>
  <c r="BK266"/>
  <c r="J129"/>
  <c i="22" r="BK189"/>
  <c r="BK161"/>
  <c r="J166"/>
  <c r="BK178"/>
  <c i="23" r="J204"/>
  <c r="J97"/>
  <c r="J104"/>
  <c r="J187"/>
  <c r="J226"/>
  <c r="BK142"/>
  <c i="24" r="J106"/>
  <c r="BK150"/>
  <c r="J100"/>
  <c r="J138"/>
  <c i="25" r="BK155"/>
  <c r="J104"/>
  <c r="BK128"/>
  <c r="J145"/>
  <c i="26" r="BK158"/>
  <c r="J173"/>
  <c r="BK94"/>
  <c r="J144"/>
  <c r="BK170"/>
  <c r="BK92"/>
  <c i="27" r="BK109"/>
  <c i="29" r="J109"/>
  <c i="30" r="J126"/>
  <c r="BK95"/>
  <c r="J97"/>
  <c i="31" r="BK91"/>
  <c r="BK100"/>
  <c i="32" r="BK452"/>
  <c r="BK371"/>
  <c r="BK184"/>
  <c r="BK470"/>
  <c r="BK272"/>
  <c r="J201"/>
  <c r="J485"/>
  <c r="BK358"/>
  <c r="BK201"/>
  <c r="BK444"/>
  <c r="BK369"/>
  <c r="J173"/>
  <c i="33" r="BK196"/>
  <c r="BK152"/>
  <c r="BK132"/>
  <c r="J198"/>
  <c r="BK161"/>
  <c r="BK215"/>
  <c r="BK178"/>
  <c r="BK143"/>
  <c r="J173"/>
  <c r="BK144"/>
  <c r="J97"/>
  <c i="34" r="J126"/>
  <c r="J103"/>
  <c i="35" r="BK96"/>
  <c r="BK115"/>
  <c r="J93"/>
  <c i="36" r="J100"/>
  <c i="2" r="J98"/>
  <c r="J96"/>
  <c i="3" r="J142"/>
  <c i="4" r="BK3780"/>
  <c r="J3743"/>
  <c r="J3703"/>
  <c r="BK3675"/>
  <c r="BK3598"/>
  <c r="BK3422"/>
  <c r="J3193"/>
  <c r="J2892"/>
  <c r="BK2448"/>
  <c r="BK2372"/>
  <c r="BK2298"/>
  <c r="J2161"/>
  <c r="BK1890"/>
  <c r="J1568"/>
  <c r="BK1191"/>
  <c r="J1146"/>
  <c r="BK920"/>
  <c r="BK711"/>
  <c r="BK257"/>
  <c r="BK4551"/>
  <c r="BK4439"/>
  <c r="BK3961"/>
  <c r="J3840"/>
  <c r="BK3803"/>
  <c r="BK3764"/>
  <c r="BK3743"/>
  <c r="J3710"/>
  <c r="BK3685"/>
  <c r="J3607"/>
  <c r="BK3521"/>
  <c r="BK3434"/>
  <c r="J3103"/>
  <c r="J2784"/>
  <c r="J2471"/>
  <c r="BK2369"/>
  <c r="BK2329"/>
  <c r="J2269"/>
  <c r="BK1922"/>
  <c r="BK1647"/>
  <c r="BK1216"/>
  <c r="BK1154"/>
  <c r="BK394"/>
  <c r="J140"/>
  <c r="BK4468"/>
  <c r="J3961"/>
  <c r="J3847"/>
  <c r="BK3827"/>
  <c r="BK3788"/>
  <c r="J3751"/>
  <c r="J3721"/>
  <c r="J3667"/>
  <c r="J3487"/>
  <c r="J3215"/>
  <c r="BK2894"/>
  <c r="J2817"/>
  <c r="J2409"/>
  <c r="J2328"/>
  <c r="J2046"/>
  <c r="J1722"/>
  <c r="J1460"/>
  <c r="BK1082"/>
  <c r="J394"/>
  <c r="J149"/>
  <c r="BK4630"/>
  <c r="J4548"/>
  <c r="J4073"/>
  <c r="J3939"/>
  <c r="J3843"/>
  <c r="BK3821"/>
  <c r="BK3784"/>
  <c r="J3750"/>
  <c r="BK3721"/>
  <c r="J3688"/>
  <c r="J3660"/>
  <c r="J3521"/>
  <c r="BK3206"/>
  <c r="J2924"/>
  <c r="BK2458"/>
  <c r="BK2364"/>
  <c r="J2323"/>
  <c r="BK2188"/>
  <c r="J1748"/>
  <c r="J1443"/>
  <c r="BK1201"/>
  <c r="J1087"/>
  <c r="J711"/>
  <c r="J365"/>
  <c r="BK192"/>
  <c i="6" r="J370"/>
  <c r="BK324"/>
  <c r="BK280"/>
  <c r="J250"/>
  <c r="BK217"/>
  <c r="J166"/>
  <c r="BK385"/>
  <c r="J335"/>
  <c r="BK284"/>
  <c r="BK239"/>
  <c r="BK198"/>
  <c r="BK162"/>
  <c r="BK393"/>
  <c r="J321"/>
  <c r="J261"/>
  <c r="J206"/>
  <c r="BK148"/>
  <c r="J380"/>
  <c r="J322"/>
  <c r="J259"/>
  <c r="J169"/>
  <c r="BK107"/>
  <c i="7" r="J222"/>
  <c r="J178"/>
  <c r="BK139"/>
  <c r="J100"/>
  <c r="J191"/>
  <c r="J111"/>
  <c r="J228"/>
  <c r="BK155"/>
  <c r="BK127"/>
  <c r="BK247"/>
  <c r="J199"/>
  <c r="J115"/>
  <c i="8" r="J182"/>
  <c r="J146"/>
  <c r="J114"/>
  <c r="BK168"/>
  <c r="J136"/>
  <c r="J122"/>
  <c r="J181"/>
  <c r="J158"/>
  <c r="J133"/>
  <c r="J109"/>
  <c r="J180"/>
  <c r="BK120"/>
  <c i="9" r="BK143"/>
  <c r="J109"/>
  <c r="J141"/>
  <c r="J106"/>
  <c r="BK146"/>
  <c r="BK104"/>
  <c r="BK110"/>
  <c i="10" r="J98"/>
  <c r="BK101"/>
  <c r="J107"/>
  <c r="BK105"/>
  <c i="11" r="J332"/>
  <c r="J309"/>
  <c r="BK291"/>
  <c r="BK260"/>
  <c r="BK226"/>
  <c r="J190"/>
  <c r="J167"/>
  <c r="BK131"/>
  <c r="J352"/>
  <c r="J300"/>
  <c r="J266"/>
  <c r="BK243"/>
  <c r="J194"/>
  <c r="BK142"/>
  <c r="BK353"/>
  <c r="J320"/>
  <c r="BK281"/>
  <c r="J240"/>
  <c r="BK213"/>
  <c r="BK187"/>
  <c r="BK141"/>
  <c r="J366"/>
  <c r="J333"/>
  <c r="J312"/>
  <c r="J280"/>
  <c r="J237"/>
  <c r="BK200"/>
  <c r="BK157"/>
  <c r="BK122"/>
  <c i="12" r="BK313"/>
  <c r="J289"/>
  <c r="J260"/>
  <c r="BK236"/>
  <c r="J197"/>
  <c r="BK153"/>
  <c r="J120"/>
  <c r="J336"/>
  <c r="BK324"/>
  <c r="BK297"/>
  <c r="BK257"/>
  <c r="J213"/>
  <c r="J172"/>
  <c r="BK124"/>
  <c r="BK350"/>
  <c r="J314"/>
  <c r="J279"/>
  <c r="J254"/>
  <c r="BK223"/>
  <c r="J195"/>
  <c r="J163"/>
  <c r="J137"/>
  <c r="J95"/>
  <c r="BK323"/>
  <c r="BK286"/>
  <c r="J253"/>
  <c r="J226"/>
  <c r="J196"/>
  <c r="BK162"/>
  <c r="BK142"/>
  <c r="BK114"/>
  <c i="13" r="J110"/>
  <c r="BK97"/>
  <c r="BK106"/>
  <c i="14" r="J258"/>
  <c r="BK111"/>
  <c r="J156"/>
  <c r="J294"/>
  <c r="BK156"/>
  <c r="BK285"/>
  <c r="BK137"/>
  <c i="15" r="J191"/>
  <c r="BK123"/>
  <c r="BK173"/>
  <c r="BK222"/>
  <c r="J244"/>
  <c r="BK107"/>
  <c i="16" r="BK206"/>
  <c r="J108"/>
  <c r="BK177"/>
  <c r="J270"/>
  <c r="BK155"/>
  <c r="BK274"/>
  <c r="J170"/>
  <c i="17" r="J90"/>
  <c r="BK94"/>
  <c i="18" r="J110"/>
  <c r="J94"/>
  <c r="J104"/>
  <c i="19" r="J126"/>
  <c r="BK100"/>
  <c r="J86"/>
  <c i="20" r="J175"/>
  <c r="J123"/>
  <c r="J109"/>
  <c r="J157"/>
  <c r="BK132"/>
  <c r="BK104"/>
  <c r="J168"/>
  <c r="BK139"/>
  <c r="J100"/>
  <c r="BK159"/>
  <c r="BK120"/>
  <c i="21" r="BK261"/>
  <c r="BK161"/>
  <c r="BK230"/>
  <c r="BK136"/>
  <c r="J225"/>
  <c r="J113"/>
  <c r="J195"/>
  <c i="22" r="BK172"/>
  <c r="J184"/>
  <c r="J148"/>
  <c i="24" r="BK154"/>
  <c i="25" r="BK116"/>
  <c r="J113"/>
  <c r="J98"/>
  <c r="J149"/>
  <c i="26" r="BK131"/>
  <c r="J167"/>
  <c r="BK188"/>
  <c r="BK141"/>
  <c r="BK100"/>
  <c r="BK148"/>
  <c i="27" r="J109"/>
  <c i="28" r="BK104"/>
  <c i="29" r="BK89"/>
  <c i="30" r="BK97"/>
  <c r="BK100"/>
  <c r="BK91"/>
  <c i="31" r="J93"/>
  <c r="BK138"/>
  <c r="BK120"/>
  <c i="32" r="J450"/>
  <c r="BK383"/>
  <c r="BK292"/>
  <c r="BK109"/>
  <c r="BK361"/>
  <c r="BK223"/>
  <c r="J91"/>
  <c r="J371"/>
  <c r="BK173"/>
  <c r="J425"/>
  <c r="J297"/>
  <c r="BK147"/>
  <c i="33" r="BK186"/>
  <c r="J149"/>
  <c r="J111"/>
  <c r="BK173"/>
  <c r="BK117"/>
  <c r="J138"/>
  <c r="J169"/>
  <c r="J130"/>
  <c i="34" r="BK103"/>
  <c r="BK108"/>
  <c i="35" r="J108"/>
  <c r="BK94"/>
  <c i="36" r="J98"/>
  <c i="37" r="J99"/>
  <c i="2" r="BK86"/>
  <c r="J89"/>
  <c i="3" r="J110"/>
  <c i="4" r="BK3768"/>
  <c r="J3739"/>
  <c r="BK3706"/>
  <c r="J3678"/>
  <c r="J3659"/>
  <c r="J3434"/>
  <c r="BK3159"/>
  <c r="J2915"/>
  <c r="BK2464"/>
  <c r="J2364"/>
  <c r="BK2330"/>
  <c r="J2273"/>
  <c r="J2004"/>
  <c r="J1800"/>
  <c r="J1541"/>
  <c r="BK1156"/>
  <c r="BK904"/>
  <c r="J619"/>
  <c r="BK140"/>
  <c r="BK4087"/>
  <c r="BK3891"/>
  <c r="BK3826"/>
  <c r="J3797"/>
  <c r="J3761"/>
  <c r="J3723"/>
  <c r="BK3700"/>
  <c r="J3676"/>
  <c r="J3533"/>
  <c r="J3426"/>
  <c r="BK3131"/>
  <c r="J2869"/>
  <c r="BK2452"/>
  <c r="J2371"/>
  <c r="BK2326"/>
  <c r="J2252"/>
  <c r="BK2024"/>
  <c r="J1649"/>
  <c r="J1544"/>
  <c r="BK1160"/>
  <c r="BK981"/>
  <c r="BK318"/>
  <c r="J4545"/>
  <c r="BK4084"/>
  <c r="J3866"/>
  <c r="J3839"/>
  <c r="J3807"/>
  <c r="J3753"/>
  <c r="J3698"/>
  <c r="J3611"/>
  <c r="BK3438"/>
  <c r="J3151"/>
  <c r="J2675"/>
  <c r="J2448"/>
  <c r="J2355"/>
  <c r="J2247"/>
  <c r="BK1949"/>
  <c r="J1509"/>
  <c r="J1213"/>
  <c r="BK640"/>
  <c r="J300"/>
  <c r="J4662"/>
  <c r="J4621"/>
  <c r="J4472"/>
  <c r="BK4017"/>
  <c r="BK3849"/>
  <c r="BK3798"/>
  <c r="J3744"/>
  <c r="J3700"/>
  <c r="BK3670"/>
  <c r="J3576"/>
  <c r="BK3247"/>
  <c r="J2894"/>
  <c r="J2432"/>
  <c r="J2332"/>
  <c r="J2213"/>
  <c r="J1812"/>
  <c r="J1611"/>
  <c r="J1181"/>
  <c r="BK950"/>
  <c r="BK278"/>
  <c i="5" r="BK110"/>
  <c i="6" r="J344"/>
  <c r="BK294"/>
  <c r="J252"/>
  <c r="J193"/>
  <c r="J119"/>
  <c r="BK337"/>
  <c r="J287"/>
  <c r="J256"/>
  <c r="BK226"/>
  <c r="BK193"/>
  <c r="BK115"/>
  <c r="J372"/>
  <c r="J286"/>
  <c r="BK210"/>
  <c r="BK164"/>
  <c r="J117"/>
  <c r="J337"/>
  <c r="J294"/>
  <c r="J211"/>
  <c r="J168"/>
  <c i="7" r="J259"/>
  <c r="J203"/>
  <c r="BK151"/>
  <c r="J117"/>
  <c r="J219"/>
  <c r="J173"/>
  <c r="J112"/>
  <c r="BK224"/>
  <c r="J139"/>
  <c r="J244"/>
  <c r="J189"/>
  <c r="BK103"/>
  <c i="8" r="BK181"/>
  <c r="J153"/>
  <c r="J120"/>
  <c r="J166"/>
  <c r="BK130"/>
  <c r="BK191"/>
  <c r="J157"/>
  <c r="BK131"/>
  <c r="J199"/>
  <c r="J152"/>
  <c r="BK109"/>
  <c i="9" r="BK129"/>
  <c r="J151"/>
  <c r="BK121"/>
  <c r="J145"/>
  <c r="BK111"/>
  <c r="J122"/>
  <c i="10" r="BK113"/>
  <c r="BK96"/>
  <c r="J100"/>
  <c i="11" r="J334"/>
  <c r="J273"/>
  <c r="J250"/>
  <c r="J229"/>
  <c r="J198"/>
  <c r="BK165"/>
  <c r="BK130"/>
  <c r="J348"/>
  <c r="BK322"/>
  <c r="J268"/>
  <c r="BK245"/>
  <c r="BK199"/>
  <c r="BK172"/>
  <c r="J133"/>
  <c r="J344"/>
  <c r="BK308"/>
  <c r="BK280"/>
  <c r="J233"/>
  <c r="BK197"/>
  <c r="J169"/>
  <c r="J130"/>
  <c r="BK359"/>
  <c r="BK317"/>
  <c r="J281"/>
  <c r="BK241"/>
  <c r="J212"/>
  <c r="J144"/>
  <c r="J121"/>
  <c i="12" r="J332"/>
  <c r="J293"/>
  <c r="J256"/>
  <c r="BK227"/>
  <c r="BK211"/>
  <c r="J178"/>
  <c r="J150"/>
  <c r="BK118"/>
  <c r="J342"/>
  <c r="J323"/>
  <c r="J296"/>
  <c r="BK275"/>
  <c r="BK242"/>
  <c r="BK200"/>
  <c r="BK168"/>
  <c r="BK106"/>
  <c r="BK95"/>
  <c r="BK321"/>
  <c r="BK289"/>
  <c r="BK230"/>
  <c r="J202"/>
  <c r="BK169"/>
  <c r="J147"/>
  <c r="BK102"/>
  <c r="J327"/>
  <c r="BK288"/>
  <c r="BK256"/>
  <c r="BK228"/>
  <c r="BK190"/>
  <c r="BK170"/>
  <c r="J143"/>
  <c r="BK119"/>
  <c i="13" r="J117"/>
  <c r="BK118"/>
  <c r="J121"/>
  <c i="14" r="BK304"/>
  <c r="BK148"/>
  <c r="BK140"/>
  <c r="BK247"/>
  <c r="J126"/>
  <c r="J279"/>
  <c r="BK94"/>
  <c i="15" r="BK183"/>
  <c r="J201"/>
  <c r="BK131"/>
  <c r="J181"/>
  <c r="BK245"/>
  <c r="J120"/>
  <c i="16" r="BK247"/>
  <c r="BK148"/>
  <c r="J241"/>
  <c r="J148"/>
  <c r="BK113"/>
  <c r="BK194"/>
  <c r="BK108"/>
  <c r="BK196"/>
  <c i="17" r="J86"/>
  <c r="J125"/>
  <c i="18" r="BK144"/>
  <c r="J144"/>
  <c r="J136"/>
  <c r="BK132"/>
  <c r="J114"/>
  <c i="19" r="BK137"/>
  <c r="BK126"/>
  <c r="J98"/>
  <c r="BK128"/>
  <c i="20" r="BK179"/>
  <c r="J134"/>
  <c r="J120"/>
  <c r="BK100"/>
  <c r="BK158"/>
  <c r="BK137"/>
  <c r="BK106"/>
  <c r="J151"/>
  <c r="BK127"/>
  <c r="J97"/>
  <c r="BK157"/>
  <c r="J119"/>
  <c i="21" r="J277"/>
  <c r="BK203"/>
  <c r="BK218"/>
  <c r="BK113"/>
  <c r="BK205"/>
  <c r="BK129"/>
  <c r="J189"/>
  <c i="22" r="BK88"/>
  <c r="J150"/>
  <c r="J109"/>
  <c i="23" r="J223"/>
  <c r="J121"/>
  <c r="BK168"/>
  <c r="BK209"/>
  <c r="J152"/>
  <c r="J159"/>
  <c i="24" r="J133"/>
  <c r="BK162"/>
  <c r="J168"/>
  <c r="J92"/>
  <c i="25" r="J100"/>
  <c r="J90"/>
  <c r="BK106"/>
  <c r="BK126"/>
  <c i="26" r="J150"/>
  <c r="J94"/>
  <c r="BK112"/>
  <c r="BK137"/>
  <c r="J184"/>
  <c r="BK108"/>
  <c i="28" r="BK89"/>
  <c i="29" r="J96"/>
  <c i="30" r="J95"/>
  <c r="BK154"/>
  <c r="J100"/>
  <c i="31" r="J120"/>
  <c r="BK143"/>
  <c r="J115"/>
  <c i="32" r="J419"/>
  <c r="J358"/>
  <c r="J117"/>
  <c r="BK335"/>
  <c r="BK210"/>
  <c r="J437"/>
  <c r="BK297"/>
  <c r="BK91"/>
  <c r="BK395"/>
  <c r="BK205"/>
  <c i="33" r="BK202"/>
  <c r="J171"/>
  <c r="BK135"/>
  <c r="J207"/>
  <c r="J165"/>
  <c r="J124"/>
  <c r="BK181"/>
  <c r="J150"/>
  <c r="J220"/>
  <c r="J158"/>
  <c r="BK128"/>
  <c i="34" r="J132"/>
  <c r="BK96"/>
  <c i="35" r="BK117"/>
  <c r="J103"/>
  <c i="36" r="J102"/>
  <c r="BK109"/>
  <c i="37" r="J108"/>
  <c i="2" r="J93"/>
  <c r="J101"/>
  <c i="3" r="J106"/>
  <c r="J84"/>
  <c i="4" r="J3749"/>
  <c r="J3714"/>
  <c r="J3692"/>
  <c r="BK3667"/>
  <c r="BK3518"/>
  <c r="BK3259"/>
  <c r="J3049"/>
  <c r="J2852"/>
  <c r="BK2439"/>
  <c r="J2353"/>
  <c r="J2314"/>
  <c r="BK2237"/>
  <c r="J1947"/>
  <c r="BK1649"/>
  <c r="J1201"/>
  <c r="J987"/>
  <c r="J800"/>
  <c r="BK325"/>
  <c r="J4561"/>
  <c r="J4352"/>
  <c r="J3912"/>
  <c r="BK3828"/>
  <c r="BK3793"/>
  <c r="J3757"/>
  <c r="J3719"/>
  <c r="BK3687"/>
  <c r="J3658"/>
  <c r="BK3532"/>
  <c r="J3430"/>
  <c r="J3117"/>
  <c r="BK2854"/>
  <c r="J2486"/>
  <c r="BK2378"/>
  <c r="BK2328"/>
  <c r="BK2124"/>
  <c r="J1808"/>
  <c r="J1628"/>
  <c r="BK1179"/>
  <c r="J623"/>
  <c r="BK247"/>
  <c r="BK4529"/>
  <c r="BK3991"/>
  <c r="J3853"/>
  <c r="BK3836"/>
  <c r="BK3800"/>
  <c r="J3782"/>
  <c r="BK3749"/>
  <c r="J3684"/>
  <c r="J3531"/>
  <c r="J3437"/>
  <c r="J3135"/>
  <c r="BK2878"/>
  <c r="J2445"/>
  <c r="J2347"/>
  <c r="BK2203"/>
  <c r="BK1808"/>
  <c r="J1420"/>
  <c r="J1122"/>
  <c r="BK619"/>
  <c r="J280"/>
  <c r="J4665"/>
  <c r="J4624"/>
  <c r="BK4174"/>
  <c r="BK3958"/>
  <c r="J3855"/>
  <c r="J3827"/>
  <c r="BK3797"/>
  <c r="J3766"/>
  <c r="BK3739"/>
  <c r="J3709"/>
  <c r="BK3677"/>
  <c r="J3586"/>
  <c r="BK3451"/>
  <c r="BK3101"/>
  <c r="BK2815"/>
  <c r="BK2445"/>
  <c r="J2367"/>
  <c r="J2333"/>
  <c r="J2281"/>
  <c r="J1866"/>
  <c r="BK1456"/>
  <c r="J1179"/>
  <c r="BK747"/>
  <c r="BK615"/>
  <c r="BK280"/>
  <c r="BK149"/>
  <c i="6" r="BK360"/>
  <c r="J297"/>
  <c r="BK277"/>
  <c r="J233"/>
  <c r="J174"/>
  <c r="BK113"/>
  <c r="BK343"/>
  <c r="BK272"/>
  <c r="BK233"/>
  <c r="J199"/>
  <c r="J164"/>
  <c r="BK395"/>
  <c r="J329"/>
  <c r="BK255"/>
  <c r="J194"/>
  <c r="J142"/>
  <c r="BK378"/>
  <c r="BK317"/>
  <c r="J278"/>
  <c r="BK240"/>
  <c r="BK188"/>
  <c r="BK111"/>
  <c i="7" r="BK226"/>
  <c r="BK177"/>
  <c r="BK137"/>
  <c r="J101"/>
  <c r="BK209"/>
  <c r="BK134"/>
  <c r="BK253"/>
  <c r="J175"/>
  <c r="J142"/>
  <c r="J99"/>
  <c r="J226"/>
  <c r="J161"/>
  <c i="8" r="BK187"/>
  <c r="BK152"/>
  <c r="BK115"/>
  <c r="BK186"/>
  <c r="J147"/>
  <c r="BK123"/>
  <c r="J188"/>
  <c r="BK163"/>
  <c r="BK132"/>
  <c r="J105"/>
  <c r="BK188"/>
  <c r="J150"/>
  <c r="J107"/>
  <c i="9" r="BK120"/>
  <c r="J150"/>
  <c r="J124"/>
  <c r="J131"/>
  <c r="BK125"/>
  <c r="J120"/>
  <c r="BK149"/>
  <c r="BK112"/>
  <c i="10" r="J116"/>
  <c r="J96"/>
  <c r="BK98"/>
  <c r="BK109"/>
  <c i="11" r="BK350"/>
  <c r="J304"/>
  <c r="BK269"/>
  <c r="BK237"/>
  <c r="BK204"/>
  <c r="BK169"/>
  <c r="BK121"/>
  <c r="BK344"/>
  <c r="BK304"/>
  <c r="BK267"/>
  <c r="BK248"/>
  <c r="BK202"/>
  <c r="J180"/>
  <c r="BK136"/>
  <c r="J354"/>
  <c r="J310"/>
  <c r="BK279"/>
  <c r="J230"/>
  <c r="J193"/>
  <c r="BK148"/>
  <c r="BK117"/>
  <c r="BK354"/>
  <c r="BK319"/>
  <c r="BK283"/>
  <c r="J252"/>
  <c r="BK222"/>
  <c r="J162"/>
  <c r="J131"/>
  <c i="12" r="BK344"/>
  <c r="J306"/>
  <c r="BK279"/>
  <c r="BK239"/>
  <c r="J219"/>
  <c r="J181"/>
  <c r="BK143"/>
  <c r="BK115"/>
  <c r="J343"/>
  <c r="J312"/>
  <c r="BK293"/>
  <c r="J259"/>
  <c r="BK221"/>
  <c r="J179"/>
  <c r="J138"/>
  <c r="BK107"/>
  <c r="J347"/>
  <c r="J320"/>
  <c r="BK280"/>
  <c r="J238"/>
  <c r="J211"/>
  <c r="BK181"/>
  <c r="J153"/>
  <c r="BK104"/>
  <c r="J335"/>
  <c r="BK305"/>
  <c r="BK283"/>
  <c r="BK254"/>
  <c r="J234"/>
  <c r="BK207"/>
  <c r="J161"/>
  <c r="J141"/>
  <c r="BK116"/>
  <c i="13" r="J120"/>
  <c r="BK119"/>
  <c r="J95"/>
  <c i="14" r="BK312"/>
  <c r="J225"/>
  <c r="J94"/>
  <c r="J148"/>
  <c r="BK264"/>
  <c r="J137"/>
  <c r="BK310"/>
  <c r="J264"/>
  <c i="15" r="J245"/>
  <c r="BK111"/>
  <c r="BK171"/>
  <c r="J264"/>
  <c r="BK135"/>
  <c r="J218"/>
  <c i="16" r="BK273"/>
  <c r="J167"/>
  <c r="J92"/>
  <c r="BK203"/>
  <c r="BK100"/>
  <c r="BK116"/>
  <c r="J247"/>
  <c r="BK104"/>
  <c i="17" r="J94"/>
  <c r="J109"/>
  <c i="18" r="J132"/>
  <c r="BK94"/>
  <c r="J119"/>
  <c r="J108"/>
  <c i="19" r="J120"/>
  <c r="BK104"/>
  <c r="BK96"/>
  <c r="J100"/>
  <c i="20" r="BK153"/>
  <c r="J105"/>
  <c r="BK169"/>
  <c r="BK134"/>
  <c r="BK111"/>
  <c r="J166"/>
  <c r="BK142"/>
  <c r="J107"/>
  <c r="J161"/>
  <c r="J131"/>
  <c r="BK102"/>
  <c i="21" r="BK213"/>
  <c r="J261"/>
  <c r="BK206"/>
  <c r="BK99"/>
  <c r="J202"/>
  <c r="J95"/>
  <c r="J183"/>
  <c i="22" r="BK168"/>
  <c r="J168"/>
  <c r="BK167"/>
  <c r="J180"/>
  <c i="23" r="BK213"/>
  <c r="BK104"/>
  <c r="BK210"/>
  <c r="J166"/>
  <c r="J209"/>
  <c r="BK97"/>
  <c i="24" r="BK125"/>
  <c r="J157"/>
  <c r="BK98"/>
  <c r="BK129"/>
  <c i="25" r="BK104"/>
  <c r="BK100"/>
  <c r="BK113"/>
  <c r="BK134"/>
  <c i="26" r="BK146"/>
  <c r="J170"/>
  <c r="J189"/>
  <c r="J131"/>
  <c r="BK157"/>
  <c r="BK104"/>
  <c i="28" r="J96"/>
  <c i="29" r="BK111"/>
  <c i="30" r="BK120"/>
  <c r="BK131"/>
  <c r="J89"/>
  <c i="31" r="BK137"/>
  <c r="J103"/>
  <c r="BK89"/>
  <c i="32" r="J446"/>
  <c r="BK363"/>
  <c r="BK143"/>
  <c r="J363"/>
  <c r="BK218"/>
  <c r="BK117"/>
  <c r="BK308"/>
  <c r="J218"/>
  <c r="J129"/>
  <c r="BK494"/>
  <c r="BK437"/>
  <c r="J379"/>
  <c r="BK215"/>
  <c r="J125"/>
  <c i="33" r="BK193"/>
  <c r="BK154"/>
  <c r="BK108"/>
  <c r="J185"/>
  <c r="BK158"/>
  <c r="BK119"/>
  <c r="BK207"/>
  <c r="BK180"/>
  <c r="BK97"/>
  <c r="BK147"/>
  <c r="J93"/>
  <c i="34" r="J111"/>
  <c i="35" r="BK103"/>
  <c r="J106"/>
  <c i="36" r="BK128"/>
  <c r="J137"/>
  <c i="37" r="BK86"/>
  <c i="2" r="J100"/>
  <c r="J91"/>
  <c i="3" r="BK142"/>
  <c i="4" r="J3774"/>
  <c r="BK3746"/>
  <c r="BK3717"/>
  <c r="BK3698"/>
  <c r="BK3669"/>
  <c r="BK3507"/>
  <c r="J3251"/>
  <c r="J3046"/>
  <c r="J2452"/>
  <c r="BK2409"/>
  <c r="J2339"/>
  <c r="BK2278"/>
  <c r="J2148"/>
  <c r="J1926"/>
  <c r="J1688"/>
  <c r="J1409"/>
  <c r="BK1122"/>
  <c r="J902"/>
  <c r="BK569"/>
  <c r="J4609"/>
  <c r="BK4508"/>
  <c r="J4037"/>
  <c r="BK3851"/>
  <c r="J3802"/>
  <c r="BK3772"/>
  <c r="BK3737"/>
  <c r="BK3702"/>
  <c r="J3674"/>
  <c r="J3529"/>
  <c r="BK3440"/>
  <c r="BK3208"/>
  <c r="BK2955"/>
  <c r="BK2510"/>
  <c r="J2372"/>
  <c r="BK2337"/>
  <c r="BK2273"/>
  <c r="J1934"/>
  <c r="J1664"/>
  <c r="J1232"/>
  <c r="BK996"/>
  <c r="BK376"/>
  <c r="BK254"/>
  <c r="J4474"/>
  <c r="J4019"/>
  <c r="J3849"/>
  <c r="J3837"/>
  <c r="BK3796"/>
  <c r="J3776"/>
  <c r="BK3738"/>
  <c r="J3685"/>
  <c r="J3534"/>
  <c r="J3440"/>
  <c r="J2945"/>
  <c r="BK2810"/>
  <c r="J2365"/>
  <c r="BK2336"/>
  <c r="J2224"/>
  <c r="BK1930"/>
  <c r="J1474"/>
  <c r="BK1183"/>
  <c r="J747"/>
  <c r="BK236"/>
  <c r="BK4646"/>
  <c r="BK4545"/>
  <c r="J4084"/>
  <c r="BK3853"/>
  <c r="J3824"/>
  <c r="BK3791"/>
  <c r="BK3754"/>
  <c r="J3720"/>
  <c r="J3694"/>
  <c r="J3662"/>
  <c r="J3464"/>
  <c r="BK3117"/>
  <c r="BK2784"/>
  <c r="J2429"/>
  <c r="J2361"/>
  <c r="BK2315"/>
  <c r="BK2004"/>
  <c r="J1714"/>
  <c r="BK1437"/>
  <c r="J1175"/>
  <c r="J724"/>
  <c r="BK571"/>
  <c r="BK145"/>
  <c i="6" r="J362"/>
  <c r="BK316"/>
  <c r="BK261"/>
  <c r="J170"/>
  <c r="BK384"/>
  <c r="BK344"/>
  <c r="BK301"/>
  <c r="BK265"/>
  <c r="J204"/>
  <c r="J159"/>
  <c r="J391"/>
  <c r="J315"/>
  <c r="J225"/>
  <c r="BK166"/>
  <c r="J115"/>
  <c r="BK350"/>
  <c r="J307"/>
  <c r="BK253"/>
  <c r="BK163"/>
  <c i="7" r="BK242"/>
  <c r="J183"/>
  <c r="J135"/>
  <c r="J253"/>
  <c r="J185"/>
  <c r="J107"/>
  <c r="J233"/>
  <c r="J150"/>
  <c r="J108"/>
  <c r="J230"/>
  <c r="J127"/>
  <c i="8" r="J197"/>
  <c r="BK162"/>
  <c r="BK127"/>
  <c r="J195"/>
  <c r="BK157"/>
  <c r="BK105"/>
  <c r="BK150"/>
  <c r="BK135"/>
  <c r="J111"/>
  <c r="J176"/>
  <c r="J143"/>
  <c i="9" r="BK147"/>
  <c r="J112"/>
  <c r="J137"/>
  <c r="J101"/>
  <c r="J138"/>
  <c r="J127"/>
  <c i="10" r="J109"/>
  <c r="BK100"/>
  <c r="BK106"/>
  <c r="J113"/>
  <c i="11" r="BK349"/>
  <c r="J308"/>
  <c r="J285"/>
  <c r="J251"/>
  <c r="J227"/>
  <c r="BK201"/>
  <c r="J159"/>
  <c r="BK119"/>
  <c r="J339"/>
  <c r="J282"/>
  <c r="BK261"/>
  <c r="BK215"/>
  <c r="BK190"/>
  <c r="BK161"/>
  <c r="J118"/>
  <c r="BK338"/>
  <c r="BK295"/>
  <c r="BK257"/>
  <c r="BK209"/>
  <c r="BK179"/>
  <c r="BK152"/>
  <c r="J367"/>
  <c r="J330"/>
  <c r="J286"/>
  <c r="J243"/>
  <c r="BK227"/>
  <c r="J202"/>
  <c r="BK155"/>
  <c r="J123"/>
  <c i="12" r="BK316"/>
  <c r="J274"/>
  <c r="BK246"/>
  <c r="BK225"/>
  <c r="BK193"/>
  <c r="BK160"/>
  <c r="J130"/>
  <c r="BK96"/>
  <c r="BK327"/>
  <c r="BK304"/>
  <c r="BK284"/>
  <c r="J250"/>
  <c r="J183"/>
  <c r="J135"/>
  <c r="J105"/>
  <c r="BK326"/>
  <c r="BK282"/>
  <c r="J240"/>
  <c r="BK210"/>
  <c r="BK189"/>
  <c r="BK156"/>
  <c r="J111"/>
  <c r="BK343"/>
  <c r="J310"/>
  <c r="BK270"/>
  <c r="J245"/>
  <c r="J208"/>
  <c r="J180"/>
  <c r="J151"/>
  <c r="BK128"/>
  <c i="13" r="J122"/>
  <c r="BK116"/>
  <c r="J96"/>
  <c i="14" r="BK313"/>
  <c r="BK214"/>
  <c r="BK103"/>
  <c r="BK122"/>
  <c r="BK249"/>
  <c r="J116"/>
  <c r="J262"/>
  <c i="15" r="J237"/>
  <c r="J158"/>
  <c r="BK244"/>
  <c r="J163"/>
  <c r="J196"/>
  <c r="J246"/>
  <c r="J126"/>
  <c i="16" r="J229"/>
  <c r="BK143"/>
  <c r="BK192"/>
  <c r="BK141"/>
  <c r="BK152"/>
  <c r="J273"/>
  <c r="BK172"/>
  <c i="17" r="BK122"/>
  <c r="J114"/>
  <c i="18" r="BK128"/>
  <c r="BK143"/>
  <c r="J130"/>
  <c i="19" r="BK136"/>
  <c r="J137"/>
  <c r="J125"/>
  <c i="20" r="J178"/>
  <c r="BK143"/>
  <c r="J170"/>
  <c r="BK149"/>
  <c r="J113"/>
  <c r="BK174"/>
  <c r="J129"/>
  <c r="BK94"/>
  <c r="J152"/>
  <c r="J124"/>
  <c r="BK88"/>
  <c i="21" r="J243"/>
  <c r="BK267"/>
  <c r="BK202"/>
  <c r="BK277"/>
  <c r="J203"/>
  <c r="BK254"/>
  <c r="BK166"/>
  <c i="22" r="J106"/>
  <c r="BK139"/>
  <c r="BK150"/>
  <c r="J164"/>
  <c i="23" r="BK169"/>
  <c r="BK216"/>
  <c r="BK207"/>
  <c r="J155"/>
  <c r="J210"/>
  <c r="BK121"/>
  <c i="24" r="J98"/>
  <c r="BK165"/>
  <c r="BK120"/>
  <c r="BK160"/>
  <c i="25" r="J106"/>
  <c r="BK92"/>
  <c r="J176"/>
  <c i="26" r="BK191"/>
  <c r="J104"/>
  <c r="BK162"/>
  <c r="BK167"/>
  <c r="J106"/>
  <c r="J151"/>
  <c i="27" r="J96"/>
  <c i="28" r="J106"/>
  <c r="BK96"/>
  <c i="30" r="BK151"/>
  <c r="BK87"/>
  <c r="BK126"/>
  <c i="31" r="J141"/>
  <c r="BK141"/>
  <c r="J131"/>
  <c i="32" r="J403"/>
  <c r="BK276"/>
  <c r="BK392"/>
  <c r="BK254"/>
  <c r="J121"/>
  <c r="BK411"/>
  <c r="BK121"/>
  <c r="BK341"/>
  <c r="J235"/>
  <c i="33" r="BK223"/>
  <c r="J170"/>
  <c r="J142"/>
  <c r="J213"/>
  <c r="BK169"/>
  <c r="BK113"/>
  <c r="BK198"/>
  <c r="BK167"/>
  <c r="J126"/>
  <c r="J161"/>
  <c r="BK139"/>
  <c i="34" r="J108"/>
  <c r="BK99"/>
  <c i="35" r="J99"/>
  <c r="BK106"/>
  <c i="36" r="J128"/>
  <c r="BK129"/>
  <c i="2" r="BK91"/>
  <c r="BK93"/>
  <c i="3" r="BK84"/>
  <c i="4" r="BK3761"/>
  <c r="BK3710"/>
  <c r="BK3693"/>
  <c r="J3666"/>
  <c r="BK3504"/>
  <c r="BK3230"/>
  <c r="BK2998"/>
  <c r="J2528"/>
  <c r="J2392"/>
  <c r="BK2352"/>
  <c r="J2327"/>
  <c r="BK2243"/>
  <c r="BK2046"/>
  <c r="J1719"/>
  <c r="BK1440"/>
  <c r="BK1034"/>
  <c r="J868"/>
  <c r="J592"/>
  <c r="J226"/>
  <c r="J4476"/>
  <c r="BK4019"/>
  <c r="J3857"/>
  <c r="BK3823"/>
  <c r="BK3771"/>
  <c r="J3758"/>
  <c r="J3707"/>
  <c r="J3680"/>
  <c r="BK3600"/>
  <c r="J3442"/>
  <c r="BK3213"/>
  <c r="BK2967"/>
  <c r="BK2454"/>
  <c r="BK2359"/>
  <c r="J2298"/>
  <c r="BK2164"/>
  <c r="J1716"/>
  <c r="J1456"/>
  <c r="BK1164"/>
  <c r="BK592"/>
  <c r="BK314"/>
  <c r="J4508"/>
  <c r="BK4037"/>
  <c r="J3914"/>
  <c r="BK3838"/>
  <c r="BK3822"/>
  <c r="J3762"/>
  <c r="J3742"/>
  <c r="BK3689"/>
  <c r="BK3579"/>
  <c r="BK3363"/>
  <c r="J3145"/>
  <c r="BK2866"/>
  <c r="J2454"/>
  <c r="BK2366"/>
  <c r="J2265"/>
  <c r="BK1934"/>
  <c r="J1470"/>
  <c r="J1206"/>
  <c r="BK985"/>
  <c r="J257"/>
  <c r="BK4659"/>
  <c r="J4606"/>
  <c r="J4448"/>
  <c r="J3909"/>
  <c r="J3836"/>
  <c r="J3803"/>
  <c r="J3769"/>
  <c r="J3735"/>
  <c r="J3711"/>
  <c r="BK3678"/>
  <c r="J3593"/>
  <c r="BK3487"/>
  <c r="J3188"/>
  <c r="J2866"/>
  <c r="BK2479"/>
  <c r="BK2402"/>
  <c r="BK2335"/>
  <c r="J2267"/>
  <c r="J1930"/>
  <c r="BK1624"/>
  <c r="J1183"/>
  <c r="J996"/>
  <c r="J653"/>
  <c r="BK293"/>
  <c r="BK136"/>
  <c i="6" r="J353"/>
  <c r="J314"/>
  <c r="BK271"/>
  <c r="BK238"/>
  <c r="BK192"/>
  <c r="BK129"/>
  <c r="BK362"/>
  <c r="J309"/>
  <c r="BK270"/>
  <c r="J217"/>
  <c r="J192"/>
  <c r="J134"/>
  <c r="J368"/>
  <c r="J281"/>
  <c r="BK219"/>
  <c r="J162"/>
  <c r="J111"/>
  <c r="BK341"/>
  <c r="J280"/>
  <c r="BK223"/>
  <c r="BK173"/>
  <c r="BK144"/>
  <c i="7" r="BK236"/>
  <c r="J187"/>
  <c r="BK150"/>
  <c r="BK104"/>
  <c r="J215"/>
  <c r="J167"/>
  <c r="J238"/>
  <c r="J163"/>
  <c r="J137"/>
  <c r="BK101"/>
  <c r="BK228"/>
  <c r="BK167"/>
  <c i="8" r="BK198"/>
  <c r="BK169"/>
  <c r="J140"/>
  <c r="J106"/>
  <c r="J162"/>
  <c r="J132"/>
  <c r="BK199"/>
  <c r="BK148"/>
  <c r="BK129"/>
  <c r="BK104"/>
  <c r="J170"/>
  <c r="BK111"/>
  <c i="9" r="BK131"/>
  <c r="BK155"/>
  <c r="J126"/>
  <c r="BK151"/>
  <c r="BK113"/>
  <c r="BK139"/>
  <c r="J99"/>
  <c i="10" r="BK120"/>
  <c r="BK121"/>
  <c r="J94"/>
  <c r="J97"/>
  <c i="11" r="BK345"/>
  <c r="BK318"/>
  <c r="BK298"/>
  <c r="J271"/>
  <c r="J236"/>
  <c r="J209"/>
  <c r="BK185"/>
  <c r="J153"/>
  <c r="BK358"/>
  <c r="BK330"/>
  <c r="J283"/>
  <c r="J262"/>
  <c r="BK219"/>
  <c r="BK177"/>
  <c r="J134"/>
  <c r="J346"/>
  <c r="BK301"/>
  <c r="J278"/>
  <c r="BK221"/>
  <c r="J175"/>
  <c r="BK134"/>
  <c r="BK360"/>
  <c r="J323"/>
  <c r="J284"/>
  <c r="J245"/>
  <c r="J213"/>
  <c r="BK175"/>
  <c r="BK143"/>
  <c r="J117"/>
  <c i="12" r="J305"/>
  <c r="J270"/>
  <c r="J241"/>
  <c r="J205"/>
  <c r="J170"/>
  <c r="BK140"/>
  <c r="BK98"/>
  <c r="J308"/>
  <c r="J290"/>
  <c r="BK264"/>
  <c r="BK219"/>
  <c r="J194"/>
  <c r="BK136"/>
  <c r="BK108"/>
  <c r="J338"/>
  <c r="BK292"/>
  <c r="BK265"/>
  <c r="J228"/>
  <c r="BK201"/>
  <c r="J174"/>
  <c r="BK151"/>
  <c r="BK101"/>
  <c r="J326"/>
  <c r="BK301"/>
  <c r="J258"/>
  <c r="J231"/>
  <c r="J210"/>
  <c r="BK182"/>
  <c r="J156"/>
  <c r="BK130"/>
  <c r="BK92"/>
  <c i="13" r="BK96"/>
  <c r="BK122"/>
  <c r="BK98"/>
  <c i="14" r="BK238"/>
  <c r="J309"/>
  <c r="J310"/>
  <c r="J189"/>
  <c r="J307"/>
  <c r="BK227"/>
  <c i="15" r="BK218"/>
  <c r="J147"/>
  <c r="BK188"/>
  <c r="BK126"/>
  <c r="J176"/>
  <c r="BK225"/>
  <c i="16" r="BK270"/>
  <c r="J180"/>
  <c r="BK123"/>
  <c r="BK233"/>
  <c r="BK129"/>
  <c r="BK167"/>
  <c r="J104"/>
  <c r="J186"/>
  <c i="17" r="J116"/>
  <c r="BK107"/>
  <c i="18" r="J117"/>
  <c r="BK136"/>
  <c r="BK124"/>
  <c i="19" r="J135"/>
  <c r="J111"/>
  <c r="J102"/>
  <c r="BK86"/>
  <c i="20" r="BK154"/>
  <c r="BK121"/>
  <c r="BK99"/>
  <c r="BK151"/>
  <c r="BK117"/>
  <c r="BK96"/>
  <c r="J160"/>
  <c r="BK131"/>
  <c r="BK108"/>
  <c r="BK164"/>
  <c r="BK128"/>
  <c r="J101"/>
  <c i="21" r="BK93"/>
  <c r="J213"/>
  <c r="BK271"/>
  <c r="BK197"/>
  <c r="BK280"/>
  <c r="J179"/>
  <c i="22" r="J156"/>
  <c r="BK182"/>
  <c r="BK93"/>
  <c i="23" r="BK157"/>
  <c r="J221"/>
  <c r="BK145"/>
  <c r="J168"/>
  <c r="BK219"/>
  <c r="BK171"/>
  <c i="24" r="BK144"/>
  <c r="BK140"/>
  <c r="BK100"/>
  <c r="J144"/>
  <c r="J90"/>
  <c r="J142"/>
  <c i="25" r="J151"/>
  <c r="J147"/>
  <c r="BK172"/>
  <c r="BK120"/>
  <c r="J120"/>
  <c i="26" r="BK153"/>
  <c r="J193"/>
  <c r="J114"/>
  <c r="BK159"/>
  <c r="BK133"/>
  <c r="J191"/>
  <c i="27" r="J99"/>
  <c i="28" r="BK108"/>
  <c i="29" r="J86"/>
  <c i="30" r="BK148"/>
  <c r="BK144"/>
  <c r="J115"/>
  <c i="31" r="BK131"/>
  <c i="32" r="BK431"/>
  <c r="BK360"/>
  <c r="J199"/>
  <c r="BK425"/>
  <c r="J258"/>
  <c r="J143"/>
  <c r="J394"/>
  <c r="J303"/>
  <c r="BK107"/>
  <c r="BK258"/>
  <c r="J99"/>
  <c i="33" r="BK164"/>
  <c r="BK134"/>
  <c r="BK205"/>
  <c r="J166"/>
  <c r="J134"/>
  <c r="J211"/>
  <c r="BK183"/>
  <c r="J157"/>
  <c r="BK106"/>
  <c r="J164"/>
  <c r="BK142"/>
  <c i="34" r="BK116"/>
  <c r="J96"/>
  <c i="35" r="J98"/>
  <c r="BK101"/>
  <c i="36" r="BK102"/>
  <c r="BK105"/>
  <c i="2" r="BK102"/>
  <c r="BK88"/>
  <c i="3" r="J156"/>
  <c i="4" r="BK3775"/>
  <c r="J3747"/>
  <c r="BK3712"/>
  <c r="J3681"/>
  <c r="BK3665"/>
  <c r="J3459"/>
  <c r="J3247"/>
  <c r="BK2952"/>
  <c r="J2510"/>
  <c r="BK2373"/>
  <c r="J2338"/>
  <c r="BK2303"/>
  <c r="BK2247"/>
  <c r="BK1938"/>
  <c r="BK1464"/>
  <c r="BK1173"/>
  <c r="BK1018"/>
  <c r="J631"/>
  <c r="J293"/>
  <c r="BK4548"/>
  <c r="BK4443"/>
  <c r="J3954"/>
  <c r="BK3834"/>
  <c r="J3791"/>
  <c r="J3756"/>
  <c r="BK3714"/>
  <c r="J3691"/>
  <c r="J3598"/>
  <c r="BK3517"/>
  <c r="J3312"/>
  <c r="BK3060"/>
  <c r="BK2477"/>
  <c r="J2415"/>
  <c r="J2335"/>
  <c r="BK2312"/>
  <c r="BK2156"/>
  <c r="J1903"/>
  <c r="J1437"/>
  <c r="BK1148"/>
  <c r="J761"/>
  <c r="BK300"/>
  <c r="BK173"/>
  <c r="J4443"/>
  <c r="BK3905"/>
  <c r="BK3843"/>
  <c r="BK3824"/>
  <c r="BK3779"/>
  <c r="BK3735"/>
  <c r="BK3680"/>
  <c r="BK3526"/>
  <c r="J3206"/>
  <c r="J2942"/>
  <c r="BK2528"/>
  <c r="J2426"/>
  <c r="BK2357"/>
  <c r="J2319"/>
  <c r="BK2148"/>
  <c r="BK1716"/>
  <c r="J1418"/>
  <c r="J1018"/>
  <c r="BK329"/>
  <c r="BK152"/>
  <c r="J4646"/>
  <c r="BK4496"/>
  <c r="J4065"/>
  <c r="J3898"/>
  <c r="BK3835"/>
  <c r="BK3802"/>
  <c r="J3780"/>
  <c r="BK3757"/>
  <c r="J3705"/>
  <c r="BK3676"/>
  <c r="BK3607"/>
  <c r="J3504"/>
  <c r="BK3062"/>
  <c r="J2501"/>
  <c r="BK2399"/>
  <c r="J2359"/>
  <c r="J2321"/>
  <c r="J2134"/>
  <c r="J1746"/>
  <c r="BK1250"/>
  <c r="BK1092"/>
  <c r="J657"/>
  <c r="J627"/>
  <c r="BK181"/>
  <c i="6" r="BK368"/>
  <c r="J319"/>
  <c r="J265"/>
  <c r="BK228"/>
  <c r="J214"/>
  <c r="BK160"/>
  <c r="J378"/>
  <c r="J325"/>
  <c r="BK274"/>
  <c r="J235"/>
  <c r="J197"/>
  <c r="BK168"/>
  <c r="BK105"/>
  <c r="BK348"/>
  <c r="J263"/>
  <c r="BK184"/>
  <c r="J140"/>
  <c r="J366"/>
  <c r="BK313"/>
  <c r="BK273"/>
  <c r="BK227"/>
  <c r="BK161"/>
  <c i="7" r="J240"/>
  <c r="J195"/>
  <c r="BK146"/>
  <c r="J102"/>
  <c r="J211"/>
  <c r="J103"/>
  <c r="BK193"/>
  <c r="J149"/>
  <c r="BK135"/>
  <c r="BK251"/>
  <c r="J221"/>
  <c r="J119"/>
  <c i="8" r="BK175"/>
  <c r="BK139"/>
  <c r="J191"/>
  <c r="J159"/>
  <c r="J124"/>
  <c r="J184"/>
  <c r="BK140"/>
  <c r="J116"/>
  <c r="BK182"/>
  <c r="BK141"/>
  <c i="9" r="BK116"/>
  <c r="J142"/>
  <c r="J104"/>
  <c r="J139"/>
  <c r="J147"/>
  <c i="10" r="J120"/>
  <c r="BK103"/>
  <c r="J108"/>
  <c i="11" r="BK348"/>
  <c r="BK265"/>
  <c r="BK247"/>
  <c r="J222"/>
  <c r="J188"/>
  <c r="BK158"/>
  <c r="BK115"/>
  <c r="BK329"/>
  <c r="J295"/>
  <c r="J259"/>
  <c r="BK214"/>
  <c r="BK191"/>
  <c r="BK159"/>
  <c r="BK120"/>
  <c r="BK339"/>
  <c r="BK299"/>
  <c r="J270"/>
  <c r="BK236"/>
  <c r="J199"/>
  <c r="J177"/>
  <c r="J136"/>
  <c r="J116"/>
  <c r="J350"/>
  <c r="BK306"/>
  <c r="J276"/>
  <c r="BK246"/>
  <c r="BK220"/>
  <c r="J185"/>
  <c r="BK153"/>
  <c r="BK128"/>
  <c i="12" r="J340"/>
  <c r="J299"/>
  <c r="J268"/>
  <c r="BK234"/>
  <c r="J204"/>
  <c r="J171"/>
  <c r="BK132"/>
  <c r="J101"/>
  <c r="J331"/>
  <c r="BK314"/>
  <c r="BK285"/>
  <c r="J262"/>
  <c r="BK218"/>
  <c r="J182"/>
  <c r="BK139"/>
  <c r="J121"/>
  <c r="J102"/>
  <c r="J341"/>
  <c r="BK312"/>
  <c r="BK269"/>
  <c r="J248"/>
  <c r="J216"/>
  <c r="BK184"/>
  <c r="J160"/>
  <c r="J124"/>
  <c r="J96"/>
  <c r="J334"/>
  <c r="BK302"/>
  <c r="J267"/>
  <c r="BK241"/>
  <c r="J214"/>
  <c r="J186"/>
  <c r="J152"/>
  <c r="BK134"/>
  <c r="J115"/>
  <c i="13" r="BK108"/>
  <c r="BK107"/>
  <c r="BK95"/>
  <c i="14" r="J231"/>
  <c r="BK119"/>
  <c r="BK225"/>
  <c r="J281"/>
  <c r="J152"/>
  <c r="J304"/>
  <c r="J175"/>
  <c i="15" r="BK201"/>
  <c r="BK138"/>
  <c r="BK176"/>
  <c r="BK97"/>
  <c r="J171"/>
  <c r="J230"/>
  <c r="BK93"/>
  <c i="16" r="J196"/>
  <c r="BK126"/>
  <c r="BK226"/>
  <c r="BK137"/>
  <c r="J146"/>
  <c r="J259"/>
  <c r="BK111"/>
  <c i="17" r="BK96"/>
  <c r="J112"/>
  <c i="18" r="J134"/>
  <c r="J124"/>
  <c i="19" r="BK98"/>
  <c r="BK92"/>
  <c r="J92"/>
  <c i="20" r="J159"/>
  <c r="J128"/>
  <c r="J114"/>
  <c r="BK175"/>
  <c r="J130"/>
  <c r="J112"/>
  <c r="J163"/>
  <c r="J132"/>
  <c r="BK103"/>
  <c r="J162"/>
  <c r="BK110"/>
  <c i="21" r="J267"/>
  <c r="J177"/>
  <c r="BK258"/>
  <c r="BK183"/>
  <c r="J274"/>
  <c r="BK200"/>
  <c r="J280"/>
  <c r="BK173"/>
  <c i="22" r="J161"/>
  <c r="BK163"/>
  <c r="BK184"/>
  <c r="J88"/>
  <c i="23" r="J207"/>
  <c r="J90"/>
  <c r="J115"/>
  <c r="J195"/>
  <c r="BK90"/>
  <c r="J182"/>
  <c i="24" r="J102"/>
  <c r="BK102"/>
  <c r="BK138"/>
  <c r="BK96"/>
  <c r="BK131"/>
  <c i="25" r="BK151"/>
  <c r="BK102"/>
  <c r="J130"/>
  <c r="BK143"/>
  <c i="26" r="J128"/>
  <c r="J176"/>
  <c r="J98"/>
  <c r="J126"/>
  <c r="BK155"/>
  <c i="27" r="BK111"/>
  <c r="BK99"/>
  <c i="28" r="J104"/>
  <c i="29" r="J99"/>
  <c i="30" r="J127"/>
  <c r="BK135"/>
  <c r="J148"/>
  <c i="31" r="BK135"/>
  <c r="J156"/>
  <c r="J138"/>
  <c i="32" r="BK448"/>
  <c r="J366"/>
  <c r="J158"/>
  <c r="J389"/>
  <c r="J244"/>
  <c r="BK158"/>
  <c r="J494"/>
  <c r="J360"/>
  <c r="J195"/>
  <c r="J422"/>
  <c r="J254"/>
  <c i="33" r="BK188"/>
  <c r="J156"/>
  <c r="J128"/>
  <c r="J181"/>
  <c r="BK150"/>
  <c r="J196"/>
  <c r="BK165"/>
  <c r="J140"/>
  <c r="BK171"/>
  <c r="J141"/>
  <c i="34" r="BK111"/>
  <c r="J110"/>
  <c i="35" r="J102"/>
  <c r="J109"/>
  <c r="BK91"/>
  <c i="36" r="J133"/>
  <c r="BK98"/>
  <c i="37" r="BK108"/>
  <c i="2" r="BK100"/>
  <c r="BK95"/>
  <c i="3" r="BK139"/>
  <c r="BK156"/>
  <c i="4" r="J3772"/>
  <c r="BK3724"/>
  <c r="J3708"/>
  <c r="J3677"/>
  <c r="BK3593"/>
  <c r="BK3439"/>
  <c r="BK3188"/>
  <c r="BK2876"/>
  <c r="BK2526"/>
  <c r="BK2371"/>
  <c r="J2337"/>
  <c r="BK2256"/>
  <c r="J2024"/>
  <c r="BK1722"/>
  <c r="BK1460"/>
  <c r="BK1119"/>
  <c r="J920"/>
  <c r="J688"/>
  <c r="J278"/>
  <c r="J4532"/>
  <c r="BK4069"/>
  <c r="J3879"/>
  <c r="J3822"/>
  <c r="J3788"/>
  <c r="J3748"/>
  <c r="BK3708"/>
  <c r="BK3682"/>
  <c r="BK3586"/>
  <c r="BK3459"/>
  <c r="J3199"/>
  <c r="J2970"/>
  <c r="J2535"/>
  <c r="BK2447"/>
  <c r="BK2361"/>
  <c r="J2303"/>
  <c r="J2171"/>
  <c r="BK1744"/>
  <c r="BK1420"/>
  <c r="BK1132"/>
  <c r="BK724"/>
  <c r="J291"/>
  <c r="J4502"/>
  <c r="BK4052"/>
  <c r="BK3935"/>
  <c r="J3844"/>
  <c r="BK3825"/>
  <c r="BK3786"/>
  <c r="BK3755"/>
  <c r="J3671"/>
  <c r="J3507"/>
  <c r="J3347"/>
  <c r="BK3049"/>
  <c r="J2724"/>
  <c r="BK2388"/>
  <c r="J2278"/>
  <c r="J1951"/>
  <c r="J1685"/>
  <c r="BK1310"/>
  <c r="J1030"/>
  <c r="BK365"/>
  <c r="J145"/>
  <c r="BK4596"/>
  <c r="J4445"/>
  <c r="BK3912"/>
  <c r="BK3847"/>
  <c r="J3823"/>
  <c r="J3790"/>
  <c r="J3760"/>
  <c r="J3718"/>
  <c r="J3687"/>
  <c r="BK3658"/>
  <c r="BK3514"/>
  <c r="BK3190"/>
  <c r="J2922"/>
  <c r="BK2471"/>
  <c r="BK2392"/>
  <c r="J2358"/>
  <c r="J2313"/>
  <c r="BK1800"/>
  <c r="BK1242"/>
  <c r="J1160"/>
  <c r="J985"/>
  <c r="J475"/>
  <c r="J262"/>
  <c i="5" r="BK90"/>
  <c i="6" r="BK338"/>
  <c r="J311"/>
  <c r="BK260"/>
  <c r="J216"/>
  <c r="J161"/>
  <c r="J382"/>
  <c r="J317"/>
  <c r="BK278"/>
  <c r="J228"/>
  <c r="J195"/>
  <c r="J160"/>
  <c r="BK391"/>
  <c r="J341"/>
  <c r="J272"/>
  <c r="J208"/>
  <c r="J129"/>
  <c r="BK365"/>
  <c r="BK311"/>
  <c r="J260"/>
  <c r="BK224"/>
  <c r="J157"/>
  <c i="7" r="BK260"/>
  <c r="J209"/>
  <c r="BK157"/>
  <c r="J133"/>
  <c r="J258"/>
  <c r="BK176"/>
  <c r="J245"/>
  <c r="BK217"/>
  <c r="BK123"/>
  <c r="BK254"/>
  <c r="BK207"/>
  <c r="BK112"/>
  <c i="8" r="BK178"/>
  <c r="J141"/>
  <c r="BK112"/>
  <c r="BK170"/>
  <c r="J144"/>
  <c r="BK108"/>
  <c r="J179"/>
  <c r="BK153"/>
  <c r="J127"/>
  <c r="J201"/>
  <c r="J177"/>
  <c r="J139"/>
  <c i="9" r="BK137"/>
  <c r="BK105"/>
  <c r="J133"/>
  <c r="J152"/>
  <c r="BK128"/>
  <c r="BK122"/>
  <c r="BK114"/>
  <c r="BK126"/>
  <c r="BK102"/>
  <c i="10" r="BK95"/>
  <c r="J91"/>
  <c r="J105"/>
  <c r="BK94"/>
  <c i="11" r="J329"/>
  <c r="J274"/>
  <c r="BK249"/>
  <c r="BK225"/>
  <c r="BK194"/>
  <c r="BK163"/>
  <c r="J143"/>
  <c r="J357"/>
  <c r="BK324"/>
  <c r="J298"/>
  <c r="BK256"/>
  <c r="J211"/>
  <c r="BK173"/>
  <c r="J145"/>
  <c r="BK357"/>
  <c r="BK328"/>
  <c r="BK293"/>
  <c r="J258"/>
  <c r="J220"/>
  <c r="BK182"/>
  <c r="J157"/>
  <c r="J127"/>
  <c r="J361"/>
  <c r="J305"/>
  <c r="J275"/>
  <c r="J244"/>
  <c r="BK210"/>
  <c r="J174"/>
  <c r="J138"/>
  <c r="BK114"/>
  <c i="12" r="BK315"/>
  <c r="BK290"/>
  <c r="J255"/>
  <c r="J232"/>
  <c r="BK192"/>
  <c r="J159"/>
  <c r="J126"/>
  <c r="BK94"/>
  <c r="J325"/>
  <c r="BK306"/>
  <c r="J278"/>
  <c r="J247"/>
  <c r="BK214"/>
  <c r="J184"/>
  <c r="J145"/>
  <c r="J113"/>
  <c r="J94"/>
  <c r="J324"/>
  <c r="J285"/>
  <c r="J263"/>
  <c r="J222"/>
  <c r="J187"/>
  <c r="BK158"/>
  <c r="BK131"/>
  <c r="J350"/>
  <c r="J322"/>
  <c r="BK272"/>
  <c r="J249"/>
  <c r="BK229"/>
  <c r="J199"/>
  <c r="BK175"/>
  <c r="BK149"/>
  <c r="J131"/>
  <c r="J98"/>
  <c i="13" r="J106"/>
  <c r="J116"/>
  <c r="J97"/>
  <c i="14" r="BK252"/>
  <c r="BK271"/>
  <c r="J119"/>
  <c r="J243"/>
  <c r="J111"/>
  <c r="BK243"/>
  <c i="15" r="J225"/>
  <c r="BK168"/>
  <c r="BK230"/>
  <c r="BK153"/>
  <c r="J188"/>
  <c r="BK237"/>
  <c r="J138"/>
  <c i="16" r="BK208"/>
  <c r="J129"/>
  <c r="BK235"/>
  <c r="J152"/>
  <c r="J172"/>
  <c r="J200"/>
  <c i="17" r="J122"/>
  <c r="BK116"/>
  <c i="18" r="J143"/>
  <c r="BK106"/>
  <c r="BK119"/>
  <c i="19" r="BK134"/>
  <c r="J136"/>
  <c r="J134"/>
  <c r="BK122"/>
  <c i="20" r="BK166"/>
  <c r="BK129"/>
  <c r="BK92"/>
  <c r="J155"/>
  <c r="J126"/>
  <c r="J94"/>
  <c r="J153"/>
  <c r="BK130"/>
  <c r="J99"/>
  <c r="J156"/>
  <c r="BK122"/>
  <c r="J92"/>
  <c i="21" r="BK255"/>
  <c r="J127"/>
  <c r="BK187"/>
  <c r="BK263"/>
  <c r="J192"/>
  <c r="BK264"/>
  <c r="J158"/>
  <c i="22" r="J154"/>
  <c r="BK154"/>
  <c r="J189"/>
  <c r="BK99"/>
  <c i="23" r="BK226"/>
  <c r="BK155"/>
  <c r="J213"/>
  <c r="J108"/>
  <c r="J172"/>
  <c r="BK221"/>
  <c r="BK166"/>
  <c i="24" r="J160"/>
  <c r="J171"/>
  <c r="BK116"/>
  <c r="J162"/>
  <c i="25" r="BK136"/>
  <c r="J126"/>
  <c r="BK149"/>
  <c r="J166"/>
  <c r="J92"/>
  <c i="26" r="BK98"/>
  <c r="BK124"/>
  <c r="J148"/>
  <c r="BK189"/>
  <c r="BK126"/>
  <c i="27" r="BK89"/>
  <c i="28" r="BK106"/>
  <c i="29" r="J102"/>
  <c i="30" r="BK89"/>
  <c r="J91"/>
  <c r="J124"/>
  <c i="31" r="BK124"/>
  <c r="J154"/>
  <c r="BK133"/>
  <c i="32" r="BK456"/>
  <c r="BK379"/>
  <c r="BK167"/>
  <c r="BK422"/>
  <c r="J239"/>
  <c r="J95"/>
  <c r="BK399"/>
  <c r="BK244"/>
  <c r="J167"/>
  <c i="33" r="J172"/>
  <c r="BK140"/>
  <c r="J215"/>
  <c r="J176"/>
  <c r="BK105"/>
  <c r="J188"/>
  <c r="BK159"/>
  <c r="BK141"/>
  <c r="BK175"/>
  <c r="J135"/>
  <c i="34" r="J121"/>
  <c r="J97"/>
  <c i="35" r="J91"/>
  <c r="BK113"/>
  <c r="J94"/>
  <c i="36" r="J135"/>
  <c i="37" r="BK99"/>
  <c r="J104"/>
  <c i="1" r="AS88"/>
  <c i="4" r="BK3695"/>
  <c r="BK3674"/>
  <c r="J3590"/>
  <c r="BK3312"/>
  <c r="J3085"/>
  <c r="J2815"/>
  <c r="BK2432"/>
  <c r="J2354"/>
  <c r="J2325"/>
  <c r="J2266"/>
  <c r="J1961"/>
  <c r="BK1570"/>
  <c r="J1209"/>
  <c r="J1092"/>
  <c r="J981"/>
  <c r="BK623"/>
  <c r="J254"/>
  <c r="BK4499"/>
  <c r="J4004"/>
  <c r="BK3841"/>
  <c r="J3825"/>
  <c r="J3786"/>
  <c r="J3754"/>
  <c r="J3712"/>
  <c r="J3690"/>
  <c r="BK3611"/>
  <c r="J3451"/>
  <c r="J3233"/>
  <c r="J3022"/>
  <c r="J2458"/>
  <c r="BK2365"/>
  <c r="BK2325"/>
  <c r="BK2265"/>
  <c r="BK2092"/>
  <c r="BK1719"/>
  <c r="BK1409"/>
  <c r="BK1130"/>
  <c r="J569"/>
  <c r="J192"/>
  <c r="BK4352"/>
  <c r="J3958"/>
  <c r="J3845"/>
  <c r="J3812"/>
  <c r="J3778"/>
  <c r="BK3760"/>
  <c r="J3717"/>
  <c r="J3655"/>
  <c r="BK3464"/>
  <c r="J3197"/>
  <c r="BK2922"/>
  <c r="BK2462"/>
  <c r="BK2415"/>
  <c r="BK2354"/>
  <c r="J2312"/>
  <c r="J2124"/>
  <c r="BK1688"/>
  <c r="J1224"/>
  <c r="BK1011"/>
  <c r="BK302"/>
  <c r="BK4667"/>
  <c r="BK4624"/>
  <c r="J4468"/>
  <c r="J4001"/>
  <c r="BK3845"/>
  <c r="BK3807"/>
  <c r="BK3782"/>
  <c r="BK3762"/>
  <c r="J3724"/>
  <c r="J3686"/>
  <c r="J3600"/>
  <c r="J3443"/>
  <c r="BK3082"/>
  <c r="J2477"/>
  <c r="BK2395"/>
  <c r="BK2324"/>
  <c r="J2166"/>
  <c r="J1870"/>
  <c r="BK1474"/>
  <c r="BK1195"/>
  <c r="J1156"/>
  <c r="BK655"/>
  <c r="J247"/>
  <c i="6" r="J375"/>
  <c r="BK340"/>
  <c r="J293"/>
  <c r="J255"/>
  <c r="J188"/>
  <c r="BK366"/>
  <c r="J334"/>
  <c r="J289"/>
  <c r="BK246"/>
  <c r="BK196"/>
  <c r="J167"/>
  <c r="J395"/>
  <c r="J338"/>
  <c r="BK256"/>
  <c r="BK172"/>
  <c r="BK136"/>
  <c r="J360"/>
  <c r="BK315"/>
  <c r="J274"/>
  <c r="BK234"/>
  <c r="BK199"/>
  <c r="BK155"/>
  <c i="7" r="J234"/>
  <c r="BK173"/>
  <c r="J123"/>
  <c r="BK222"/>
  <c r="J171"/>
  <c r="J176"/>
  <c r="J131"/>
  <c r="BK240"/>
  <c r="BK191"/>
  <c r="BK159"/>
  <c r="BK95"/>
  <c i="8" r="BK177"/>
  <c r="BK142"/>
  <c r="J171"/>
  <c r="J151"/>
  <c r="J129"/>
  <c r="J186"/>
  <c r="BK159"/>
  <c r="J125"/>
  <c r="BK197"/>
  <c r="BK154"/>
  <c r="BK119"/>
  <c i="9" r="J128"/>
  <c r="BK153"/>
  <c r="J123"/>
  <c r="BK142"/>
  <c r="J155"/>
  <c r="BK115"/>
  <c i="10" r="BK115"/>
  <c r="J110"/>
  <c r="J119"/>
  <c r="J122"/>
  <c i="11" r="J360"/>
  <c r="J313"/>
  <c r="J290"/>
  <c r="BK259"/>
  <c r="J235"/>
  <c r="J218"/>
  <c r="BK183"/>
  <c r="J152"/>
  <c r="BK361"/>
  <c r="BK333"/>
  <c r="BK297"/>
  <c r="BK252"/>
  <c r="J203"/>
  <c r="BK176"/>
  <c r="J141"/>
  <c r="BK352"/>
  <c r="BK315"/>
  <c r="J292"/>
  <c r="BK251"/>
  <c r="J200"/>
  <c r="J160"/>
  <c r="J129"/>
  <c r="BK362"/>
  <c r="J314"/>
  <c r="J269"/>
  <c r="BK216"/>
  <c r="BK180"/>
  <c r="BK135"/>
  <c i="12" r="BK347"/>
  <c r="BK303"/>
  <c r="J269"/>
  <c r="BK238"/>
  <c r="BK202"/>
  <c r="J167"/>
  <c r="J149"/>
  <c r="J109"/>
  <c r="J344"/>
  <c r="BK322"/>
  <c r="J288"/>
  <c r="BK263"/>
  <c r="BK222"/>
  <c r="BK195"/>
  <c r="J142"/>
  <c r="BK123"/>
  <c r="J339"/>
  <c r="J302"/>
  <c r="BK255"/>
  <c r="J225"/>
  <c r="BK185"/>
  <c r="J162"/>
  <c r="BK122"/>
  <c r="BK337"/>
  <c r="BK320"/>
  <c r="J292"/>
  <c r="BK252"/>
  <c r="J223"/>
  <c r="J193"/>
  <c r="BK171"/>
  <c r="BK147"/>
  <c r="J118"/>
  <c i="13" r="BK114"/>
  <c r="BK104"/>
  <c r="BK120"/>
  <c i="14" r="BK279"/>
  <c r="J166"/>
  <c r="J238"/>
  <c r="J159"/>
  <c r="BK308"/>
  <c r="BK206"/>
  <c r="BK309"/>
  <c r="BK152"/>
  <c i="15" r="BK196"/>
  <c r="BK120"/>
  <c r="J183"/>
  <c r="BK114"/>
  <c r="BK161"/>
  <c r="BK208"/>
  <c i="16" r="BK265"/>
  <c r="J177"/>
  <c r="J274"/>
  <c r="BK157"/>
  <c r="BK131"/>
  <c r="BK186"/>
  <c r="J120"/>
  <c r="J226"/>
  <c r="J113"/>
  <c i="17" r="BK86"/>
  <c r="J105"/>
  <c i="18" r="BK121"/>
  <c r="J86"/>
  <c r="J138"/>
  <c r="J98"/>
  <c i="19" r="J115"/>
  <c r="BK113"/>
  <c r="J90"/>
  <c i="20" r="J108"/>
  <c r="BK160"/>
  <c r="J135"/>
  <c r="BK97"/>
  <c r="BK155"/>
  <c r="BK135"/>
  <c r="BK113"/>
  <c r="BK168"/>
  <c r="J115"/>
  <c i="21" r="J269"/>
  <c r="J200"/>
  <c r="BK260"/>
  <c r="BK189"/>
  <c r="BK195"/>
  <c r="J109"/>
  <c r="BK181"/>
  <c i="22" r="BK162"/>
  <c r="BK180"/>
  <c r="BK109"/>
  <c r="J93"/>
  <c i="23" r="J219"/>
  <c r="J117"/>
  <c r="J157"/>
  <c r="BK200"/>
  <c r="J171"/>
  <c r="BK172"/>
  <c i="24" r="J129"/>
  <c r="BK90"/>
  <c r="BK133"/>
  <c r="J152"/>
  <c i="25" r="BK139"/>
  <c r="J128"/>
  <c r="J143"/>
  <c r="BK130"/>
  <c i="26" r="J141"/>
  <c r="J188"/>
  <c r="BK135"/>
  <c r="BK151"/>
  <c r="J92"/>
  <c r="J137"/>
  <c i="27" r="BK96"/>
  <c i="28" r="J108"/>
  <c i="29" r="J111"/>
  <c i="30" r="BK127"/>
  <c r="BK130"/>
  <c i="31" r="J100"/>
  <c r="J148"/>
  <c r="J151"/>
  <c i="32" r="J444"/>
  <c r="J361"/>
  <c r="BK136"/>
  <c r="J352"/>
  <c r="J215"/>
  <c r="BK99"/>
  <c r="J383"/>
  <c r="BK239"/>
  <c r="BK103"/>
  <c r="J411"/>
  <c r="BK268"/>
  <c r="J136"/>
  <c i="33" r="J183"/>
  <c r="J146"/>
  <c r="J95"/>
  <c r="J174"/>
  <c r="J137"/>
  <c r="J205"/>
  <c r="BK182"/>
  <c r="BK149"/>
  <c r="J217"/>
  <c r="BK153"/>
  <c r="J109"/>
  <c i="34" r="BK101"/>
  <c r="BK97"/>
  <c i="35" r="J104"/>
  <c r="BK98"/>
  <c i="36" r="J87"/>
  <c r="BK135"/>
  <c i="2" r="J102"/>
  <c r="J88"/>
  <c i="3" r="BK149"/>
  <c i="4" r="J3771"/>
  <c r="J3738"/>
  <c r="BK3694"/>
  <c r="J3670"/>
  <c r="J3551"/>
  <c r="BK3274"/>
  <c r="BK3051"/>
  <c r="BK2869"/>
  <c r="BK2430"/>
  <c r="J2360"/>
  <c r="BK2332"/>
  <c r="BK2268"/>
  <c r="J2118"/>
  <c r="J1804"/>
  <c r="BK1468"/>
  <c r="J1169"/>
  <c r="J1011"/>
  <c r="BK852"/>
  <c r="J314"/>
  <c r="J4505"/>
  <c r="BK4073"/>
  <c r="BK3916"/>
  <c r="J3829"/>
  <c r="J3796"/>
  <c r="BK3765"/>
  <c r="J3734"/>
  <c r="BK3703"/>
  <c r="J3669"/>
  <c r="J3530"/>
  <c r="J3439"/>
  <c r="J3190"/>
  <c r="J2878"/>
  <c r="J2488"/>
  <c r="J2373"/>
  <c r="J2336"/>
  <c r="J2256"/>
  <c r="J1955"/>
  <c r="BK1666"/>
  <c r="J1300"/>
  <c r="BK850"/>
  <c r="J355"/>
  <c r="J213"/>
  <c r="J4496"/>
  <c r="BK3939"/>
  <c r="J3842"/>
  <c r="BK3831"/>
  <c r="J3794"/>
  <c r="BK3756"/>
  <c r="BK3736"/>
  <c r="BK3659"/>
  <c r="BK3442"/>
  <c r="J3159"/>
  <c r="BK2892"/>
  <c r="J2673"/>
  <c r="J2381"/>
  <c r="J2352"/>
  <c r="BK2173"/>
  <c r="BK1870"/>
  <c r="BK1412"/>
  <c r="BK1022"/>
  <c r="J333"/>
  <c r="J200"/>
  <c r="BK4655"/>
  <c r="BK4261"/>
  <c r="BK4004"/>
  <c r="J3850"/>
  <c r="J3826"/>
  <c r="J3793"/>
  <c r="BK3758"/>
  <c r="J3699"/>
  <c r="BK3673"/>
  <c r="BK3535"/>
  <c r="BK3447"/>
  <c r="BK2970"/>
  <c r="BK2503"/>
  <c r="J2430"/>
  <c r="J2368"/>
  <c r="J2329"/>
  <c r="BK2118"/>
  <c r="J1839"/>
  <c r="BK1600"/>
  <c r="BK1232"/>
  <c r="J1154"/>
  <c r="J640"/>
  <c r="BK269"/>
  <c i="5" r="J90"/>
  <c i="6" r="J343"/>
  <c r="J301"/>
  <c r="J267"/>
  <c r="J227"/>
  <c r="J176"/>
  <c r="BK117"/>
  <c r="BK377"/>
  <c r="BK321"/>
  <c r="J273"/>
  <c r="BK231"/>
  <c r="J200"/>
  <c r="BK165"/>
  <c r="J107"/>
  <c r="J340"/>
  <c r="J224"/>
  <c r="BK167"/>
  <c r="J121"/>
  <c r="BK372"/>
  <c r="BK297"/>
  <c r="J239"/>
  <c r="J196"/>
  <c r="BK150"/>
  <c i="7" r="J251"/>
  <c r="BK197"/>
  <c r="J155"/>
  <c r="BK111"/>
  <c r="J236"/>
  <c r="BK175"/>
  <c r="BK257"/>
  <c r="BK183"/>
  <c r="BK152"/>
  <c r="BK119"/>
  <c r="J242"/>
  <c r="J181"/>
  <c r="BK97"/>
  <c i="8" r="BK176"/>
  <c r="BK136"/>
  <c r="J187"/>
  <c r="J156"/>
  <c r="BK107"/>
  <c r="J178"/>
  <c r="J138"/>
  <c r="J118"/>
  <c r="J190"/>
  <c r="BK151"/>
  <c r="BK106"/>
  <c i="9" r="BK124"/>
  <c r="J149"/>
  <c r="J136"/>
  <c r="J102"/>
  <c r="J135"/>
  <c r="BK119"/>
  <c i="10" r="BK119"/>
  <c r="BK112"/>
  <c r="J95"/>
  <c r="BK102"/>
  <c r="J114"/>
  <c i="11" r="J355"/>
  <c r="BK320"/>
  <c r="BK305"/>
  <c r="BK276"/>
  <c r="J255"/>
  <c r="J223"/>
  <c r="BK203"/>
  <c r="BK162"/>
  <c r="BK125"/>
  <c r="J345"/>
  <c r="BK312"/>
  <c r="BK275"/>
  <c r="J247"/>
  <c r="J201"/>
  <c r="J171"/>
  <c r="J113"/>
  <c r="BK332"/>
  <c r="J291"/>
  <c r="BK255"/>
  <c r="J205"/>
  <c r="J161"/>
  <c r="J125"/>
  <c r="J364"/>
  <c r="J315"/>
  <c r="BK274"/>
  <c r="J231"/>
  <c r="BK207"/>
  <c r="BK149"/>
  <c r="BK129"/>
  <c i="12" r="J317"/>
  <c r="J276"/>
  <c r="BK249"/>
  <c r="BK213"/>
  <c r="BK179"/>
  <c r="J144"/>
  <c r="BK112"/>
  <c r="BK329"/>
  <c r="J303"/>
  <c r="BK273"/>
  <c r="BK245"/>
  <c r="BK180"/>
  <c r="J128"/>
  <c r="J99"/>
  <c r="J328"/>
  <c r="J283"/>
  <c r="J242"/>
  <c r="BK205"/>
  <c r="J165"/>
  <c r="BK127"/>
  <c r="BK345"/>
  <c r="BK319"/>
  <c r="BK278"/>
  <c r="J239"/>
  <c r="J217"/>
  <c r="BK187"/>
  <c r="J168"/>
  <c r="J146"/>
  <c r="BK117"/>
  <c i="13" r="J119"/>
  <c r="J114"/>
  <c r="BK117"/>
  <c i="14" r="J314"/>
  <c r="BK189"/>
  <c r="BK262"/>
  <c r="BK126"/>
  <c r="BK258"/>
  <c r="BK129"/>
  <c r="BK267"/>
  <c i="15" r="BK246"/>
  <c r="J166"/>
  <c r="J208"/>
  <c r="BK143"/>
  <c r="BK191"/>
  <c r="BK178"/>
  <c i="16" r="BK254"/>
  <c r="J157"/>
  <c r="BK285"/>
  <c r="J155"/>
  <c r="BK229"/>
  <c r="J141"/>
  <c r="J222"/>
  <c r="BK98"/>
  <c i="17" r="BK118"/>
  <c i="18" r="J140"/>
  <c r="BK102"/>
  <c r="BK142"/>
  <c r="BK117"/>
  <c i="19" r="J139"/>
  <c r="J132"/>
  <c r="J108"/>
  <c i="20" r="J144"/>
  <c r="BK101"/>
  <c r="J164"/>
  <c r="J138"/>
  <c r="J110"/>
  <c r="BK150"/>
  <c r="BK126"/>
  <c r="BK171"/>
  <c r="BK140"/>
  <c r="BK105"/>
  <c i="21" r="J185"/>
  <c r="BK257"/>
  <c r="BK185"/>
  <c r="J247"/>
  <c r="BK158"/>
  <c r="J258"/>
  <c r="J151"/>
  <c i="22" r="BK97"/>
  <c r="J162"/>
  <c r="J174"/>
  <c r="BK166"/>
  <c i="23" r="J218"/>
  <c r="J142"/>
  <c r="BK184"/>
  <c r="BK204"/>
  <c r="J180"/>
  <c r="J229"/>
  <c r="BK189"/>
  <c r="BK93"/>
  <c i="24" r="BK94"/>
  <c r="BK152"/>
  <c r="BK106"/>
  <c i="25" r="J161"/>
  <c r="J132"/>
  <c r="J153"/>
  <c r="J141"/>
  <c i="26" r="J162"/>
  <c r="J180"/>
  <c r="J100"/>
  <c r="BK150"/>
  <c r="J124"/>
  <c r="BK180"/>
  <c r="J133"/>
  <c i="27" r="J86"/>
  <c i="28" r="BK99"/>
  <c i="29" r="J89"/>
  <c i="30" r="BK156"/>
  <c r="BK132"/>
  <c r="J103"/>
  <c i="31" r="BK115"/>
  <c r="BK87"/>
  <c r="BK148"/>
  <c i="32" r="BK480"/>
  <c r="BK95"/>
  <c r="BK303"/>
  <c r="BK214"/>
  <c r="BK113"/>
  <c r="BK403"/>
  <c r="J335"/>
  <c r="J489"/>
  <c r="J407"/>
  <c r="BK231"/>
  <c i="33" r="J219"/>
  <c r="BK177"/>
  <c r="J145"/>
  <c r="BK187"/>
  <c r="J160"/>
  <c r="J100"/>
  <c r="J204"/>
  <c r="BK179"/>
  <c r="J151"/>
  <c r="BK211"/>
  <c r="BK156"/>
  <c r="J119"/>
  <c i="34" r="BK132"/>
  <c r="BK110"/>
  <c i="35" r="BK109"/>
  <c r="J115"/>
  <c i="36" r="J130"/>
  <c r="BK133"/>
  <c i="37" r="BK106"/>
  <c i="2" r="BK96"/>
  <c r="BK89"/>
  <c i="3" r="BK106"/>
  <c i="4" r="J3755"/>
  <c r="BK3719"/>
  <c r="BK3690"/>
  <c r="J3673"/>
  <c r="J3528"/>
  <c r="BK3347"/>
  <c r="J3082"/>
  <c r="BK2817"/>
  <c r="BK2431"/>
  <c r="BK2358"/>
  <c r="BK2313"/>
  <c r="BK2152"/>
  <c r="BK1951"/>
  <c r="BK1714"/>
  <c r="BK1418"/>
  <c r="BK1106"/>
  <c r="BK868"/>
  <c r="BK475"/>
  <c r="J236"/>
  <c r="J4529"/>
  <c r="J4034"/>
  <c r="BK3855"/>
  <c r="J3820"/>
  <c r="BK3769"/>
  <c r="J3752"/>
  <c r="BK3704"/>
  <c r="J3664"/>
  <c r="J3526"/>
  <c r="BK3437"/>
  <c r="BK3197"/>
  <c r="BK2964"/>
  <c r="BK2724"/>
  <c r="J2446"/>
  <c r="J2357"/>
  <c r="J2288"/>
  <c r="BK1926"/>
  <c r="J1630"/>
  <c r="BK1213"/>
  <c r="J644"/>
  <c r="BK262"/>
  <c r="BK4473"/>
  <c r="J4032"/>
  <c r="BK3850"/>
  <c r="J3832"/>
  <c r="BK3795"/>
  <c r="BK3747"/>
  <c r="BK3718"/>
  <c r="J3661"/>
  <c r="BK3455"/>
  <c r="BK2973"/>
  <c r="BK2852"/>
  <c r="BK2367"/>
  <c r="BK2333"/>
  <c r="BK2168"/>
  <c r="BK1893"/>
  <c r="J1464"/>
  <c r="BK1167"/>
  <c r="J850"/>
  <c r="BK219"/>
  <c r="J4657"/>
  <c r="J4551"/>
  <c r="J4087"/>
  <c r="J3916"/>
  <c r="BK3857"/>
  <c r="J3830"/>
  <c r="BK3794"/>
  <c r="BK3774"/>
  <c r="BK3726"/>
  <c r="BK3691"/>
  <c r="BK3663"/>
  <c r="BK3524"/>
  <c r="BK3103"/>
  <c r="BK2623"/>
  <c r="J2385"/>
  <c r="J2340"/>
  <c r="BK2301"/>
  <c r="J1893"/>
  <c r="J1412"/>
  <c r="J1191"/>
  <c r="BK1004"/>
  <c r="BK644"/>
  <c r="J325"/>
  <c r="BK226"/>
  <c i="6" r="BK356"/>
  <c r="BK310"/>
  <c r="J276"/>
  <c r="BK134"/>
  <c r="BK353"/>
  <c r="BK299"/>
  <c r="BK267"/>
  <c r="BK214"/>
  <c r="J173"/>
  <c r="J158"/>
  <c r="BK389"/>
  <c r="J310"/>
  <c r="J223"/>
  <c r="J150"/>
  <c r="J384"/>
  <c r="BK319"/>
  <c r="BK283"/>
  <c r="BK243"/>
  <c r="BK176"/>
  <c r="BK127"/>
  <c i="7" r="BK221"/>
  <c r="BK163"/>
  <c r="J125"/>
  <c r="J247"/>
  <c r="BK189"/>
  <c r="J165"/>
  <c r="J95"/>
  <c r="BK178"/>
  <c r="BK125"/>
  <c r="J104"/>
  <c r="J205"/>
  <c r="BK131"/>
  <c i="8" r="J192"/>
  <c r="J145"/>
  <c r="BK203"/>
  <c r="J175"/>
  <c r="J135"/>
  <c r="BK204"/>
  <c r="J174"/>
  <c r="J126"/>
  <c r="BK193"/>
  <c r="BK158"/>
  <c r="J115"/>
  <c i="9" r="J134"/>
  <c r="BK106"/>
  <c r="J125"/>
  <c r="BK150"/>
  <c r="BK99"/>
  <c r="J116"/>
  <c r="BK100"/>
  <c i="10" r="BK108"/>
  <c r="J115"/>
  <c i="11" r="J356"/>
  <c r="J328"/>
  <c r="J288"/>
  <c r="BK258"/>
  <c r="BK231"/>
  <c r="BK205"/>
  <c r="J170"/>
  <c r="BK144"/>
  <c r="BK356"/>
  <c r="BK334"/>
  <c r="J299"/>
  <c r="BK263"/>
  <c r="BK224"/>
  <c r="BK178"/>
  <c r="J150"/>
  <c r="J358"/>
  <c r="J322"/>
  <c r="BK289"/>
  <c r="BK244"/>
  <c r="J208"/>
  <c r="BK186"/>
  <c r="J151"/>
  <c r="BK365"/>
  <c r="J335"/>
  <c r="J302"/>
  <c r="BK272"/>
  <c r="BK232"/>
  <c r="J204"/>
  <c r="J179"/>
  <c r="BK139"/>
  <c r="J119"/>
  <c i="12" r="J311"/>
  <c r="J282"/>
  <c r="BK250"/>
  <c r="BK220"/>
  <c r="J190"/>
  <c r="J155"/>
  <c r="J125"/>
  <c r="J93"/>
  <c r="BK317"/>
  <c r="BK287"/>
  <c r="BK268"/>
  <c r="J246"/>
  <c r="J212"/>
  <c r="J175"/>
  <c r="J129"/>
  <c r="BK103"/>
  <c r="J345"/>
  <c r="BK332"/>
  <c r="J295"/>
  <c r="BK261"/>
  <c r="BK224"/>
  <c r="BK196"/>
  <c r="BK177"/>
  <c r="BK133"/>
  <c r="BK339"/>
  <c r="J313"/>
  <c r="BK281"/>
  <c r="BK251"/>
  <c r="J218"/>
  <c r="BK197"/>
  <c r="BK163"/>
  <c r="BK137"/>
  <c r="J103"/>
  <c i="13" r="J98"/>
  <c r="BK113"/>
  <c r="J113"/>
  <c i="14" r="BK281"/>
  <c r="J182"/>
  <c r="J247"/>
  <c r="BK297"/>
  <c r="BK175"/>
  <c r="J255"/>
  <c i="15" r="J241"/>
  <c r="BK163"/>
  <c r="J93"/>
  <c r="BK166"/>
  <c r="BK259"/>
  <c r="J153"/>
  <c r="J205"/>
  <c i="16" r="J261"/>
  <c r="BK175"/>
  <c r="J111"/>
  <c r="BK211"/>
  <c r="J208"/>
  <c r="J126"/>
  <c r="BK244"/>
  <c r="J175"/>
  <c r="BK92"/>
  <c i="17" r="BK114"/>
  <c r="BK102"/>
  <c i="18" r="BK90"/>
  <c r="J145"/>
  <c i="19" r="BK132"/>
  <c r="BK135"/>
  <c r="BK120"/>
  <c i="20" r="J172"/>
  <c r="BK124"/>
  <c r="BK98"/>
  <c r="BK152"/>
  <c r="J116"/>
  <c r="J173"/>
  <c r="BK136"/>
  <c r="J111"/>
  <c r="J169"/>
  <c r="BK138"/>
  <c r="J103"/>
  <c i="21" r="J260"/>
  <c r="BK117"/>
  <c r="BK252"/>
  <c r="J173"/>
  <c r="J230"/>
  <c r="J161"/>
  <c r="BK243"/>
  <c i="22" r="J176"/>
  <c r="BK174"/>
  <c r="J163"/>
  <c r="J167"/>
  <c i="23" r="J191"/>
  <c r="J215"/>
  <c r="J93"/>
  <c r="BK182"/>
  <c r="BK223"/>
  <c r="J206"/>
  <c i="24" r="J175"/>
  <c r="J120"/>
  <c r="BK146"/>
  <c r="J113"/>
  <c r="J150"/>
  <c i="25" r="J134"/>
  <c r="J116"/>
  <c r="BK145"/>
  <c r="J158"/>
  <c i="26" r="BK176"/>
  <c r="BK139"/>
  <c r="J146"/>
  <c r="BK193"/>
  <c r="BK128"/>
  <c i="27" r="J107"/>
  <c i="28" r="J89"/>
  <c i="29" r="BK96"/>
  <c i="30" r="J135"/>
  <c r="BK115"/>
  <c i="31" r="BK142"/>
  <c r="J143"/>
  <c r="J91"/>
  <c i="32" r="J474"/>
  <c r="BK389"/>
  <c r="J272"/>
  <c r="BK474"/>
  <c r="BK366"/>
  <c r="BK228"/>
  <c r="BK129"/>
  <c r="J462"/>
  <c r="BK318"/>
  <c r="BK125"/>
  <c r="BK441"/>
  <c r="J276"/>
  <c r="BK153"/>
  <c i="33" r="J182"/>
  <c r="J143"/>
  <c r="BK100"/>
  <c r="J175"/>
  <c r="BK109"/>
  <c r="BK174"/>
  <c r="BK145"/>
  <c r="J178"/>
  <c r="BK148"/>
  <c r="J105"/>
  <c i="34" r="BK121"/>
  <c i="35" r="BK116"/>
  <c r="J117"/>
  <c r="BK104"/>
  <c i="36" r="J105"/>
  <c i="37" r="J96"/>
  <c r="BK96"/>
  <c i="2" r="BK98"/>
  <c r="J90"/>
  <c i="3" r="J137"/>
  <c i="4" r="J3759"/>
  <c r="BK3720"/>
  <c r="BK3696"/>
  <c r="BK3672"/>
  <c r="J3565"/>
  <c r="J3382"/>
  <c r="J3101"/>
  <c r="J2473"/>
  <c r="BK2385"/>
  <c r="BK2347"/>
  <c r="J2301"/>
  <c r="J2168"/>
  <c r="J1905"/>
  <c r="BK1544"/>
  <c r="J1381"/>
  <c r="J1082"/>
  <c r="BK611"/>
  <c r="J215"/>
  <c r="BK4502"/>
  <c r="J4017"/>
  <c r="J3846"/>
  <c r="J3819"/>
  <c r="J3775"/>
  <c r="J3713"/>
  <c r="J3695"/>
  <c r="J3615"/>
  <c r="J3524"/>
  <c r="J3363"/>
  <c r="J3051"/>
  <c r="J2722"/>
  <c r="BK2429"/>
  <c r="J2349"/>
  <c r="BK2274"/>
  <c r="J2237"/>
  <c r="J1890"/>
  <c r="BK1509"/>
  <c r="J1195"/>
  <c r="J950"/>
  <c r="J466"/>
  <c r="BK176"/>
  <c r="J4457"/>
  <c r="BK3954"/>
  <c r="J3848"/>
  <c r="J3834"/>
  <c r="BK3792"/>
  <c r="BK3763"/>
  <c r="J3737"/>
  <c r="BK3692"/>
  <c r="BK3576"/>
  <c r="J3447"/>
  <c r="BK3151"/>
  <c r="BK2915"/>
  <c r="J2479"/>
  <c r="BK2323"/>
  <c r="BK2134"/>
  <c r="BK1541"/>
  <c r="BK1175"/>
  <c r="BK987"/>
  <c r="J318"/>
  <c r="J181"/>
  <c r="J4655"/>
  <c r="BK4505"/>
  <c r="J4069"/>
  <c r="J3891"/>
  <c r="J3833"/>
  <c r="J3801"/>
  <c r="J3781"/>
  <c r="BK3722"/>
  <c r="J3697"/>
  <c r="J3665"/>
  <c r="BK3528"/>
  <c r="J3274"/>
  <c r="J3060"/>
  <c r="BK2486"/>
  <c r="BK2426"/>
  <c r="BK2327"/>
  <c r="BK2171"/>
  <c r="BK1903"/>
  <c r="BK1628"/>
  <c r="BK1206"/>
  <c r="J1119"/>
  <c r="BK688"/>
  <c r="J329"/>
  <c r="J245"/>
  <c i="6" r="J389"/>
  <c r="BK347"/>
  <c r="BK322"/>
  <c r="J269"/>
  <c r="J226"/>
  <c r="BK146"/>
  <c r="J347"/>
  <c r="BK307"/>
  <c r="BK269"/>
  <c r="J240"/>
  <c r="BK206"/>
  <c r="BK169"/>
  <c r="J113"/>
  <c r="BK370"/>
  <c r="J283"/>
  <c r="J221"/>
  <c r="BK159"/>
  <c r="J109"/>
  <c r="J324"/>
  <c r="J290"/>
  <c r="BK250"/>
  <c r="J198"/>
  <c r="BK140"/>
  <c i="7" r="J231"/>
  <c r="BK185"/>
  <c r="J152"/>
  <c r="BK121"/>
  <c r="BK238"/>
  <c r="J193"/>
  <c r="J151"/>
  <c r="BK100"/>
  <c r="BK187"/>
  <c r="BK148"/>
  <c r="BK115"/>
  <c r="BK234"/>
  <c r="J177"/>
  <c r="BK102"/>
  <c i="8" r="BK174"/>
  <c r="BK137"/>
  <c r="BK201"/>
  <c r="J155"/>
  <c r="BK126"/>
  <c r="BK192"/>
  <c r="J137"/>
  <c r="BK114"/>
  <c r="BK195"/>
  <c r="BK156"/>
  <c r="J112"/>
  <c i="9" r="J130"/>
  <c r="J110"/>
  <c r="BK138"/>
  <c r="BK103"/>
  <c r="J129"/>
  <c r="J121"/>
  <c r="J100"/>
  <c r="J117"/>
  <c i="10" r="BK110"/>
  <c r="J104"/>
  <c r="J111"/>
  <c r="BK117"/>
  <c i="11" r="J362"/>
  <c r="J325"/>
  <c r="J261"/>
  <c r="BK230"/>
  <c r="J214"/>
  <c r="J155"/>
  <c r="J126"/>
  <c r="J349"/>
  <c r="BK313"/>
  <c r="J277"/>
  <c r="J260"/>
  <c r="J221"/>
  <c r="J189"/>
  <c r="BK160"/>
  <c r="J114"/>
  <c r="BK342"/>
  <c r="J297"/>
  <c r="J267"/>
  <c r="BK239"/>
  <c r="J207"/>
  <c r="J176"/>
  <c r="BK132"/>
  <c r="BK364"/>
  <c r="BK337"/>
  <c r="BK292"/>
  <c r="BK271"/>
  <c r="BK229"/>
  <c r="BK181"/>
  <c r="BK145"/>
  <c r="BK127"/>
  <c i="12" r="BK338"/>
  <c r="J300"/>
  <c r="BK271"/>
  <c r="BK248"/>
  <c r="J207"/>
  <c r="BK173"/>
  <c r="BK152"/>
  <c r="BK121"/>
  <c r="BK349"/>
  <c r="J319"/>
  <c r="J301"/>
  <c r="BK274"/>
  <c r="BK243"/>
  <c r="BK208"/>
  <c r="BK174"/>
  <c r="J132"/>
  <c r="J104"/>
  <c r="BK335"/>
  <c r="BK310"/>
  <c r="BK267"/>
  <c r="J229"/>
  <c r="J200"/>
  <c r="J164"/>
  <c r="J119"/>
  <c r="BK341"/>
  <c r="J318"/>
  <c r="BK291"/>
  <c r="BK259"/>
  <c r="BK240"/>
  <c r="J215"/>
  <c r="J185"/>
  <c r="J154"/>
  <c r="BK135"/>
  <c r="BK110"/>
  <c i="13" r="J99"/>
  <c r="J104"/>
  <c r="J102"/>
  <c i="14" r="BK275"/>
  <c r="J140"/>
  <c r="J227"/>
  <c r="J313"/>
  <c r="BK198"/>
  <c r="J297"/>
  <c r="J198"/>
  <c i="15" r="J210"/>
  <c r="BK156"/>
  <c r="BK205"/>
  <c r="J135"/>
  <c r="J100"/>
  <c r="J168"/>
  <c i="16" r="BK241"/>
  <c r="BK150"/>
  <c r="J265"/>
  <c r="BK165"/>
  <c r="J233"/>
  <c r="J98"/>
  <c r="BK180"/>
  <c i="17" r="J96"/>
  <c r="BK98"/>
  <c r="J98"/>
  <c i="18" r="J126"/>
  <c r="J142"/>
  <c r="J128"/>
  <c i="19" r="BK139"/>
  <c r="BK125"/>
  <c r="BK115"/>
  <c r="BK111"/>
  <c i="20" r="BK161"/>
  <c r="J127"/>
  <c r="J174"/>
  <c r="J150"/>
  <c r="J98"/>
  <c r="J147"/>
  <c r="J125"/>
  <c r="J176"/>
  <c r="J142"/>
  <c r="J106"/>
  <c i="21" r="J264"/>
  <c r="BK179"/>
  <c r="J254"/>
  <c r="BK177"/>
  <c r="J245"/>
  <c r="J139"/>
  <c r="J205"/>
  <c r="J99"/>
  <c i="22" r="BK176"/>
  <c r="BK127"/>
  <c r="BK159"/>
  <c r="J159"/>
  <c i="23" r="J184"/>
  <c r="BK218"/>
  <c r="BK159"/>
  <c r="J189"/>
  <c r="BK229"/>
  <c r="BK180"/>
  <c i="24" r="J104"/>
  <c r="J94"/>
  <c r="J131"/>
  <c r="BK148"/>
  <c i="25" r="BK166"/>
  <c r="BK176"/>
  <c r="BK132"/>
  <c r="BK147"/>
  <c i="26" r="J159"/>
  <c r="J186"/>
  <c r="J102"/>
  <c r="J139"/>
  <c r="BK173"/>
  <c i="27" r="BK86"/>
  <c i="28" r="J86"/>
  <c i="29" r="BK109"/>
  <c r="BK86"/>
  <c i="30" r="J151"/>
  <c r="J120"/>
  <c i="31" r="BK154"/>
  <c r="J89"/>
  <c r="J133"/>
  <c i="32" r="BK489"/>
  <c r="BK394"/>
  <c r="J308"/>
  <c r="J107"/>
  <c r="J318"/>
  <c r="J205"/>
  <c r="BK446"/>
  <c r="BK386"/>
  <c r="J262"/>
  <c r="J178"/>
  <c r="J113"/>
  <c r="J456"/>
  <c r="BK419"/>
  <c r="BK347"/>
  <c r="BK199"/>
  <c i="33" r="BK204"/>
  <c r="J144"/>
  <c r="BK115"/>
  <c r="BK200"/>
  <c r="BK172"/>
  <c r="BK138"/>
  <c r="J202"/>
  <c r="BK170"/>
  <c r="J148"/>
  <c r="J179"/>
  <c r="J162"/>
  <c r="J115"/>
  <c i="34" r="J106"/>
  <c r="BK94"/>
  <c i="35" r="BK102"/>
  <c r="BK93"/>
  <c i="36" r="BK137"/>
  <c r="BK100"/>
  <c i="37" r="J86"/>
  <c i="2" r="BK90"/>
  <c r="BK87"/>
  <c i="3" r="BK104"/>
  <c r="J139"/>
  <c i="4" r="J3765"/>
  <c r="J3741"/>
  <c r="BK3709"/>
  <c r="BK3679"/>
  <c r="BK3615"/>
  <c r="BK3426"/>
  <c r="J3131"/>
  <c r="BK2924"/>
  <c r="J2503"/>
  <c r="J2369"/>
  <c r="BK2331"/>
  <c r="BK2224"/>
  <c r="J1949"/>
  <c r="J1744"/>
  <c r="J1502"/>
  <c r="BK1181"/>
  <c r="BK1030"/>
  <c r="BK856"/>
  <c r="BK348"/>
  <c r="J4596"/>
  <c r="BK4445"/>
  <c r="BK3898"/>
  <c r="J3831"/>
  <c r="J3792"/>
  <c r="BK3766"/>
  <c r="BK3744"/>
  <c r="J3706"/>
  <c r="BK3683"/>
  <c r="J3579"/>
  <c r="J3518"/>
  <c r="BK3382"/>
  <c r="BK3093"/>
  <c r="J2810"/>
  <c r="BK2473"/>
  <c r="J2395"/>
  <c r="BK2294"/>
  <c r="J2203"/>
  <c r="J1885"/>
  <c r="BK1470"/>
  <c r="BK1169"/>
  <c r="J655"/>
  <c r="J282"/>
  <c r="BK4532"/>
  <c r="BK4065"/>
  <c r="J3851"/>
  <c r="BK3833"/>
  <c r="J3789"/>
  <c r="BK3750"/>
  <c r="BK3734"/>
  <c r="J3679"/>
  <c r="BK3430"/>
  <c r="BK3145"/>
  <c r="J2854"/>
  <c r="BK2446"/>
  <c r="BK2353"/>
  <c r="BK2266"/>
  <c r="BK1955"/>
  <c r="J1440"/>
  <c r="J1132"/>
  <c r="BK627"/>
  <c r="J176"/>
  <c r="J4659"/>
  <c r="J4564"/>
  <c r="BK4350"/>
  <c r="J3935"/>
  <c r="J3838"/>
  <c r="J3800"/>
  <c r="BK3777"/>
  <c r="J3736"/>
  <c r="J3702"/>
  <c r="J3668"/>
  <c r="BK3531"/>
  <c r="BK3202"/>
  <c r="J2905"/>
  <c r="J2447"/>
  <c r="J2366"/>
  <c r="J2330"/>
  <c r="J2243"/>
  <c r="BK1804"/>
  <c r="J1310"/>
  <c r="J1026"/>
  <c r="BK282"/>
  <c i="5" r="J110"/>
  <c i="6" r="J350"/>
  <c r="BK309"/>
  <c r="J270"/>
  <c r="J219"/>
  <c r="J144"/>
  <c r="J348"/>
  <c r="BK276"/>
  <c r="J238"/>
  <c r="J184"/>
  <c r="BK109"/>
  <c r="J352"/>
  <c r="BK303"/>
  <c r="J202"/>
  <c r="J152"/>
  <c r="J387"/>
  <c r="J303"/>
  <c r="BK289"/>
  <c r="J171"/>
  <c r="J123"/>
  <c i="7" r="BK219"/>
  <c r="BK142"/>
  <c r="BK99"/>
  <c r="BK199"/>
  <c r="J157"/>
  <c r="J97"/>
  <c r="J207"/>
  <c r="BK144"/>
  <c r="J98"/>
  <c r="BK215"/>
  <c r="BK105"/>
  <c i="8" r="J185"/>
  <c r="J149"/>
  <c r="J119"/>
  <c r="BK184"/>
  <c r="BK146"/>
  <c r="BK118"/>
  <c r="BK180"/>
  <c r="J142"/>
  <c r="J121"/>
  <c r="J189"/>
  <c r="J148"/>
  <c r="J104"/>
  <c i="9" r="J119"/>
  <c r="J148"/>
  <c r="J105"/>
  <c r="J115"/>
  <c r="J143"/>
  <c r="J103"/>
  <c i="10" r="J92"/>
  <c r="J103"/>
  <c r="J112"/>
  <c r="BK104"/>
  <c i="11" r="J319"/>
  <c r="J301"/>
  <c r="BK270"/>
  <c r="J248"/>
  <c r="J224"/>
  <c r="J187"/>
  <c r="J166"/>
  <c r="BK147"/>
  <c r="J353"/>
  <c r="BK323"/>
  <c r="J265"/>
  <c r="J232"/>
  <c r="J181"/>
  <c r="J154"/>
  <c r="J359"/>
  <c r="J324"/>
  <c r="BK273"/>
  <c r="BK223"/>
  <c r="BK188"/>
  <c r="BK171"/>
  <c r="J135"/>
  <c r="J365"/>
  <c r="J318"/>
  <c r="BK277"/>
  <c r="J249"/>
  <c r="BK233"/>
  <c r="BK189"/>
  <c r="J147"/>
  <c r="J115"/>
  <c i="12" r="BK309"/>
  <c r="J287"/>
  <c r="J252"/>
  <c r="BK212"/>
  <c r="BK186"/>
  <c r="BK154"/>
  <c r="J123"/>
  <c r="BK333"/>
  <c r="J316"/>
  <c r="BK300"/>
  <c r="J277"/>
  <c r="J244"/>
  <c r="BK217"/>
  <c r="BK178"/>
  <c r="BK126"/>
  <c r="J348"/>
  <c r="J315"/>
  <c r="BK276"/>
  <c r="BK244"/>
  <c r="J221"/>
  <c r="BK199"/>
  <c r="BK167"/>
  <c r="J139"/>
  <c r="BK99"/>
  <c r="BK331"/>
  <c r="BK299"/>
  <c r="BK262"/>
  <c r="J230"/>
  <c r="J201"/>
  <c r="BK166"/>
  <c r="J140"/>
  <c r="BK113"/>
  <c i="13" r="BK121"/>
  <c r="BK111"/>
  <c i="14" r="J267"/>
  <c r="J122"/>
  <c r="BK201"/>
  <c r="BK314"/>
  <c r="BK234"/>
  <c r="J144"/>
  <c r="J271"/>
  <c i="15" r="J259"/>
  <c r="BK181"/>
  <c r="J215"/>
  <c r="BK151"/>
  <c r="J178"/>
  <c r="J232"/>
  <c r="J97"/>
  <c i="16" r="J203"/>
  <c r="BK120"/>
  <c r="BK239"/>
  <c r="BK259"/>
  <c r="BK160"/>
  <c r="J100"/>
  <c r="J192"/>
  <c i="17" r="J120"/>
  <c r="J102"/>
  <c i="18" r="BK138"/>
  <c r="BK108"/>
  <c r="BK126"/>
  <c r="BK110"/>
  <c i="19" r="J128"/>
  <c r="J130"/>
  <c r="J118"/>
  <c i="20" r="J165"/>
  <c r="J133"/>
  <c r="BK167"/>
  <c r="J139"/>
  <c r="BK109"/>
  <c r="J167"/>
  <c r="J143"/>
  <c r="J102"/>
  <c r="J158"/>
  <c r="J137"/>
  <c r="J96"/>
  <c i="21" r="J257"/>
  <c r="BK95"/>
  <c r="BK225"/>
  <c r="J171"/>
  <c r="J228"/>
  <c r="BK151"/>
  <c r="J238"/>
  <c r="J93"/>
  <c i="22" r="J172"/>
  <c r="BK186"/>
  <c r="BK131"/>
  <c r="J97"/>
  <c i="23" r="J145"/>
  <c r="BK206"/>
  <c r="J216"/>
  <c r="BK115"/>
  <c r="J193"/>
  <c i="24" r="J154"/>
  <c r="BK135"/>
  <c r="J140"/>
  <c r="BK175"/>
  <c r="J96"/>
  <c i="25" r="BK163"/>
  <c r="BK169"/>
  <c r="J163"/>
  <c r="BK98"/>
  <c i="26" r="BK110"/>
  <c r="J110"/>
  <c r="J135"/>
  <c r="BK186"/>
  <c r="BK121"/>
  <c i="27" r="BK102"/>
  <c i="28" r="J99"/>
  <c i="29" r="BK107"/>
  <c i="30" r="J132"/>
  <c r="BK142"/>
  <c r="J93"/>
  <c i="31" r="BK156"/>
  <c r="J137"/>
  <c r="BK103"/>
  <c i="32" r="J386"/>
  <c r="J341"/>
  <c r="J103"/>
  <c r="BK367"/>
  <c r="J231"/>
  <c r="J147"/>
  <c r="J452"/>
  <c r="J313"/>
  <c r="BK485"/>
  <c r="J431"/>
  <c r="J214"/>
  <c i="33" r="BK213"/>
  <c r="BK162"/>
  <c r="J117"/>
  <c r="J180"/>
  <c r="BK157"/>
  <c r="BK95"/>
  <c r="J186"/>
  <c r="J153"/>
  <c r="J139"/>
  <c r="J167"/>
  <c r="BK126"/>
  <c i="34" r="BK126"/>
  <c r="BK92"/>
  <c i="35" r="J113"/>
  <c r="BK108"/>
  <c i="36" r="J121"/>
  <c r="J129"/>
  <c i="2" r="J95"/>
  <c r="J86"/>
  <c r="BK92"/>
  <c i="3" r="BK137"/>
  <c i="4" r="BK3751"/>
  <c r="J3716"/>
  <c r="J3689"/>
  <c r="J3663"/>
  <c r="BK3441"/>
  <c r="J3202"/>
  <c r="BK2942"/>
  <c r="BK2488"/>
  <c r="BK2381"/>
  <c r="BK2340"/>
  <c r="J2322"/>
  <c r="BK2213"/>
  <c r="J1942"/>
  <c r="J1666"/>
  <c r="J1250"/>
  <c r="J1148"/>
  <c r="J904"/>
  <c r="BK355"/>
  <c r="J173"/>
  <c r="BK4448"/>
  <c r="BK4001"/>
  <c r="BK3848"/>
  <c r="J3821"/>
  <c r="BK3778"/>
  <c r="BK3715"/>
  <c r="J3693"/>
  <c r="BK3655"/>
  <c r="BK3551"/>
  <c r="BK3468"/>
  <c r="J3259"/>
  <c r="BK3046"/>
  <c r="J2623"/>
  <c r="J2431"/>
  <c r="BK2339"/>
  <c r="BK2281"/>
  <c r="J2188"/>
  <c r="BK1746"/>
  <c r="BK1568"/>
  <c r="BK1188"/>
  <c r="BK657"/>
  <c r="BK260"/>
  <c r="BK4535"/>
  <c r="J4174"/>
  <c r="J3882"/>
  <c r="J3835"/>
  <c r="J3768"/>
  <c r="BK3748"/>
  <c r="BK3711"/>
  <c r="BK3681"/>
  <c r="J3532"/>
  <c r="J3255"/>
  <c r="J2998"/>
  <c r="J2506"/>
  <c r="BK2368"/>
  <c r="J2294"/>
  <c r="J2156"/>
  <c r="J1600"/>
  <c r="J1240"/>
  <c r="BK1146"/>
  <c r="BK653"/>
  <c r="BK291"/>
  <c r="BK4665"/>
  <c r="BK4621"/>
  <c r="BK4476"/>
  <c r="J4052"/>
  <c r="BK3866"/>
  <c r="BK3832"/>
  <c r="J3799"/>
  <c r="J3779"/>
  <c r="BK3745"/>
  <c r="J3704"/>
  <c r="BK3666"/>
  <c r="BK3529"/>
  <c r="BK3233"/>
  <c r="BK3085"/>
  <c r="BK2722"/>
  <c r="J2388"/>
  <c r="BK2355"/>
  <c r="BK2314"/>
  <c r="BK1885"/>
  <c r="BK1682"/>
  <c r="J1360"/>
  <c r="J1173"/>
  <c r="BK761"/>
  <c r="J611"/>
  <c r="BK215"/>
  <c i="6" r="J377"/>
  <c r="BK334"/>
  <c r="BK287"/>
  <c r="BK259"/>
  <c r="BK208"/>
  <c r="BK157"/>
  <c r="BK346"/>
  <c r="BK293"/>
  <c r="J247"/>
  <c r="J213"/>
  <c r="BK170"/>
  <c r="J155"/>
  <c r="BK387"/>
  <c r="BK305"/>
  <c r="BK235"/>
  <c r="BK174"/>
  <c r="J131"/>
  <c r="J356"/>
  <c r="BK314"/>
  <c r="BK249"/>
  <c r="BK200"/>
  <c r="BK158"/>
  <c i="7" r="J260"/>
  <c r="BK205"/>
  <c r="BK171"/>
  <c r="J134"/>
  <c r="J254"/>
  <c r="J201"/>
  <c r="BK149"/>
  <c r="BK211"/>
  <c r="J146"/>
  <c r="BK258"/>
  <c r="BK213"/>
  <c r="J129"/>
  <c i="8" r="BK189"/>
  <c r="BK155"/>
  <c r="BK121"/>
  <c r="BK179"/>
  <c r="BK149"/>
  <c r="BK125"/>
  <c r="BK190"/>
  <c r="BK166"/>
  <c r="BK124"/>
  <c r="J198"/>
  <c r="J160"/>
  <c r="BK144"/>
  <c i="9" r="BK152"/>
  <c r="J113"/>
  <c r="BK108"/>
  <c r="BK141"/>
  <c r="J154"/>
  <c r="BK101"/>
  <c i="10" r="BK111"/>
  <c r="J106"/>
  <c r="BK114"/>
  <c r="BK118"/>
  <c i="11" r="J363"/>
  <c r="BK327"/>
  <c r="BK314"/>
  <c r="J289"/>
  <c r="J241"/>
  <c r="J216"/>
  <c r="J173"/>
  <c r="J148"/>
  <c r="BK118"/>
  <c r="J338"/>
  <c r="J296"/>
  <c r="J257"/>
  <c r="BK212"/>
  <c r="J183"/>
  <c r="BK123"/>
  <c r="J340"/>
  <c r="BK296"/>
  <c r="BK266"/>
  <c r="J234"/>
  <c r="BK192"/>
  <c r="BK154"/>
  <c r="BK367"/>
  <c r="J342"/>
  <c r="BK300"/>
  <c r="BK268"/>
  <c r="J225"/>
  <c r="J186"/>
  <c r="BK133"/>
  <c i="12" r="J333"/>
  <c r="BK298"/>
  <c r="BK253"/>
  <c r="BK226"/>
  <c r="BK191"/>
  <c r="BK164"/>
  <c r="J127"/>
  <c r="BK351"/>
  <c r="BK318"/>
  <c r="J281"/>
  <c r="BK235"/>
  <c r="BK206"/>
  <c r="BK157"/>
  <c r="J114"/>
  <c r="BK342"/>
  <c r="BK308"/>
  <c r="J271"/>
  <c r="BK233"/>
  <c r="BK215"/>
  <c r="BK183"/>
  <c r="J157"/>
  <c r="J117"/>
  <c r="BK336"/>
  <c r="BK311"/>
  <c r="J264"/>
  <c r="BK247"/>
  <c r="BK203"/>
  <c r="BK172"/>
  <c r="BK150"/>
  <c r="J136"/>
  <c r="J106"/>
  <c i="13" r="BK102"/>
  <c r="J103"/>
  <c i="14" r="BK294"/>
  <c r="BK159"/>
  <c r="J206"/>
  <c r="J103"/>
  <c r="J214"/>
  <c r="J312"/>
  <c r="J252"/>
  <c i="15" r="BK232"/>
  <c r="J107"/>
  <c r="J161"/>
  <c r="BK264"/>
  <c r="J141"/>
  <c r="J131"/>
  <c i="16" r="J235"/>
  <c r="BK134"/>
  <c r="J244"/>
  <c r="BK146"/>
  <c r="BK200"/>
  <c r="J123"/>
  <c r="BK251"/>
  <c r="J137"/>
  <c i="17" r="BK120"/>
  <c i="18" r="BK130"/>
  <c r="BK145"/>
  <c r="BK134"/>
  <c r="BK86"/>
  <c i="19" r="BK118"/>
  <c r="BK94"/>
  <c r="J124"/>
  <c i="20" r="BK162"/>
  <c r="BK119"/>
  <c r="J88"/>
  <c r="BK145"/>
  <c r="BK114"/>
  <c r="BK176"/>
  <c r="BK144"/>
  <c r="BK116"/>
  <c r="BK177"/>
  <c r="J149"/>
  <c r="J117"/>
  <c i="21" r="J218"/>
  <c r="J263"/>
  <c r="BK192"/>
  <c r="BK109"/>
  <c r="BK175"/>
  <c r="BK247"/>
  <c r="BK127"/>
  <c i="22" r="J178"/>
  <c r="J99"/>
  <c r="BK164"/>
  <c r="BK106"/>
  <c r="J139"/>
  <c i="23" r="BK202"/>
  <c r="BK108"/>
  <c r="J212"/>
  <c r="BK212"/>
  <c r="BK193"/>
  <c r="BK117"/>
  <c r="BK195"/>
  <c r="J129"/>
  <c i="24" r="J116"/>
  <c r="BK113"/>
  <c r="BK168"/>
  <c r="J135"/>
  <c r="J125"/>
  <c r="J165"/>
  <c r="J127"/>
  <c i="25" r="BK94"/>
  <c r="BK96"/>
  <c r="J139"/>
  <c r="J169"/>
  <c r="J94"/>
  <c i="26" r="BK106"/>
  <c r="J155"/>
  <c r="J158"/>
  <c r="BK114"/>
  <c i="27" r="J111"/>
  <c i="28" r="BK86"/>
  <c i="29" r="BK99"/>
  <c i="30" r="J131"/>
  <c r="J130"/>
  <c r="J142"/>
  <c i="31" r="BK151"/>
  <c r="J87"/>
  <c r="J124"/>
  <c r="BK95"/>
  <c i="32" r="J392"/>
  <c r="J364"/>
  <c r="J153"/>
  <c r="J369"/>
  <c r="BK235"/>
  <c r="J184"/>
  <c r="J470"/>
  <c r="J210"/>
  <c r="J448"/>
  <c r="J367"/>
  <c r="BK195"/>
  <c i="33" r="J200"/>
  <c r="BK160"/>
  <c r="BK124"/>
  <c r="BK219"/>
  <c r="J177"/>
  <c r="BK155"/>
  <c r="J187"/>
  <c r="BK168"/>
  <c r="BK146"/>
  <c r="BK176"/>
  <c r="BK151"/>
  <c r="J106"/>
  <c i="34" r="J116"/>
  <c r="BK106"/>
  <c i="35" r="BK99"/>
  <c r="J111"/>
  <c i="36" r="BK132"/>
  <c r="BK121"/>
  <c i="37" r="BK104"/>
  <c i="2" r="BK101"/>
  <c r="J92"/>
  <c i="3" r="J149"/>
  <c r="BK110"/>
  <c i="4" r="BK3723"/>
  <c r="BK3697"/>
  <c r="BK3668"/>
  <c r="J3517"/>
  <c r="BK3255"/>
  <c r="BK3022"/>
  <c r="J2626"/>
  <c r="J2402"/>
  <c r="BK2351"/>
  <c r="BK2288"/>
  <c r="J2173"/>
  <c r="BK1866"/>
  <c r="BK1664"/>
  <c r="J1216"/>
  <c r="BK1068"/>
  <c r="J856"/>
  <c r="BK333"/>
  <c r="BK4606"/>
  <c r="BK4457"/>
  <c r="BK3914"/>
  <c r="BK3844"/>
  <c r="BK3801"/>
  <c r="J3777"/>
  <c r="BK3742"/>
  <c r="BK3701"/>
  <c r="BK3684"/>
  <c r="BK3565"/>
  <c r="BK3443"/>
  <c r="BK3215"/>
  <c r="J2952"/>
  <c r="BK2512"/>
  <c r="BK2363"/>
  <c r="BK2319"/>
  <c r="J2268"/>
  <c r="J2152"/>
  <c r="BK1748"/>
  <c r="J1570"/>
  <c r="J1242"/>
  <c r="BK1087"/>
  <c r="J571"/>
  <c r="J219"/>
  <c r="J4499"/>
  <c r="J4350"/>
  <c r="J3981"/>
  <c r="BK3846"/>
  <c r="BK3829"/>
  <c r="BK3790"/>
  <c r="J3740"/>
  <c r="BK3686"/>
  <c r="J3535"/>
  <c r="BK3251"/>
  <c r="J3093"/>
  <c r="J2876"/>
  <c r="BK2501"/>
  <c r="BK2360"/>
  <c r="BK2338"/>
  <c r="BK2269"/>
  <c r="BK1961"/>
  <c r="J1624"/>
  <c r="BK1300"/>
  <c r="J1106"/>
  <c r="J615"/>
  <c r="J269"/>
  <c r="J4667"/>
  <c r="J4630"/>
  <c r="J4439"/>
  <c r="BK3981"/>
  <c r="BK3842"/>
  <c r="BK3819"/>
  <c r="BK3789"/>
  <c r="J3764"/>
  <c r="BK3713"/>
  <c r="J3682"/>
  <c r="BK3530"/>
  <c r="J3208"/>
  <c r="BK2945"/>
  <c r="J2464"/>
  <c r="J2363"/>
  <c r="J2326"/>
  <c r="J1938"/>
  <c r="J1647"/>
  <c r="BK1221"/>
  <c r="J1167"/>
  <c r="BK739"/>
  <c r="BK466"/>
  <c r="J260"/>
  <c i="6" r="BK380"/>
  <c r="BK335"/>
  <c r="BK286"/>
  <c r="J246"/>
  <c r="BK225"/>
  <c r="BK180"/>
  <c r="J105"/>
  <c r="J313"/>
  <c r="J243"/>
  <c r="BK202"/>
  <c r="J163"/>
  <c r="J393"/>
  <c r="BK330"/>
  <c r="J253"/>
  <c r="BK171"/>
  <c r="J127"/>
  <c r="BK352"/>
  <c r="J305"/>
  <c r="BK252"/>
  <c r="BK197"/>
  <c r="BK152"/>
  <c i="7" r="BK230"/>
  <c r="BK181"/>
  <c r="J136"/>
  <c r="BK98"/>
  <c r="BK195"/>
  <c r="J144"/>
  <c r="BK244"/>
  <c r="BK161"/>
  <c r="BK117"/>
  <c r="BK259"/>
  <c r="BK233"/>
  <c r="BK165"/>
  <c i="8" r="J203"/>
  <c r="J168"/>
  <c r="J131"/>
  <c r="BK185"/>
  <c r="J154"/>
  <c r="BK116"/>
  <c r="BK164"/>
  <c r="BK134"/>
  <c r="J108"/>
  <c r="BK172"/>
  <c r="BK147"/>
  <c i="9" r="J146"/>
  <c r="J111"/>
  <c r="BK135"/>
  <c r="J153"/>
  <c r="BK117"/>
  <c r="BK134"/>
  <c r="J108"/>
  <c i="10" r="J102"/>
  <c r="J121"/>
  <c r="BK92"/>
  <c i="11" r="J294"/>
  <c r="BK262"/>
  <c r="BK238"/>
  <c r="J215"/>
  <c r="J178"/>
  <c r="BK150"/>
  <c r="J122"/>
  <c r="BK340"/>
  <c r="BK309"/>
  <c r="J279"/>
  <c r="BK250"/>
  <c r="BK208"/>
  <c r="J182"/>
  <c r="BK138"/>
  <c r="BK355"/>
  <c r="BK335"/>
  <c r="BK294"/>
  <c r="J264"/>
  <c r="BK218"/>
  <c r="J191"/>
  <c r="J158"/>
  <c r="BK126"/>
  <c r="BK363"/>
  <c r="BK325"/>
  <c r="BK285"/>
  <c r="J254"/>
  <c r="J226"/>
  <c r="J192"/>
  <c r="J163"/>
  <c r="J132"/>
  <c r="BK113"/>
  <c i="12" r="J304"/>
  <c r="J273"/>
  <c r="J243"/>
  <c r="BK194"/>
  <c r="BK165"/>
  <c r="BK141"/>
  <c r="BK111"/>
  <c r="BK348"/>
  <c r="BK328"/>
  <c r="J307"/>
  <c r="J280"/>
  <c r="J224"/>
  <c r="J188"/>
  <c r="BK146"/>
  <c r="BK125"/>
  <c r="J110"/>
  <c r="BK93"/>
  <c r="BK307"/>
  <c r="BK277"/>
  <c r="J236"/>
  <c r="J209"/>
  <c r="BK188"/>
  <c r="BK155"/>
  <c r="J112"/>
  <c r="J349"/>
  <c r="J321"/>
  <c r="BK295"/>
  <c r="BK260"/>
  <c r="BK232"/>
  <c r="J206"/>
  <c r="BK176"/>
  <c r="J148"/>
  <c r="BK129"/>
  <c r="J107"/>
  <c i="13" r="BK103"/>
  <c r="J100"/>
  <c r="BK100"/>
  <c i="14" r="BK255"/>
  <c r="BK311"/>
  <c r="BK116"/>
  <c r="J201"/>
  <c r="J311"/>
  <c r="J234"/>
  <c i="15" r="J222"/>
  <c r="J151"/>
  <c r="BK210"/>
  <c r="BK158"/>
  <c r="J203"/>
  <c r="J111"/>
  <c r="BK147"/>
  <c i="16" r="J218"/>
  <c r="J165"/>
  <c r="J285"/>
  <c r="BK170"/>
  <c r="J239"/>
  <c r="BK162"/>
  <c r="J96"/>
  <c r="J143"/>
  <c i="17" r="BK112"/>
  <c r="BK105"/>
  <c i="18" r="BK104"/>
  <c r="J106"/>
  <c r="J90"/>
  <c i="19" r="J122"/>
  <c r="BK108"/>
  <c r="BK124"/>
  <c r="J104"/>
  <c i="20" r="BK148"/>
  <c r="J122"/>
  <c r="BK107"/>
  <c r="BK165"/>
  <c r="BK147"/>
  <c r="J177"/>
  <c r="BK146"/>
  <c r="J118"/>
  <c r="BK173"/>
  <c r="J146"/>
  <c r="BK125"/>
  <c r="J93"/>
  <c i="21" r="BK245"/>
  <c r="BK269"/>
  <c r="J197"/>
  <c r="J252"/>
  <c r="J187"/>
  <c r="J255"/>
  <c r="BK139"/>
  <c i="22" r="J182"/>
  <c r="J131"/>
  <c r="BK148"/>
  <c r="BK156"/>
  <c i="23" r="BK152"/>
  <c r="J200"/>
  <c r="J169"/>
  <c r="BK215"/>
  <c r="J126"/>
  <c i="24" r="J146"/>
  <c r="BK92"/>
  <c r="BK127"/>
  <c r="BK157"/>
  <c i="25" r="BK153"/>
  <c r="J136"/>
  <c r="BK161"/>
  <c r="J172"/>
  <c r="J96"/>
  <c i="26" r="J108"/>
  <c r="BK165"/>
  <c r="BK184"/>
  <c r="BK102"/>
  <c r="J165"/>
  <c i="27" r="J102"/>
  <c r="J89"/>
  <c i="29" r="BK102"/>
  <c i="30" r="J156"/>
  <c r="J154"/>
  <c r="BK103"/>
  <c r="J87"/>
  <c i="31" r="J95"/>
  <c r="J135"/>
  <c r="BK93"/>
  <c i="32" r="J399"/>
  <c r="BK313"/>
  <c r="J441"/>
  <c r="J268"/>
  <c r="J109"/>
  <c r="J395"/>
  <c r="J223"/>
  <c r="BK462"/>
  <c r="BK364"/>
  <c r="J228"/>
  <c i="33" r="J223"/>
  <c r="J147"/>
  <c r="J113"/>
  <c r="J193"/>
  <c r="J159"/>
  <c r="BK93"/>
  <c r="J155"/>
  <c r="J132"/>
  <c r="BK166"/>
  <c r="BK111"/>
  <c i="34" r="J94"/>
  <c r="J101"/>
  <c i="35" r="J101"/>
  <c r="J116"/>
  <c i="36" r="J132"/>
  <c r="BK87"/>
  <c i="37" r="J106"/>
  <c i="2" l="1" r="R85"/>
  <c r="R94"/>
  <c r="T99"/>
  <c i="3" r="P83"/>
  <c r="P82"/>
  <c r="P81"/>
  <c i="1" r="AU56"/>
  <c i="4" r="P135"/>
  <c r="BK175"/>
  <c r="J175"/>
  <c r="J67"/>
  <c r="BK253"/>
  <c r="J253"/>
  <c r="J68"/>
  <c r="R313"/>
  <c r="P746"/>
  <c r="P1118"/>
  <c r="R1145"/>
  <c r="T1153"/>
  <c r="T1166"/>
  <c r="T1180"/>
  <c r="T1190"/>
  <c r="R1208"/>
  <c r="T1215"/>
  <c r="T1223"/>
  <c r="BK1455"/>
  <c r="J1455"/>
  <c r="J81"/>
  <c r="BK1799"/>
  <c r="J1799"/>
  <c r="J82"/>
  <c r="BK1921"/>
  <c r="J1921"/>
  <c r="J83"/>
  <c r="P1954"/>
  <c r="T2155"/>
  <c r="BK2251"/>
  <c r="J2251"/>
  <c r="J86"/>
  <c r="BK2457"/>
  <c r="J2457"/>
  <c r="J89"/>
  <c r="R2625"/>
  <c r="P2954"/>
  <c r="BK3192"/>
  <c r="J3192"/>
  <c r="J92"/>
  <c r="P3201"/>
  <c r="P3232"/>
  <c r="P3436"/>
  <c r="BK3523"/>
  <c r="J3523"/>
  <c r="J96"/>
  <c r="R3657"/>
  <c r="P3725"/>
  <c r="P3770"/>
  <c r="T3811"/>
  <c r="R3854"/>
  <c r="P3911"/>
  <c r="BK4036"/>
  <c r="J4036"/>
  <c r="J104"/>
  <c r="R4086"/>
  <c r="T4456"/>
  <c r="P4471"/>
  <c r="P4470"/>
  <c r="P4495"/>
  <c i="5" r="BK89"/>
  <c r="J89"/>
  <c r="J65"/>
  <c r="R89"/>
  <c r="R88"/>
  <c r="R87"/>
  <c i="6" r="P104"/>
  <c r="BK133"/>
  <c r="J133"/>
  <c r="J66"/>
  <c r="BK149"/>
  <c r="J149"/>
  <c r="J67"/>
  <c r="BK154"/>
  <c r="J154"/>
  <c r="J69"/>
  <c r="P175"/>
  <c r="BK230"/>
  <c r="J230"/>
  <c r="J71"/>
  <c r="P296"/>
  <c r="BK302"/>
  <c r="J302"/>
  <c r="J73"/>
  <c r="P355"/>
  <c r="T367"/>
  <c r="T374"/>
  <c r="P381"/>
  <c r="BK388"/>
  <c r="J388"/>
  <c r="J79"/>
  <c r="P392"/>
  <c i="7" r="R94"/>
  <c r="T110"/>
  <c r="R114"/>
  <c r="P141"/>
  <c r="P180"/>
  <c r="BK256"/>
  <c r="J256"/>
  <c r="J70"/>
  <c i="8" r="BK103"/>
  <c r="J103"/>
  <c r="J68"/>
  <c r="R113"/>
  <c r="R117"/>
  <c r="T128"/>
  <c r="T161"/>
  <c r="R165"/>
  <c r="R173"/>
  <c r="BK183"/>
  <c r="J183"/>
  <c r="J75"/>
  <c r="BK196"/>
  <c r="J196"/>
  <c r="J77"/>
  <c r="R200"/>
  <c i="9" r="T98"/>
  <c r="R132"/>
  <c r="R140"/>
  <c r="P144"/>
  <c i="10" r="BK90"/>
  <c r="J90"/>
  <c r="J65"/>
  <c r="P99"/>
  <c i="11" r="P112"/>
  <c r="P137"/>
  <c r="T146"/>
  <c r="T156"/>
  <c r="T164"/>
  <c r="T168"/>
  <c r="T184"/>
  <c r="R195"/>
  <c r="BK206"/>
  <c r="J206"/>
  <c r="J73"/>
  <c r="R217"/>
  <c r="P228"/>
  <c r="BK242"/>
  <c r="J242"/>
  <c r="J76"/>
  <c r="T253"/>
  <c r="P287"/>
  <c r="P303"/>
  <c r="T307"/>
  <c r="T311"/>
  <c r="R316"/>
  <c r="P321"/>
  <c r="P326"/>
  <c r="T331"/>
  <c r="T336"/>
  <c r="BK341"/>
  <c r="J341"/>
  <c r="J87"/>
  <c r="R347"/>
  <c i="12" r="P91"/>
  <c r="T100"/>
  <c r="R346"/>
  <c i="13" r="P94"/>
  <c r="P101"/>
  <c r="P105"/>
  <c r="P109"/>
  <c r="BK112"/>
  <c r="J112"/>
  <c r="J69"/>
  <c r="T115"/>
  <c i="14" r="P93"/>
  <c r="R139"/>
  <c r="T158"/>
  <c r="P197"/>
  <c r="R237"/>
  <c r="R257"/>
  <c r="BK274"/>
  <c r="J274"/>
  <c r="J70"/>
  <c r="R306"/>
  <c i="15" r="P92"/>
  <c r="P119"/>
  <c r="T130"/>
  <c r="T140"/>
  <c r="R150"/>
  <c r="P190"/>
  <c r="BK217"/>
  <c r="J217"/>
  <c r="J69"/>
  <c r="R243"/>
  <c i="16" r="R91"/>
  <c r="P107"/>
  <c r="P125"/>
  <c r="R140"/>
  <c r="P179"/>
  <c r="BK246"/>
  <c r="J246"/>
  <c r="J68"/>
  <c r="BK272"/>
  <c r="J272"/>
  <c r="J69"/>
  <c i="17" r="P85"/>
  <c r="T111"/>
  <c i="18" r="BK85"/>
  <c r="J85"/>
  <c r="J61"/>
  <c r="T123"/>
  <c i="19" r="R85"/>
  <c r="R117"/>
  <c i="20" r="R91"/>
  <c r="P95"/>
  <c r="R141"/>
  <c i="21" r="T92"/>
  <c r="T165"/>
  <c r="T194"/>
  <c r="T199"/>
  <c r="R217"/>
  <c r="R227"/>
  <c r="R268"/>
  <c i="22" r="P87"/>
  <c r="BK147"/>
  <c r="J147"/>
  <c r="J63"/>
  <c r="P171"/>
  <c i="23" r="R89"/>
  <c r="P154"/>
  <c r="P165"/>
  <c r="R179"/>
  <c r="T186"/>
  <c r="R220"/>
  <c i="24" r="T89"/>
  <c r="BK124"/>
  <c r="J124"/>
  <c r="J63"/>
  <c r="T124"/>
  <c r="R159"/>
  <c i="25" r="P89"/>
  <c r="T125"/>
  <c r="R138"/>
  <c r="P160"/>
  <c i="26" r="P91"/>
  <c r="R130"/>
  <c r="T143"/>
  <c r="T164"/>
  <c r="P183"/>
  <c r="R190"/>
  <c i="27" r="P85"/>
  <c r="P84"/>
  <c r="R106"/>
  <c r="R105"/>
  <c i="28" r="R85"/>
  <c r="R84"/>
  <c r="P103"/>
  <c r="P102"/>
  <c i="29" r="P85"/>
  <c r="P84"/>
  <c r="R106"/>
  <c r="R105"/>
  <c i="30" r="BK86"/>
  <c r="J86"/>
  <c r="J61"/>
  <c r="T123"/>
  <c r="R147"/>
  <c r="R146"/>
  <c i="31" r="R86"/>
  <c r="P123"/>
  <c r="BK147"/>
  <c r="J147"/>
  <c r="J64"/>
  <c i="32" r="T90"/>
  <c r="T204"/>
  <c r="T222"/>
  <c r="T357"/>
  <c r="R370"/>
  <c r="R455"/>
  <c i="33" r="T92"/>
  <c r="R99"/>
  <c r="R216"/>
  <c i="34" r="T91"/>
  <c r="P105"/>
  <c i="35" r="P90"/>
  <c r="P89"/>
  <c r="P88"/>
  <c i="1" r="AU91"/>
  <c i="35" r="P112"/>
  <c i="36" r="P86"/>
  <c r="R120"/>
  <c i="2" r="BK85"/>
  <c r="T94"/>
  <c r="R99"/>
  <c i="3" r="T83"/>
  <c r="T82"/>
  <c r="T81"/>
  <c i="4" r="R135"/>
  <c r="R175"/>
  <c r="R253"/>
  <c r="P313"/>
  <c r="R746"/>
  <c r="T1118"/>
  <c r="T1145"/>
  <c r="P1153"/>
  <c r="P1166"/>
  <c r="P1180"/>
  <c r="P1190"/>
  <c r="P1208"/>
  <c r="BK1215"/>
  <c r="J1215"/>
  <c r="J79"/>
  <c r="BK1223"/>
  <c r="J1223"/>
  <c r="J80"/>
  <c r="T1455"/>
  <c r="R1799"/>
  <c r="T1921"/>
  <c r="BK1954"/>
  <c r="J1954"/>
  <c r="J84"/>
  <c r="BK2155"/>
  <c r="J2155"/>
  <c r="J85"/>
  <c r="R2251"/>
  <c r="T2457"/>
  <c r="BK2625"/>
  <c r="J2625"/>
  <c r="J90"/>
  <c r="BK2954"/>
  <c r="J2954"/>
  <c r="J91"/>
  <c r="R3192"/>
  <c r="R3201"/>
  <c r="R3232"/>
  <c r="T3436"/>
  <c r="P3523"/>
  <c r="P3657"/>
  <c r="BK3725"/>
  <c r="J3725"/>
  <c r="J98"/>
  <c r="BK3770"/>
  <c r="J3770"/>
  <c r="J99"/>
  <c r="BK3811"/>
  <c r="J3811"/>
  <c r="J100"/>
  <c r="BK3854"/>
  <c r="J3854"/>
  <c r="J102"/>
  <c r="BK3911"/>
  <c r="J3911"/>
  <c r="J103"/>
  <c r="P4036"/>
  <c r="P4086"/>
  <c r="R4456"/>
  <c r="R4471"/>
  <c r="R4470"/>
  <c r="R4495"/>
  <c i="5" r="P89"/>
  <c r="P88"/>
  <c r="P87"/>
  <c i="1" r="AU59"/>
  <c i="6" r="R104"/>
  <c r="R133"/>
  <c r="R149"/>
  <c r="P154"/>
  <c r="BK175"/>
  <c r="J175"/>
  <c r="J70"/>
  <c r="R230"/>
  <c r="R296"/>
  <c r="P302"/>
  <c r="BK355"/>
  <c r="J355"/>
  <c r="J74"/>
  <c r="BK367"/>
  <c r="J367"/>
  <c r="J75"/>
  <c r="BK374"/>
  <c r="J374"/>
  <c r="J76"/>
  <c r="BK381"/>
  <c r="J381"/>
  <c r="J78"/>
  <c r="T388"/>
  <c r="R392"/>
  <c i="7" r="P94"/>
  <c r="P110"/>
  <c r="BK114"/>
  <c r="J114"/>
  <c r="J67"/>
  <c r="T141"/>
  <c r="T180"/>
  <c r="P256"/>
  <c i="8" r="P103"/>
  <c r="BK113"/>
  <c r="J113"/>
  <c r="J69"/>
  <c r="P117"/>
  <c r="P128"/>
  <c r="P161"/>
  <c r="T165"/>
  <c r="T173"/>
  <c r="T183"/>
  <c r="R196"/>
  <c r="T200"/>
  <c i="9" r="BK98"/>
  <c r="J98"/>
  <c r="J69"/>
  <c r="BK132"/>
  <c r="J132"/>
  <c r="J70"/>
  <c r="BK140"/>
  <c r="J140"/>
  <c r="J71"/>
  <c r="BK144"/>
  <c r="J144"/>
  <c r="J72"/>
  <c i="10" r="T90"/>
  <c r="T99"/>
  <c i="11" r="BK112"/>
  <c r="J112"/>
  <c r="J65"/>
  <c r="BK137"/>
  <c r="J137"/>
  <c r="J66"/>
  <c r="R137"/>
  <c r="P146"/>
  <c r="R156"/>
  <c r="R164"/>
  <c r="BK168"/>
  <c r="J168"/>
  <c r="J70"/>
  <c r="BK184"/>
  <c r="J184"/>
  <c r="J71"/>
  <c r="P195"/>
  <c r="P206"/>
  <c r="P217"/>
  <c r="R228"/>
  <c r="P242"/>
  <c r="BK253"/>
  <c r="J253"/>
  <c r="J77"/>
  <c r="BK287"/>
  <c r="J287"/>
  <c r="J78"/>
  <c r="BK303"/>
  <c r="J303"/>
  <c r="J79"/>
  <c r="BK307"/>
  <c r="J307"/>
  <c r="J80"/>
  <c r="BK311"/>
  <c r="J311"/>
  <c r="J81"/>
  <c r="BK316"/>
  <c r="J316"/>
  <c r="J82"/>
  <c r="BK321"/>
  <c r="J321"/>
  <c r="J83"/>
  <c r="BK326"/>
  <c r="J326"/>
  <c r="J84"/>
  <c r="BK331"/>
  <c r="J331"/>
  <c r="J85"/>
  <c r="BK336"/>
  <c r="J336"/>
  <c r="J86"/>
  <c r="T341"/>
  <c r="BK347"/>
  <c r="J347"/>
  <c r="J88"/>
  <c i="12" r="BK91"/>
  <c r="BK100"/>
  <c r="J100"/>
  <c r="J66"/>
  <c r="P346"/>
  <c i="13" r="R94"/>
  <c r="T101"/>
  <c r="T105"/>
  <c r="T109"/>
  <c r="T112"/>
  <c r="R115"/>
  <c i="14" r="BK93"/>
  <c r="J93"/>
  <c r="J61"/>
  <c r="BK139"/>
  <c r="J139"/>
  <c r="J62"/>
  <c r="P158"/>
  <c r="R197"/>
  <c r="P237"/>
  <c r="P257"/>
  <c r="T274"/>
  <c r="T273"/>
  <c r="T306"/>
  <c i="15" r="BK92"/>
  <c r="BK119"/>
  <c r="J119"/>
  <c r="J62"/>
  <c r="BK130"/>
  <c r="J130"/>
  <c r="J63"/>
  <c r="BK140"/>
  <c r="J140"/>
  <c r="J64"/>
  <c r="BK150"/>
  <c r="R190"/>
  <c r="R217"/>
  <c r="T243"/>
  <c i="16" r="T91"/>
  <c r="T107"/>
  <c r="R125"/>
  <c r="T140"/>
  <c r="BK179"/>
  <c r="J179"/>
  <c r="J67"/>
  <c r="T246"/>
  <c r="P272"/>
  <c i="17" r="BK85"/>
  <c r="J85"/>
  <c r="J61"/>
  <c r="BK111"/>
  <c r="J111"/>
  <c r="J62"/>
  <c i="18" r="R85"/>
  <c r="P123"/>
  <c i="19" r="T85"/>
  <c r="T117"/>
  <c i="20" r="BK91"/>
  <c r="J91"/>
  <c r="J63"/>
  <c r="R95"/>
  <c r="BK141"/>
  <c r="J141"/>
  <c r="J65"/>
  <c i="21" r="P92"/>
  <c r="P165"/>
  <c r="BK194"/>
  <c r="J194"/>
  <c r="J64"/>
  <c r="P199"/>
  <c r="P217"/>
  <c r="T227"/>
  <c r="T268"/>
  <c i="22" r="T87"/>
  <c r="P147"/>
  <c r="R171"/>
  <c i="23" r="T89"/>
  <c r="T154"/>
  <c r="R165"/>
  <c r="P179"/>
  <c r="R186"/>
  <c r="BK220"/>
  <c r="J220"/>
  <c r="J66"/>
  <c i="24" r="R89"/>
  <c r="BK137"/>
  <c r="J137"/>
  <c r="J64"/>
  <c r="T137"/>
  <c r="BK159"/>
  <c r="J159"/>
  <c r="J66"/>
  <c i="25" r="T89"/>
  <c r="P125"/>
  <c r="BK138"/>
  <c r="J138"/>
  <c r="J64"/>
  <c r="BK160"/>
  <c r="J160"/>
  <c r="J66"/>
  <c i="26" r="T91"/>
  <c r="T130"/>
  <c r="R143"/>
  <c r="R164"/>
  <c r="T183"/>
  <c r="T190"/>
  <c i="27" r="BK85"/>
  <c r="J85"/>
  <c r="J61"/>
  <c r="BK106"/>
  <c r="BK105"/>
  <c r="J105"/>
  <c r="J62"/>
  <c i="28" r="P85"/>
  <c r="P84"/>
  <c r="P83"/>
  <c i="1" r="AU83"/>
  <c i="28" r="R103"/>
  <c r="R102"/>
  <c r="R83"/>
  <c i="29" r="R85"/>
  <c r="R84"/>
  <c r="R83"/>
  <c r="P106"/>
  <c r="P105"/>
  <c i="30" r="T86"/>
  <c r="T85"/>
  <c r="P123"/>
  <c r="P147"/>
  <c r="P146"/>
  <c i="31" r="P86"/>
  <c r="P85"/>
  <c r="T123"/>
  <c r="T147"/>
  <c r="T146"/>
  <c i="32" r="BK90"/>
  <c r="J90"/>
  <c r="J61"/>
  <c r="BK204"/>
  <c r="J204"/>
  <c r="J62"/>
  <c r="P222"/>
  <c r="P357"/>
  <c r="BK370"/>
  <c r="J370"/>
  <c r="J66"/>
  <c r="BK455"/>
  <c r="J455"/>
  <c r="J67"/>
  <c i="33" r="P92"/>
  <c r="T99"/>
  <c r="T216"/>
  <c i="34" r="R91"/>
  <c r="T105"/>
  <c i="35" r="BK90"/>
  <c r="T90"/>
  <c r="T89"/>
  <c r="T88"/>
  <c r="T112"/>
  <c i="36" r="BK86"/>
  <c r="T86"/>
  <c r="P120"/>
  <c i="2" r="T85"/>
  <c r="T84"/>
  <c r="T83"/>
  <c r="BK94"/>
  <c r="J94"/>
  <c r="J62"/>
  <c r="BK99"/>
  <c r="J99"/>
  <c r="J63"/>
  <c i="3" r="R83"/>
  <c r="R82"/>
  <c r="R81"/>
  <c i="4" r="T135"/>
  <c r="P175"/>
  <c r="P253"/>
  <c r="T313"/>
  <c r="BK746"/>
  <c r="J746"/>
  <c r="J70"/>
  <c r="BK1118"/>
  <c r="J1118"/>
  <c r="J71"/>
  <c r="P1145"/>
  <c r="BK1153"/>
  <c r="J1153"/>
  <c r="J74"/>
  <c r="BK1166"/>
  <c r="J1166"/>
  <c r="J75"/>
  <c r="BK1180"/>
  <c r="J1180"/>
  <c r="J76"/>
  <c r="BK1190"/>
  <c r="J1190"/>
  <c r="J77"/>
  <c r="BK1208"/>
  <c r="J1208"/>
  <c r="J78"/>
  <c r="P1215"/>
  <c r="R1223"/>
  <c r="P1455"/>
  <c r="P1799"/>
  <c r="P1921"/>
  <c r="R1954"/>
  <c r="R2155"/>
  <c r="P2251"/>
  <c r="P2457"/>
  <c r="T2625"/>
  <c r="R2954"/>
  <c r="P3192"/>
  <c r="BK3201"/>
  <c r="J3201"/>
  <c r="J93"/>
  <c r="BK3232"/>
  <c r="J3232"/>
  <c r="J94"/>
  <c r="BK3436"/>
  <c r="J3436"/>
  <c r="J95"/>
  <c r="T3523"/>
  <c r="T3657"/>
  <c r="T3725"/>
  <c r="R3770"/>
  <c r="P3811"/>
  <c r="P3854"/>
  <c r="R3911"/>
  <c r="R4036"/>
  <c r="T4086"/>
  <c r="P4456"/>
  <c r="T4471"/>
  <c r="T4470"/>
  <c r="BK4495"/>
  <c r="J4495"/>
  <c r="J111"/>
  <c i="5" r="T89"/>
  <c r="T88"/>
  <c r="T87"/>
  <c i="6" r="T104"/>
  <c r="T133"/>
  <c r="T149"/>
  <c r="R154"/>
  <c r="R175"/>
  <c r="T230"/>
  <c r="T296"/>
  <c r="R302"/>
  <c r="T355"/>
  <c r="P367"/>
  <c r="R374"/>
  <c r="T381"/>
  <c r="R388"/>
  <c r="T392"/>
  <c i="7" r="T94"/>
  <c r="R110"/>
  <c r="P114"/>
  <c r="BK141"/>
  <c r="J141"/>
  <c r="J68"/>
  <c r="BK180"/>
  <c r="J180"/>
  <c r="J69"/>
  <c r="T256"/>
  <c i="8" r="R103"/>
  <c r="P113"/>
  <c r="BK117"/>
  <c r="J117"/>
  <c r="J70"/>
  <c r="BK128"/>
  <c r="J128"/>
  <c r="J71"/>
  <c r="BK161"/>
  <c r="J161"/>
  <c r="J72"/>
  <c r="BK165"/>
  <c r="J165"/>
  <c r="J73"/>
  <c r="BK173"/>
  <c r="J173"/>
  <c r="J74"/>
  <c r="R183"/>
  <c r="T196"/>
  <c r="P200"/>
  <c i="9" r="P98"/>
  <c r="T132"/>
  <c r="T140"/>
  <c r="T144"/>
  <c i="10" r="P90"/>
  <c r="P89"/>
  <c r="P88"/>
  <c i="1" r="AU65"/>
  <c i="10" r="BK99"/>
  <c r="J99"/>
  <c r="J66"/>
  <c i="11" r="R112"/>
  <c r="BK146"/>
  <c r="J146"/>
  <c r="J67"/>
  <c r="BK156"/>
  <c r="J156"/>
  <c r="J68"/>
  <c r="BK164"/>
  <c r="J164"/>
  <c r="J69"/>
  <c r="P168"/>
  <c r="R184"/>
  <c r="BK195"/>
  <c r="J195"/>
  <c r="J72"/>
  <c r="T206"/>
  <c r="T217"/>
  <c r="T228"/>
  <c r="T242"/>
  <c r="P253"/>
  <c r="T287"/>
  <c r="R303"/>
  <c r="P307"/>
  <c r="P311"/>
  <c r="T316"/>
  <c r="T321"/>
  <c r="T326"/>
  <c r="R331"/>
  <c r="R336"/>
  <c r="P341"/>
  <c r="T347"/>
  <c i="12" r="T91"/>
  <c r="P100"/>
  <c r="BK346"/>
  <c r="J346"/>
  <c r="J67"/>
  <c i="13" r="T94"/>
  <c r="T93"/>
  <c r="T92"/>
  <c r="R101"/>
  <c r="R105"/>
  <c r="R109"/>
  <c r="R112"/>
  <c r="BK115"/>
  <c r="J115"/>
  <c r="J70"/>
  <c i="14" r="R93"/>
  <c r="R92"/>
  <c r="P139"/>
  <c r="R158"/>
  <c r="T197"/>
  <c r="T237"/>
  <c r="T257"/>
  <c r="P274"/>
  <c r="P273"/>
  <c r="P306"/>
  <c i="15" r="R92"/>
  <c r="R119"/>
  <c r="P130"/>
  <c r="P140"/>
  <c r="T150"/>
  <c r="BK190"/>
  <c r="J190"/>
  <c r="J68"/>
  <c r="P217"/>
  <c r="BK243"/>
  <c r="J243"/>
  <c r="J70"/>
  <c i="16" r="P91"/>
  <c r="P90"/>
  <c r="BK107"/>
  <c r="J107"/>
  <c r="J62"/>
  <c r="BK125"/>
  <c r="J125"/>
  <c r="J63"/>
  <c r="BK140"/>
  <c r="J140"/>
  <c r="J66"/>
  <c r="R179"/>
  <c r="P246"/>
  <c r="R272"/>
  <c i="17" r="T85"/>
  <c r="T84"/>
  <c r="T83"/>
  <c r="P111"/>
  <c i="18" r="T85"/>
  <c r="T84"/>
  <c r="T83"/>
  <c r="R123"/>
  <c i="19" r="BK85"/>
  <c r="J85"/>
  <c r="J61"/>
  <c r="BK117"/>
  <c r="J117"/>
  <c r="J62"/>
  <c i="20" r="P91"/>
  <c r="T95"/>
  <c r="P141"/>
  <c i="21" r="R92"/>
  <c r="R165"/>
  <c r="P194"/>
  <c r="BK199"/>
  <c r="J199"/>
  <c r="J65"/>
  <c r="BK217"/>
  <c r="J217"/>
  <c r="J66"/>
  <c r="BK227"/>
  <c r="J227"/>
  <c r="J67"/>
  <c r="BK268"/>
  <c r="J268"/>
  <c r="J68"/>
  <c i="22" r="R87"/>
  <c r="R86"/>
  <c r="R85"/>
  <c r="R147"/>
  <c r="BK171"/>
  <c r="J171"/>
  <c r="J64"/>
  <c i="23" r="P89"/>
  <c r="R154"/>
  <c r="T165"/>
  <c r="T179"/>
  <c r="BK186"/>
  <c r="J186"/>
  <c r="J65"/>
  <c r="T220"/>
  <c i="24" r="BK89"/>
  <c r="J89"/>
  <c r="J61"/>
  <c r="R124"/>
  <c r="R137"/>
  <c r="T159"/>
  <c i="25" r="R89"/>
  <c r="BK125"/>
  <c r="J125"/>
  <c r="J63"/>
  <c r="T138"/>
  <c r="T160"/>
  <c i="26" r="R91"/>
  <c r="R90"/>
  <c r="BK130"/>
  <c r="J130"/>
  <c r="J62"/>
  <c r="P143"/>
  <c r="P164"/>
  <c r="BK183"/>
  <c r="J183"/>
  <c r="J68"/>
  <c r="BK190"/>
  <c r="J190"/>
  <c r="J69"/>
  <c i="27" r="R85"/>
  <c r="R84"/>
  <c r="R83"/>
  <c r="P106"/>
  <c r="P105"/>
  <c i="28" r="T85"/>
  <c r="T84"/>
  <c r="T83"/>
  <c r="T103"/>
  <c r="T102"/>
  <c i="29" r="BK85"/>
  <c r="J85"/>
  <c r="J61"/>
  <c r="BK106"/>
  <c r="J106"/>
  <c r="J63"/>
  <c i="30" r="P86"/>
  <c r="P85"/>
  <c r="P84"/>
  <c i="1" r="AU85"/>
  <c i="30" r="BK123"/>
  <c r="J123"/>
  <c r="J62"/>
  <c r="T147"/>
  <c r="T146"/>
  <c i="31" r="T86"/>
  <c r="T85"/>
  <c r="R123"/>
  <c r="P147"/>
  <c r="P146"/>
  <c i="32" r="P90"/>
  <c r="P204"/>
  <c r="R222"/>
  <c r="R357"/>
  <c r="T370"/>
  <c r="T455"/>
  <c i="33" r="BK92"/>
  <c r="J92"/>
  <c r="J65"/>
  <c r="P99"/>
  <c r="BK216"/>
  <c r="J216"/>
  <c r="J67"/>
  <c i="34" r="BK91"/>
  <c r="J91"/>
  <c r="J65"/>
  <c r="BK105"/>
  <c r="J105"/>
  <c r="J66"/>
  <c i="37" r="BK85"/>
  <c r="BK84"/>
  <c r="J84"/>
  <c r="J60"/>
  <c r="R85"/>
  <c r="R84"/>
  <c r="BK103"/>
  <c r="J103"/>
  <c r="J63"/>
  <c r="R103"/>
  <c r="R102"/>
  <c i="2" r="P85"/>
  <c r="P84"/>
  <c r="P83"/>
  <c i="1" r="AU55"/>
  <c i="2" r="P94"/>
  <c r="P99"/>
  <c i="3" r="BK83"/>
  <c r="J83"/>
  <c r="J61"/>
  <c i="4" r="BK135"/>
  <c r="J135"/>
  <c r="J65"/>
  <c r="T175"/>
  <c r="T253"/>
  <c r="BK313"/>
  <c r="J313"/>
  <c r="J69"/>
  <c r="T746"/>
  <c r="R1118"/>
  <c r="BK1145"/>
  <c r="J1145"/>
  <c r="J73"/>
  <c r="R1153"/>
  <c r="R1166"/>
  <c r="R1180"/>
  <c r="R1190"/>
  <c r="T1208"/>
  <c r="R1215"/>
  <c r="P1223"/>
  <c r="R1455"/>
  <c r="T1799"/>
  <c r="R1921"/>
  <c r="T1954"/>
  <c r="P2155"/>
  <c r="T2251"/>
  <c r="R2457"/>
  <c r="P2625"/>
  <c r="T2954"/>
  <c r="T3192"/>
  <c r="T3201"/>
  <c r="T3232"/>
  <c r="R3436"/>
  <c r="R3523"/>
  <c r="BK3657"/>
  <c r="J3657"/>
  <c r="J97"/>
  <c r="R3725"/>
  <c r="T3770"/>
  <c r="R3811"/>
  <c r="T3854"/>
  <c r="T3911"/>
  <c r="T4036"/>
  <c r="BK4086"/>
  <c r="J4086"/>
  <c r="J105"/>
  <c r="BK4456"/>
  <c r="J4456"/>
  <c r="J107"/>
  <c r="BK4471"/>
  <c r="J4471"/>
  <c r="J109"/>
  <c r="T4495"/>
  <c i="6" r="BK104"/>
  <c r="J104"/>
  <c r="J65"/>
  <c r="P133"/>
  <c r="P149"/>
  <c r="T154"/>
  <c r="T175"/>
  <c r="P230"/>
  <c r="BK296"/>
  <c r="J296"/>
  <c r="J72"/>
  <c r="T302"/>
  <c r="R355"/>
  <c r="R367"/>
  <c r="P374"/>
  <c r="R381"/>
  <c r="P388"/>
  <c r="BK392"/>
  <c r="J392"/>
  <c r="J80"/>
  <c i="7" r="BK94"/>
  <c r="J94"/>
  <c r="J65"/>
  <c r="BK110"/>
  <c r="J110"/>
  <c r="J66"/>
  <c r="T114"/>
  <c r="R141"/>
  <c r="R180"/>
  <c r="R256"/>
  <c i="8" r="T103"/>
  <c r="T113"/>
  <c r="T117"/>
  <c r="R128"/>
  <c r="R161"/>
  <c r="P165"/>
  <c r="P173"/>
  <c r="P183"/>
  <c r="P196"/>
  <c r="BK200"/>
  <c r="J200"/>
  <c r="J78"/>
  <c i="9" r="R98"/>
  <c r="R97"/>
  <c r="R96"/>
  <c r="P132"/>
  <c r="P140"/>
  <c r="R144"/>
  <c i="10" r="R90"/>
  <c r="R99"/>
  <c i="11" r="T112"/>
  <c r="T137"/>
  <c r="R146"/>
  <c r="P156"/>
  <c r="P164"/>
  <c r="R168"/>
  <c r="P184"/>
  <c r="T195"/>
  <c r="R206"/>
  <c r="BK217"/>
  <c r="J217"/>
  <c r="J74"/>
  <c r="BK228"/>
  <c r="J228"/>
  <c r="J75"/>
  <c r="R242"/>
  <c r="R253"/>
  <c r="R287"/>
  <c r="T303"/>
  <c r="R307"/>
  <c r="R311"/>
  <c r="P316"/>
  <c r="R321"/>
  <c r="R326"/>
  <c r="P331"/>
  <c r="P336"/>
  <c r="R341"/>
  <c r="P347"/>
  <c i="12" r="R91"/>
  <c r="R100"/>
  <c r="T346"/>
  <c i="13" r="BK94"/>
  <c r="J94"/>
  <c r="J65"/>
  <c r="BK101"/>
  <c r="J101"/>
  <c r="J66"/>
  <c r="BK105"/>
  <c r="J105"/>
  <c r="J67"/>
  <c r="BK109"/>
  <c r="J109"/>
  <c r="J68"/>
  <c r="P112"/>
  <c r="P115"/>
  <c i="14" r="T93"/>
  <c r="T92"/>
  <c r="T91"/>
  <c r="T139"/>
  <c r="BK158"/>
  <c r="J158"/>
  <c r="J63"/>
  <c r="BK197"/>
  <c r="J197"/>
  <c r="J64"/>
  <c r="BK237"/>
  <c r="J237"/>
  <c r="J65"/>
  <c r="BK257"/>
  <c r="J257"/>
  <c r="J66"/>
  <c r="R274"/>
  <c r="R273"/>
  <c r="BK306"/>
  <c r="J306"/>
  <c r="J71"/>
  <c i="15" r="T92"/>
  <c r="T119"/>
  <c r="R130"/>
  <c r="R140"/>
  <c r="P150"/>
  <c r="T190"/>
  <c r="T217"/>
  <c r="P243"/>
  <c i="16" r="BK91"/>
  <c r="J91"/>
  <c r="J61"/>
  <c r="R107"/>
  <c r="T125"/>
  <c r="P140"/>
  <c r="P139"/>
  <c r="T179"/>
  <c r="R246"/>
  <c r="T272"/>
  <c i="17" r="R85"/>
  <c r="R84"/>
  <c r="R83"/>
  <c r="R111"/>
  <c i="18" r="P85"/>
  <c r="P84"/>
  <c r="P83"/>
  <c i="1" r="AU73"/>
  <c i="18" r="BK123"/>
  <c r="J123"/>
  <c r="J62"/>
  <c i="19" r="P85"/>
  <c r="P117"/>
  <c i="20" r="T91"/>
  <c r="BK95"/>
  <c r="J95"/>
  <c r="J64"/>
  <c r="T141"/>
  <c i="21" r="BK92"/>
  <c r="J92"/>
  <c r="J61"/>
  <c r="BK165"/>
  <c r="J165"/>
  <c r="J63"/>
  <c r="R194"/>
  <c r="R199"/>
  <c r="T217"/>
  <c r="P227"/>
  <c r="P268"/>
  <c i="22" r="BK87"/>
  <c r="T147"/>
  <c r="T171"/>
  <c i="23" r="BK89"/>
  <c r="J89"/>
  <c r="J61"/>
  <c r="BK154"/>
  <c r="J154"/>
  <c r="J62"/>
  <c r="BK165"/>
  <c r="J165"/>
  <c r="J63"/>
  <c r="BK179"/>
  <c r="J179"/>
  <c r="J64"/>
  <c r="P186"/>
  <c r="P220"/>
  <c i="24" r="P89"/>
  <c r="P124"/>
  <c r="P137"/>
  <c r="P159"/>
  <c i="25" r="BK89"/>
  <c r="J89"/>
  <c r="J61"/>
  <c r="R125"/>
  <c r="P138"/>
  <c r="R160"/>
  <c i="26" r="BK91"/>
  <c r="J91"/>
  <c r="J61"/>
  <c r="P130"/>
  <c r="BK143"/>
  <c r="J143"/>
  <c r="J63"/>
  <c r="BK164"/>
  <c r="J164"/>
  <c r="J65"/>
  <c r="R183"/>
  <c r="R182"/>
  <c r="P190"/>
  <c i="27" r="T85"/>
  <c r="T84"/>
  <c r="T83"/>
  <c r="T106"/>
  <c r="T105"/>
  <c i="28" r="BK85"/>
  <c r="J85"/>
  <c r="J61"/>
  <c r="BK103"/>
  <c r="BK102"/>
  <c r="J102"/>
  <c r="J62"/>
  <c i="29" r="T85"/>
  <c r="T84"/>
  <c r="T83"/>
  <c r="T106"/>
  <c r="T105"/>
  <c i="30" r="R86"/>
  <c r="R85"/>
  <c r="R84"/>
  <c r="R123"/>
  <c r="BK147"/>
  <c r="J147"/>
  <c r="J64"/>
  <c i="31" r="BK86"/>
  <c r="J86"/>
  <c r="J61"/>
  <c r="BK123"/>
  <c r="J123"/>
  <c r="J62"/>
  <c r="R147"/>
  <c r="R146"/>
  <c i="32" r="R90"/>
  <c r="R89"/>
  <c r="R88"/>
  <c r="R204"/>
  <c r="BK222"/>
  <c r="J222"/>
  <c r="J64"/>
  <c r="BK357"/>
  <c r="J357"/>
  <c r="J65"/>
  <c r="P370"/>
  <c r="P455"/>
  <c i="33" r="R92"/>
  <c r="R91"/>
  <c r="R90"/>
  <c r="BK99"/>
  <c r="J99"/>
  <c r="J66"/>
  <c r="P216"/>
  <c i="34" r="P91"/>
  <c r="P90"/>
  <c r="P89"/>
  <c i="1" r="AU90"/>
  <c i="34" r="R105"/>
  <c i="35" r="R90"/>
  <c r="BK112"/>
  <c r="J112"/>
  <c r="J66"/>
  <c r="R112"/>
  <c i="36" r="R86"/>
  <c r="R85"/>
  <c r="R84"/>
  <c r="BK120"/>
  <c r="J120"/>
  <c r="J63"/>
  <c r="T120"/>
  <c i="37" r="P85"/>
  <c r="P84"/>
  <c r="T85"/>
  <c r="T84"/>
  <c r="P103"/>
  <c r="P102"/>
  <c r="T103"/>
  <c r="T102"/>
  <c i="4" r="BK2453"/>
  <c r="J2453"/>
  <c r="J87"/>
  <c i="16" r="BK136"/>
  <c r="J136"/>
  <c r="J64"/>
  <c i="22" r="BK141"/>
  <c r="J141"/>
  <c r="J62"/>
  <c r="BK188"/>
  <c r="J188"/>
  <c r="J65"/>
  <c i="24" r="BK156"/>
  <c r="J156"/>
  <c r="J65"/>
  <c i="14" r="BK266"/>
  <c r="J266"/>
  <c r="J67"/>
  <c i="15" r="BK146"/>
  <c r="J146"/>
  <c r="J65"/>
  <c i="17" r="BK124"/>
  <c r="J124"/>
  <c r="J63"/>
  <c i="21" r="BK160"/>
  <c r="J160"/>
  <c r="J62"/>
  <c i="25" r="BK157"/>
  <c r="J157"/>
  <c r="J65"/>
  <c r="BK175"/>
  <c r="J175"/>
  <c r="J67"/>
  <c i="32" r="BK217"/>
  <c r="J217"/>
  <c r="J63"/>
  <c r="BK493"/>
  <c r="J493"/>
  <c r="J68"/>
  <c i="36" r="BK136"/>
  <c r="J136"/>
  <c r="J64"/>
  <c i="4" r="BK3852"/>
  <c r="J3852"/>
  <c r="J101"/>
  <c i="8" r="BK194"/>
  <c r="J194"/>
  <c r="J76"/>
  <c i="19" r="BK138"/>
  <c r="J138"/>
  <c r="J63"/>
  <c i="20" r="BK87"/>
  <c r="J87"/>
  <c r="J61"/>
  <c i="21" r="BK276"/>
  <c r="J276"/>
  <c r="J69"/>
  <c i="24" r="BK119"/>
  <c r="J119"/>
  <c r="J62"/>
  <c i="33" r="BK222"/>
  <c r="J222"/>
  <c r="J68"/>
  <c i="4" r="BK172"/>
  <c r="J172"/>
  <c r="J66"/>
  <c r="BK4447"/>
  <c r="J4447"/>
  <c r="J106"/>
  <c r="BK4475"/>
  <c r="J4475"/>
  <c r="J110"/>
  <c i="6" r="BK379"/>
  <c r="J379"/>
  <c r="J77"/>
  <c i="14" r="BK270"/>
  <c r="J270"/>
  <c r="J68"/>
  <c i="18" r="BK146"/>
  <c r="J146"/>
  <c r="J63"/>
  <c i="21" r="BK279"/>
  <c r="J279"/>
  <c r="J70"/>
  <c i="23" r="BK228"/>
  <c r="J228"/>
  <c r="J67"/>
  <c i="24" r="BK174"/>
  <c r="J174"/>
  <c r="J67"/>
  <c i="25" r="BK119"/>
  <c r="J119"/>
  <c r="J62"/>
  <c i="26" r="BK161"/>
  <c r="J161"/>
  <c r="J64"/>
  <c r="BK179"/>
  <c r="J179"/>
  <c r="J66"/>
  <c i="34" r="BK131"/>
  <c r="J131"/>
  <c r="J67"/>
  <c i="36" r="BK108"/>
  <c r="J108"/>
  <c r="J62"/>
  <c i="37" r="J52"/>
  <c r="F55"/>
  <c r="BF99"/>
  <c r="E48"/>
  <c r="BF96"/>
  <c r="BF108"/>
  <c i="36" r="J86"/>
  <c r="J61"/>
  <c i="37" r="BF104"/>
  <c r="BF86"/>
  <c r="BF89"/>
  <c r="BF106"/>
  <c i="36" r="E48"/>
  <c r="F81"/>
  <c r="BF129"/>
  <c r="J52"/>
  <c r="BF87"/>
  <c r="BF98"/>
  <c r="BF100"/>
  <c r="BF128"/>
  <c r="BF132"/>
  <c i="35" r="J90"/>
  <c r="J65"/>
  <c i="36" r="BF102"/>
  <c r="BF105"/>
  <c r="BF121"/>
  <c r="BF135"/>
  <c r="BF137"/>
  <c r="BF109"/>
  <c r="BF130"/>
  <c r="BF133"/>
  <c i="34" r="BK90"/>
  <c r="J90"/>
  <c r="J64"/>
  <c i="35" r="F59"/>
  <c r="BF91"/>
  <c r="BF93"/>
  <c r="BF106"/>
  <c r="BF108"/>
  <c r="BF113"/>
  <c r="BF115"/>
  <c r="BF117"/>
  <c r="J58"/>
  <c r="E76"/>
  <c r="J85"/>
  <c r="BF102"/>
  <c r="BF104"/>
  <c r="BF109"/>
  <c r="BF111"/>
  <c r="J82"/>
  <c r="BF94"/>
  <c r="BF96"/>
  <c r="BF98"/>
  <c r="BF99"/>
  <c r="BF116"/>
  <c r="F58"/>
  <c r="BF101"/>
  <c r="BF103"/>
  <c i="34" r="E50"/>
  <c r="J58"/>
  <c r="F86"/>
  <c r="BF94"/>
  <c r="BF99"/>
  <c r="BF116"/>
  <c r="J56"/>
  <c r="J86"/>
  <c r="BF92"/>
  <c r="BF108"/>
  <c r="F58"/>
  <c r="BF96"/>
  <c r="BF97"/>
  <c r="BF101"/>
  <c r="BF106"/>
  <c r="BF110"/>
  <c r="BF126"/>
  <c r="BF132"/>
  <c r="BF103"/>
  <c r="BF111"/>
  <c r="BF121"/>
  <c i="33" r="E50"/>
  <c r="J56"/>
  <c r="F59"/>
  <c r="F86"/>
  <c r="BF95"/>
  <c r="BF108"/>
  <c r="BF147"/>
  <c r="BF152"/>
  <c r="BF153"/>
  <c r="BF155"/>
  <c r="BF157"/>
  <c r="BF160"/>
  <c r="BF161"/>
  <c r="BF163"/>
  <c r="BF167"/>
  <c r="BF172"/>
  <c r="BF177"/>
  <c r="BF180"/>
  <c r="BF183"/>
  <c r="BF213"/>
  <c r="BF215"/>
  <c r="BF219"/>
  <c r="J59"/>
  <c r="J86"/>
  <c r="BF105"/>
  <c r="BF117"/>
  <c r="BF124"/>
  <c r="BF128"/>
  <c r="BF130"/>
  <c r="BF135"/>
  <c r="BF137"/>
  <c r="BF138"/>
  <c r="BF139"/>
  <c r="BF140"/>
  <c r="BF141"/>
  <c r="BF143"/>
  <c r="BF149"/>
  <c r="BF150"/>
  <c r="BF154"/>
  <c r="BF156"/>
  <c r="BF165"/>
  <c r="BF169"/>
  <c r="BF179"/>
  <c r="BF185"/>
  <c r="BF186"/>
  <c r="BF187"/>
  <c r="BF200"/>
  <c r="BF202"/>
  <c r="BF204"/>
  <c r="BF205"/>
  <c r="BF207"/>
  <c r="BF111"/>
  <c r="BF119"/>
  <c r="BF145"/>
  <c r="BF159"/>
  <c r="BF162"/>
  <c r="BF164"/>
  <c r="BF176"/>
  <c r="BF178"/>
  <c r="BF211"/>
  <c r="BF217"/>
  <c r="BF220"/>
  <c r="BF93"/>
  <c r="BF97"/>
  <c r="BF100"/>
  <c r="BF106"/>
  <c r="BF109"/>
  <c r="BF113"/>
  <c r="BF115"/>
  <c r="BF126"/>
  <c r="BF132"/>
  <c r="BF134"/>
  <c r="BF142"/>
  <c r="BF144"/>
  <c r="BF146"/>
  <c r="BF148"/>
  <c r="BF151"/>
  <c r="BF158"/>
  <c r="BF166"/>
  <c r="BF168"/>
  <c r="BF170"/>
  <c r="BF171"/>
  <c r="BF173"/>
  <c r="BF174"/>
  <c r="BF175"/>
  <c r="BF181"/>
  <c r="BF182"/>
  <c r="BF188"/>
  <c r="BF193"/>
  <c r="BF196"/>
  <c r="BF198"/>
  <c r="BF223"/>
  <c i="32" r="J54"/>
  <c r="J85"/>
  <c r="BE91"/>
  <c r="BE95"/>
  <c r="BE99"/>
  <c r="BE107"/>
  <c r="BE129"/>
  <c r="BE235"/>
  <c r="BE268"/>
  <c r="BE303"/>
  <c r="BE318"/>
  <c r="BE352"/>
  <c r="BE358"/>
  <c r="BE360"/>
  <c r="BE383"/>
  <c r="BE386"/>
  <c r="BE399"/>
  <c r="BE407"/>
  <c r="BE446"/>
  <c r="BE448"/>
  <c r="BE470"/>
  <c i="31" r="BK85"/>
  <c r="J85"/>
  <c r="J60"/>
  <c i="32" r="E78"/>
  <c r="F84"/>
  <c r="BE117"/>
  <c r="BE121"/>
  <c r="BE125"/>
  <c r="BE136"/>
  <c r="BE143"/>
  <c r="BE147"/>
  <c r="BE153"/>
  <c r="BE158"/>
  <c r="BE167"/>
  <c r="BE178"/>
  <c r="BE199"/>
  <c r="BE205"/>
  <c r="BE214"/>
  <c r="BE231"/>
  <c r="BE244"/>
  <c r="BE272"/>
  <c r="BE276"/>
  <c r="BE335"/>
  <c r="BE347"/>
  <c r="BE361"/>
  <c r="BE363"/>
  <c r="BE364"/>
  <c r="BE366"/>
  <c r="BE367"/>
  <c r="BE371"/>
  <c r="BE389"/>
  <c r="BE394"/>
  <c r="BE425"/>
  <c r="BE431"/>
  <c r="BE437"/>
  <c r="BE441"/>
  <c r="BE450"/>
  <c r="J82"/>
  <c r="BE103"/>
  <c r="BE184"/>
  <c r="BE195"/>
  <c r="BE292"/>
  <c r="BE297"/>
  <c r="BE308"/>
  <c r="BE313"/>
  <c r="BE341"/>
  <c r="BE369"/>
  <c r="BE379"/>
  <c r="BE392"/>
  <c r="BE395"/>
  <c r="BE403"/>
  <c r="BE444"/>
  <c r="BE452"/>
  <c r="BE456"/>
  <c r="BE462"/>
  <c r="BE474"/>
  <c r="BE480"/>
  <c r="BE489"/>
  <c r="BE494"/>
  <c r="F55"/>
  <c r="BE109"/>
  <c r="BE113"/>
  <c r="BE173"/>
  <c r="BE201"/>
  <c r="BE210"/>
  <c r="BE215"/>
  <c r="BE218"/>
  <c r="BE223"/>
  <c r="BE228"/>
  <c r="BE239"/>
  <c r="BE254"/>
  <c r="BE258"/>
  <c r="BE262"/>
  <c r="BE411"/>
  <c r="BE419"/>
  <c r="BE422"/>
  <c r="BE485"/>
  <c i="31" r="J54"/>
  <c r="J55"/>
  <c r="BF103"/>
  <c r="BF124"/>
  <c r="BF156"/>
  <c r="E48"/>
  <c r="F54"/>
  <c r="F55"/>
  <c r="BF89"/>
  <c r="BF91"/>
  <c r="BF93"/>
  <c r="BF120"/>
  <c r="BF131"/>
  <c r="BF133"/>
  <c r="BF135"/>
  <c r="BF148"/>
  <c r="J52"/>
  <c r="BF97"/>
  <c r="BF137"/>
  <c r="BF142"/>
  <c r="BF143"/>
  <c r="BF154"/>
  <c r="BF87"/>
  <c r="BF95"/>
  <c r="BF100"/>
  <c r="BF115"/>
  <c r="BF138"/>
  <c r="BF141"/>
  <c r="BF151"/>
  <c i="30" r="J52"/>
  <c r="J54"/>
  <c r="BF91"/>
  <c r="BF95"/>
  <c r="BF97"/>
  <c r="BF100"/>
  <c r="BF144"/>
  <c r="E48"/>
  <c r="F54"/>
  <c r="F81"/>
  <c r="BF87"/>
  <c r="BF103"/>
  <c r="BF115"/>
  <c r="BF124"/>
  <c r="BF135"/>
  <c r="BF142"/>
  <c r="BF154"/>
  <c r="BF156"/>
  <c r="J55"/>
  <c r="BF89"/>
  <c r="BF120"/>
  <c r="BF126"/>
  <c r="BF127"/>
  <c r="BF148"/>
  <c r="BF93"/>
  <c r="BF130"/>
  <c r="BF131"/>
  <c r="BF132"/>
  <c r="BF151"/>
  <c i="29" r="E48"/>
  <c r="J52"/>
  <c r="F55"/>
  <c i="28" r="J103"/>
  <c r="J63"/>
  <c i="29" r="BF107"/>
  <c r="BF86"/>
  <c r="BF99"/>
  <c r="BF111"/>
  <c r="BF89"/>
  <c r="BF96"/>
  <c r="BF102"/>
  <c r="BF109"/>
  <c i="27" r="J106"/>
  <c r="J63"/>
  <c i="28" r="J52"/>
  <c r="E48"/>
  <c r="F80"/>
  <c r="BF89"/>
  <c r="BF104"/>
  <c r="BF86"/>
  <c r="BF96"/>
  <c r="BF99"/>
  <c r="BF106"/>
  <c r="BF108"/>
  <c i="27" r="E48"/>
  <c r="J77"/>
  <c r="BF86"/>
  <c i="26" r="BK90"/>
  <c i="27" r="BF89"/>
  <c r="BF109"/>
  <c r="F55"/>
  <c r="BF107"/>
  <c r="BF111"/>
  <c r="BF96"/>
  <c r="BF99"/>
  <c r="BF102"/>
  <c i="26" r="J54"/>
  <c r="J55"/>
  <c r="J83"/>
  <c r="F86"/>
  <c r="BF94"/>
  <c r="BF108"/>
  <c r="BF126"/>
  <c r="BF131"/>
  <c r="BF135"/>
  <c r="BF139"/>
  <c r="BF150"/>
  <c r="BF155"/>
  <c r="BF170"/>
  <c r="BF173"/>
  <c r="BF191"/>
  <c r="BF193"/>
  <c r="E48"/>
  <c r="BF92"/>
  <c r="BF110"/>
  <c r="BF124"/>
  <c r="BF128"/>
  <c r="BF133"/>
  <c r="BF141"/>
  <c r="BF144"/>
  <c r="BF146"/>
  <c r="BF148"/>
  <c r="BF151"/>
  <c r="BF159"/>
  <c r="BF180"/>
  <c r="BF189"/>
  <c r="F54"/>
  <c r="BF98"/>
  <c r="BF100"/>
  <c r="BF104"/>
  <c r="BF112"/>
  <c r="BF114"/>
  <c r="BF121"/>
  <c r="BF137"/>
  <c r="BF157"/>
  <c r="BF162"/>
  <c r="BF165"/>
  <c r="BF167"/>
  <c r="BF184"/>
  <c r="BF186"/>
  <c r="BF188"/>
  <c r="BF102"/>
  <c r="BF106"/>
  <c r="BF153"/>
  <c r="BF158"/>
  <c r="BF176"/>
  <c i="25" r="F55"/>
  <c r="J84"/>
  <c r="BF94"/>
  <c r="BF96"/>
  <c r="BF130"/>
  <c r="BF134"/>
  <c r="BF139"/>
  <c r="BF141"/>
  <c r="BF143"/>
  <c r="BF147"/>
  <c r="BF155"/>
  <c r="BF166"/>
  <c r="BF169"/>
  <c r="E48"/>
  <c r="J52"/>
  <c r="J83"/>
  <c r="BF116"/>
  <c r="BF128"/>
  <c r="BF136"/>
  <c r="BF151"/>
  <c r="BF153"/>
  <c r="BF161"/>
  <c r="BF163"/>
  <c r="F54"/>
  <c r="BF92"/>
  <c r="BF98"/>
  <c r="BF100"/>
  <c r="BF102"/>
  <c r="BF106"/>
  <c r="BF113"/>
  <c r="BF120"/>
  <c r="BF126"/>
  <c r="BF145"/>
  <c r="BF149"/>
  <c r="BF90"/>
  <c r="BF104"/>
  <c r="BF132"/>
  <c r="BF158"/>
  <c r="BF172"/>
  <c r="BF176"/>
  <c i="24" r="J54"/>
  <c r="F83"/>
  <c r="BF90"/>
  <c r="BF129"/>
  <c r="BF135"/>
  <c r="BF140"/>
  <c r="BF144"/>
  <c r="BF154"/>
  <c r="BF160"/>
  <c r="BF162"/>
  <c r="BF165"/>
  <c r="BF175"/>
  <c r="J55"/>
  <c r="J81"/>
  <c r="BF98"/>
  <c r="BF106"/>
  <c r="BF116"/>
  <c r="BF120"/>
  <c r="BF125"/>
  <c r="BF138"/>
  <c r="BF142"/>
  <c r="BF148"/>
  <c r="BF168"/>
  <c r="E48"/>
  <c r="BF92"/>
  <c r="BF94"/>
  <c r="BF96"/>
  <c r="BF146"/>
  <c r="BF150"/>
  <c r="BF152"/>
  <c r="BF157"/>
  <c r="F55"/>
  <c r="BF100"/>
  <c r="BF102"/>
  <c r="BF104"/>
  <c r="BF113"/>
  <c r="BF127"/>
  <c r="BF131"/>
  <c r="BF133"/>
  <c r="BF171"/>
  <c i="22" r="J87"/>
  <c r="J61"/>
  <c i="23" r="J52"/>
  <c r="J55"/>
  <c r="F84"/>
  <c r="BE108"/>
  <c r="BE115"/>
  <c r="BE145"/>
  <c r="BE152"/>
  <c r="BE155"/>
  <c r="BE157"/>
  <c r="BE159"/>
  <c r="BE168"/>
  <c r="BE171"/>
  <c r="BE172"/>
  <c r="BE184"/>
  <c r="BE187"/>
  <c r="BE206"/>
  <c r="BE212"/>
  <c r="BE226"/>
  <c r="BE229"/>
  <c r="J54"/>
  <c r="BE93"/>
  <c r="BE97"/>
  <c r="BE104"/>
  <c r="BE129"/>
  <c r="BE142"/>
  <c r="BE182"/>
  <c r="BE200"/>
  <c r="BE204"/>
  <c r="BE213"/>
  <c r="BE215"/>
  <c r="BE216"/>
  <c r="BE218"/>
  <c r="BE221"/>
  <c r="E48"/>
  <c r="BE117"/>
  <c r="BE121"/>
  <c r="BE126"/>
  <c r="BE169"/>
  <c r="BE180"/>
  <c r="BE189"/>
  <c r="BE191"/>
  <c r="BE193"/>
  <c r="BE202"/>
  <c r="BE207"/>
  <c r="BE219"/>
  <c r="BE223"/>
  <c r="F54"/>
  <c r="BE90"/>
  <c r="BE166"/>
  <c r="BE195"/>
  <c r="BE209"/>
  <c r="BE210"/>
  <c i="22" r="J54"/>
  <c r="J79"/>
  <c r="F82"/>
  <c r="BE131"/>
  <c r="BE142"/>
  <c r="BE148"/>
  <c r="BE150"/>
  <c r="BE159"/>
  <c r="BE162"/>
  <c r="BE167"/>
  <c r="BE172"/>
  <c r="BE180"/>
  <c r="BE184"/>
  <c r="E48"/>
  <c r="J55"/>
  <c r="BE127"/>
  <c r="BE161"/>
  <c r="BE168"/>
  <c r="BE176"/>
  <c r="BE189"/>
  <c r="BE88"/>
  <c r="BE156"/>
  <c r="BE182"/>
  <c r="BE186"/>
  <c r="F54"/>
  <c r="BE93"/>
  <c r="BE97"/>
  <c r="BE99"/>
  <c r="BE106"/>
  <c r="BE109"/>
  <c r="BE139"/>
  <c r="BE154"/>
  <c r="BE163"/>
  <c r="BE164"/>
  <c r="BE166"/>
  <c r="BE174"/>
  <c r="BE178"/>
  <c i="20" r="BK90"/>
  <c r="J90"/>
  <c r="J62"/>
  <c i="21" r="J52"/>
  <c r="F55"/>
  <c r="F86"/>
  <c r="BF95"/>
  <c r="BF127"/>
  <c r="BF136"/>
  <c r="BF139"/>
  <c r="BF177"/>
  <c r="BF179"/>
  <c r="BF181"/>
  <c r="BF203"/>
  <c r="BF213"/>
  <c r="BF228"/>
  <c r="BF243"/>
  <c r="BF247"/>
  <c r="BF254"/>
  <c r="BF257"/>
  <c r="BF258"/>
  <c r="BF263"/>
  <c r="BF277"/>
  <c r="BF280"/>
  <c r="J54"/>
  <c r="BF93"/>
  <c r="BF99"/>
  <c r="BF109"/>
  <c r="BF129"/>
  <c r="BF151"/>
  <c r="BF161"/>
  <c r="BF187"/>
  <c r="BF192"/>
  <c r="BF195"/>
  <c r="BF200"/>
  <c r="BF205"/>
  <c r="BF206"/>
  <c r="BF218"/>
  <c r="BF230"/>
  <c r="BF238"/>
  <c r="BF245"/>
  <c r="BF250"/>
  <c r="BF261"/>
  <c r="BF274"/>
  <c r="J55"/>
  <c r="BF158"/>
  <c r="BF166"/>
  <c r="BF171"/>
  <c r="BF185"/>
  <c r="BF197"/>
  <c r="BF225"/>
  <c r="BF260"/>
  <c r="BF271"/>
  <c r="E48"/>
  <c r="BF113"/>
  <c r="BF117"/>
  <c r="BF173"/>
  <c r="BF175"/>
  <c r="BF183"/>
  <c r="BF189"/>
  <c r="BF202"/>
  <c r="BF252"/>
  <c r="BF255"/>
  <c r="BF264"/>
  <c r="BF266"/>
  <c r="BF267"/>
  <c r="BF269"/>
  <c i="20" r="E48"/>
  <c r="J52"/>
  <c r="J55"/>
  <c r="F81"/>
  <c r="BE93"/>
  <c r="BE98"/>
  <c r="BE107"/>
  <c r="BE112"/>
  <c r="BE113"/>
  <c r="BE126"/>
  <c r="BE132"/>
  <c r="BE134"/>
  <c r="BE135"/>
  <c r="BE143"/>
  <c r="BE147"/>
  <c r="BE151"/>
  <c r="BE152"/>
  <c r="BE162"/>
  <c r="BE165"/>
  <c r="BE166"/>
  <c r="F82"/>
  <c r="BE88"/>
  <c r="BE92"/>
  <c r="BE97"/>
  <c r="BE104"/>
  <c r="BE105"/>
  <c r="BE108"/>
  <c r="BE110"/>
  <c r="BE114"/>
  <c r="BE115"/>
  <c r="BE117"/>
  <c r="BE119"/>
  <c r="BE122"/>
  <c r="BE124"/>
  <c r="BE129"/>
  <c r="BE133"/>
  <c r="BE139"/>
  <c r="BE148"/>
  <c r="BE149"/>
  <c r="BE153"/>
  <c r="BE156"/>
  <c r="BE159"/>
  <c r="BE161"/>
  <c r="BE163"/>
  <c r="BE164"/>
  <c r="BE169"/>
  <c r="BE175"/>
  <c r="BE99"/>
  <c r="BE100"/>
  <c r="BE101"/>
  <c r="BE102"/>
  <c r="BE106"/>
  <c r="BE109"/>
  <c r="BE118"/>
  <c r="BE120"/>
  <c r="BE121"/>
  <c r="BE123"/>
  <c r="BE127"/>
  <c r="BE128"/>
  <c r="BE130"/>
  <c r="BE140"/>
  <c r="BE146"/>
  <c r="BE154"/>
  <c r="BE155"/>
  <c r="BE167"/>
  <c r="BE171"/>
  <c r="BE172"/>
  <c r="BE176"/>
  <c r="BE177"/>
  <c r="BE178"/>
  <c r="J54"/>
  <c r="BE94"/>
  <c r="BE96"/>
  <c r="BE103"/>
  <c r="BE111"/>
  <c r="BE116"/>
  <c r="BE125"/>
  <c r="BE131"/>
  <c r="BE136"/>
  <c r="BE137"/>
  <c r="BE138"/>
  <c r="BE142"/>
  <c r="BE144"/>
  <c r="BE145"/>
  <c r="BE150"/>
  <c r="BE157"/>
  <c r="BE158"/>
  <c r="BE160"/>
  <c r="BE168"/>
  <c r="BE170"/>
  <c r="BE173"/>
  <c r="BE174"/>
  <c r="BE179"/>
  <c i="18" r="BK84"/>
  <c r="J84"/>
  <c r="J60"/>
  <c i="19" r="J55"/>
  <c r="J77"/>
  <c r="BF86"/>
  <c r="BF90"/>
  <c r="BF115"/>
  <c r="BF122"/>
  <c r="BF128"/>
  <c r="F55"/>
  <c r="BF100"/>
  <c r="BF113"/>
  <c r="BF130"/>
  <c r="BF134"/>
  <c r="BF136"/>
  <c r="E48"/>
  <c r="F54"/>
  <c r="J79"/>
  <c r="BF94"/>
  <c r="BF96"/>
  <c r="BF98"/>
  <c r="BF102"/>
  <c r="BF108"/>
  <c r="BF124"/>
  <c r="BF135"/>
  <c r="BF137"/>
  <c r="BF92"/>
  <c r="BF104"/>
  <c r="BF111"/>
  <c r="BF118"/>
  <c r="BF120"/>
  <c r="BF125"/>
  <c r="BF126"/>
  <c r="BF132"/>
  <c r="BF139"/>
  <c i="18" r="E48"/>
  <c r="F54"/>
  <c r="J52"/>
  <c r="J55"/>
  <c r="F80"/>
  <c r="BF102"/>
  <c r="BF104"/>
  <c r="BF106"/>
  <c r="BF108"/>
  <c r="BF117"/>
  <c r="BF121"/>
  <c r="BF124"/>
  <c r="BF126"/>
  <c r="BF143"/>
  <c r="BF144"/>
  <c r="BF147"/>
  <c r="BF90"/>
  <c r="BF110"/>
  <c r="BF114"/>
  <c r="BF128"/>
  <c r="BF130"/>
  <c r="BF132"/>
  <c r="BF136"/>
  <c r="BF138"/>
  <c r="BF140"/>
  <c r="BF142"/>
  <c r="J54"/>
  <c r="BF86"/>
  <c r="BF94"/>
  <c r="BF98"/>
  <c r="BF119"/>
  <c r="BF134"/>
  <c r="BF145"/>
  <c i="16" r="BK90"/>
  <c i="17" r="E48"/>
  <c r="F55"/>
  <c r="J80"/>
  <c r="BF96"/>
  <c r="BF105"/>
  <c r="BF109"/>
  <c r="BF122"/>
  <c r="F54"/>
  <c r="J77"/>
  <c r="BF90"/>
  <c r="BF98"/>
  <c r="BF102"/>
  <c r="BF107"/>
  <c r="BF112"/>
  <c r="BF114"/>
  <c r="BF116"/>
  <c r="BF118"/>
  <c r="J54"/>
  <c r="BF94"/>
  <c r="BF120"/>
  <c r="BF86"/>
  <c r="BF125"/>
  <c i="15" r="J92"/>
  <c r="J61"/>
  <c i="16" r="F55"/>
  <c r="BF134"/>
  <c r="BF143"/>
  <c r="BF155"/>
  <c r="BF162"/>
  <c r="BF170"/>
  <c r="BF172"/>
  <c r="BF194"/>
  <c r="BF196"/>
  <c r="BF203"/>
  <c r="BF206"/>
  <c r="BF222"/>
  <c r="BF244"/>
  <c r="BF251"/>
  <c r="BF254"/>
  <c r="BF259"/>
  <c r="E48"/>
  <c r="BF92"/>
  <c r="BF96"/>
  <c r="BF100"/>
  <c r="BF116"/>
  <c r="BF123"/>
  <c r="BF129"/>
  <c r="BF137"/>
  <c r="BF152"/>
  <c r="BF160"/>
  <c r="BF208"/>
  <c r="BF229"/>
  <c r="BF273"/>
  <c i="15" r="J150"/>
  <c r="J67"/>
  <c i="16" r="J52"/>
  <c r="BF111"/>
  <c r="BF120"/>
  <c r="BF150"/>
  <c r="BF167"/>
  <c r="BF186"/>
  <c r="BF218"/>
  <c r="BF226"/>
  <c r="BF233"/>
  <c r="BF235"/>
  <c r="BF239"/>
  <c r="BF261"/>
  <c r="BF265"/>
  <c r="BF270"/>
  <c r="BF274"/>
  <c r="BF285"/>
  <c r="BF98"/>
  <c r="BF104"/>
  <c r="BF108"/>
  <c r="BF113"/>
  <c r="BF126"/>
  <c r="BF131"/>
  <c r="BF141"/>
  <c r="BF146"/>
  <c r="BF148"/>
  <c r="BF157"/>
  <c r="BF165"/>
  <c r="BF175"/>
  <c r="BF177"/>
  <c r="BF180"/>
  <c r="BF192"/>
  <c r="BF200"/>
  <c r="BF211"/>
  <c r="BF241"/>
  <c r="BF247"/>
  <c i="15" r="E48"/>
  <c r="F87"/>
  <c r="BF93"/>
  <c r="BF97"/>
  <c r="BF100"/>
  <c r="BF114"/>
  <c r="BF123"/>
  <c r="BF126"/>
  <c r="BF135"/>
  <c r="BF143"/>
  <c r="BF166"/>
  <c r="BF171"/>
  <c r="BF173"/>
  <c r="BF176"/>
  <c r="BF203"/>
  <c r="BF218"/>
  <c r="BF222"/>
  <c r="BF225"/>
  <c r="BF230"/>
  <c r="BF138"/>
  <c r="BF147"/>
  <c r="BF151"/>
  <c r="BF168"/>
  <c r="BF183"/>
  <c r="BF188"/>
  <c r="BF191"/>
  <c r="BF201"/>
  <c r="BF245"/>
  <c r="BF264"/>
  <c r="J84"/>
  <c r="BF131"/>
  <c r="BF158"/>
  <c r="BF161"/>
  <c r="BF186"/>
  <c r="BF196"/>
  <c r="BF205"/>
  <c r="BF208"/>
  <c r="BF210"/>
  <c r="BF215"/>
  <c r="BF259"/>
  <c r="BF107"/>
  <c r="BF111"/>
  <c r="BF120"/>
  <c r="BF141"/>
  <c r="BF153"/>
  <c r="BF156"/>
  <c r="BF163"/>
  <c r="BF178"/>
  <c r="BF181"/>
  <c r="BF232"/>
  <c r="BF237"/>
  <c r="BF241"/>
  <c r="BF244"/>
  <c r="BF246"/>
  <c i="14" r="J52"/>
  <c r="E81"/>
  <c r="F88"/>
  <c r="BF94"/>
  <c r="BF189"/>
  <c r="BF231"/>
  <c r="BF249"/>
  <c r="BF252"/>
  <c r="BF258"/>
  <c r="BF262"/>
  <c r="BF264"/>
  <c r="BF267"/>
  <c r="BF304"/>
  <c r="BF311"/>
  <c r="BF313"/>
  <c r="BF126"/>
  <c r="BF129"/>
  <c r="BF152"/>
  <c r="BF182"/>
  <c r="BF238"/>
  <c r="BF243"/>
  <c r="BF247"/>
  <c r="BF279"/>
  <c r="BF281"/>
  <c r="BF287"/>
  <c r="BF294"/>
  <c r="BF116"/>
  <c r="BF122"/>
  <c r="BF140"/>
  <c r="BF144"/>
  <c r="BF148"/>
  <c r="BF156"/>
  <c r="BF166"/>
  <c r="BF173"/>
  <c r="BF201"/>
  <c r="BF206"/>
  <c r="BF225"/>
  <c r="BF255"/>
  <c r="BF307"/>
  <c r="BF308"/>
  <c r="BF309"/>
  <c r="BF310"/>
  <c r="BF103"/>
  <c r="BF111"/>
  <c r="BF119"/>
  <c r="BF137"/>
  <c r="BF159"/>
  <c r="BF175"/>
  <c r="BF198"/>
  <c r="BF214"/>
  <c r="BF227"/>
  <c r="BF234"/>
  <c r="BF271"/>
  <c r="BF275"/>
  <c r="BF285"/>
  <c r="BF297"/>
  <c r="BF312"/>
  <c r="BF314"/>
  <c i="12" r="J91"/>
  <c r="J65"/>
  <c i="13" r="F59"/>
  <c r="J88"/>
  <c r="BF111"/>
  <c r="BF117"/>
  <c r="BF120"/>
  <c r="BF122"/>
  <c r="E50"/>
  <c r="F58"/>
  <c r="J59"/>
  <c r="J86"/>
  <c r="BF95"/>
  <c r="BF96"/>
  <c r="BF102"/>
  <c r="BF103"/>
  <c r="BF107"/>
  <c r="BF113"/>
  <c r="BF114"/>
  <c r="BF116"/>
  <c r="BF100"/>
  <c r="BF106"/>
  <c r="BF97"/>
  <c r="BF98"/>
  <c r="BF99"/>
  <c r="BF104"/>
  <c r="BF108"/>
  <c r="BF110"/>
  <c r="BF118"/>
  <c r="BF119"/>
  <c r="BF121"/>
  <c i="12" r="E50"/>
  <c r="J59"/>
  <c r="J83"/>
  <c r="BF102"/>
  <c r="BF106"/>
  <c r="BF113"/>
  <c r="BF128"/>
  <c r="BF132"/>
  <c r="BF138"/>
  <c r="BF145"/>
  <c r="BF151"/>
  <c r="BF154"/>
  <c r="BF155"/>
  <c r="BF156"/>
  <c r="BF160"/>
  <c r="BF167"/>
  <c r="BF184"/>
  <c r="BF185"/>
  <c r="BF192"/>
  <c r="BF195"/>
  <c r="BF200"/>
  <c r="BF205"/>
  <c r="BF209"/>
  <c r="BF211"/>
  <c r="BF213"/>
  <c r="BF215"/>
  <c r="BF216"/>
  <c r="BF222"/>
  <c r="BF225"/>
  <c r="BF229"/>
  <c r="BF230"/>
  <c r="BF233"/>
  <c r="BF234"/>
  <c r="BF238"/>
  <c r="BF254"/>
  <c r="BF257"/>
  <c r="BF258"/>
  <c r="BF260"/>
  <c r="BF263"/>
  <c r="BF265"/>
  <c r="BF267"/>
  <c r="BF268"/>
  <c r="BF271"/>
  <c r="BF297"/>
  <c r="BF303"/>
  <c r="BF306"/>
  <c r="BF315"/>
  <c r="BF321"/>
  <c r="BF322"/>
  <c r="BF324"/>
  <c r="BF325"/>
  <c r="BF326"/>
  <c r="BF328"/>
  <c r="BF333"/>
  <c r="BF334"/>
  <c r="F58"/>
  <c r="J85"/>
  <c r="BF94"/>
  <c r="BF95"/>
  <c r="BF96"/>
  <c r="BF98"/>
  <c r="BF105"/>
  <c r="BF111"/>
  <c r="BF116"/>
  <c r="BF118"/>
  <c r="BF121"/>
  <c r="BF123"/>
  <c r="BF125"/>
  <c r="BF126"/>
  <c r="BF130"/>
  <c r="BF136"/>
  <c r="BF144"/>
  <c r="BF146"/>
  <c r="BF150"/>
  <c r="BF157"/>
  <c r="BF159"/>
  <c r="BF162"/>
  <c r="BF164"/>
  <c r="BF168"/>
  <c r="BF173"/>
  <c r="BF175"/>
  <c r="BF186"/>
  <c r="BF187"/>
  <c r="BF190"/>
  <c r="BF191"/>
  <c r="BF194"/>
  <c r="BF198"/>
  <c r="BF199"/>
  <c r="BF202"/>
  <c r="BF208"/>
  <c r="BF214"/>
  <c r="BF220"/>
  <c r="BF221"/>
  <c r="BF227"/>
  <c r="BF228"/>
  <c r="BF235"/>
  <c r="BF236"/>
  <c r="BF239"/>
  <c r="BF241"/>
  <c r="BF242"/>
  <c r="BF247"/>
  <c r="BF253"/>
  <c r="BF261"/>
  <c r="BF262"/>
  <c r="BF264"/>
  <c r="BF274"/>
  <c r="BF282"/>
  <c r="BF290"/>
  <c r="BF294"/>
  <c r="BF299"/>
  <c r="BF300"/>
  <c r="BF301"/>
  <c r="BF309"/>
  <c r="BF313"/>
  <c r="BF314"/>
  <c r="BF317"/>
  <c r="BF323"/>
  <c r="BF327"/>
  <c r="BF329"/>
  <c r="BF336"/>
  <c r="BF337"/>
  <c r="BF338"/>
  <c r="BF344"/>
  <c r="BF347"/>
  <c r="BF348"/>
  <c r="F86"/>
  <c r="BF93"/>
  <c r="BF101"/>
  <c r="BF104"/>
  <c r="BF109"/>
  <c r="BF112"/>
  <c r="BF120"/>
  <c r="BF127"/>
  <c r="BF131"/>
  <c r="BF135"/>
  <c r="BF137"/>
  <c r="BF141"/>
  <c r="BF142"/>
  <c r="BF147"/>
  <c r="BF152"/>
  <c r="BF161"/>
  <c r="BF163"/>
  <c r="BF165"/>
  <c r="BF171"/>
  <c r="BF172"/>
  <c r="BF174"/>
  <c r="BF177"/>
  <c r="BF178"/>
  <c r="BF179"/>
  <c r="BF181"/>
  <c r="BF183"/>
  <c r="BF188"/>
  <c r="BF193"/>
  <c r="BF201"/>
  <c r="BF207"/>
  <c r="BF210"/>
  <c r="BF212"/>
  <c r="BF217"/>
  <c r="BF223"/>
  <c r="BF224"/>
  <c r="BF237"/>
  <c r="BF243"/>
  <c r="BF244"/>
  <c r="BF245"/>
  <c r="BF246"/>
  <c r="BF249"/>
  <c r="BF250"/>
  <c r="BF256"/>
  <c r="BF266"/>
  <c r="BF270"/>
  <c r="BF276"/>
  <c r="BF277"/>
  <c r="BF278"/>
  <c r="BF279"/>
  <c r="BF280"/>
  <c r="BF281"/>
  <c r="BF283"/>
  <c r="BF289"/>
  <c r="BF291"/>
  <c r="BF293"/>
  <c r="BF295"/>
  <c r="BF296"/>
  <c r="BF302"/>
  <c r="BF307"/>
  <c r="BF308"/>
  <c r="BF311"/>
  <c r="BF318"/>
  <c r="BF319"/>
  <c r="BF330"/>
  <c r="BF332"/>
  <c r="BF335"/>
  <c r="BF341"/>
  <c r="BF342"/>
  <c r="BF343"/>
  <c r="BF350"/>
  <c r="BF92"/>
  <c r="BF97"/>
  <c r="BF99"/>
  <c r="BF103"/>
  <c r="BF107"/>
  <c r="BF108"/>
  <c r="BF110"/>
  <c r="BF114"/>
  <c r="BF115"/>
  <c r="BF117"/>
  <c r="BF119"/>
  <c r="BF122"/>
  <c r="BF124"/>
  <c r="BF129"/>
  <c r="BF133"/>
  <c r="BF134"/>
  <c r="BF139"/>
  <c r="BF140"/>
  <c r="BF143"/>
  <c r="BF148"/>
  <c r="BF149"/>
  <c r="BF153"/>
  <c r="BF158"/>
  <c r="BF166"/>
  <c r="BF169"/>
  <c r="BF170"/>
  <c r="BF176"/>
  <c r="BF180"/>
  <c r="BF182"/>
  <c r="BF189"/>
  <c r="BF196"/>
  <c r="BF197"/>
  <c r="BF203"/>
  <c r="BF204"/>
  <c r="BF206"/>
  <c r="BF218"/>
  <c r="BF219"/>
  <c r="BF226"/>
  <c r="BF231"/>
  <c r="BF232"/>
  <c r="BF240"/>
  <c r="BF248"/>
  <c r="BF251"/>
  <c r="BF252"/>
  <c r="BF255"/>
  <c r="BF259"/>
  <c r="BF269"/>
  <c r="BF272"/>
  <c r="BF273"/>
  <c r="BF275"/>
  <c r="BF284"/>
  <c r="BF285"/>
  <c r="BF286"/>
  <c r="BF287"/>
  <c r="BF288"/>
  <c r="BF292"/>
  <c r="BF298"/>
  <c r="BF304"/>
  <c r="BF305"/>
  <c r="BF310"/>
  <c r="BF312"/>
  <c r="BF316"/>
  <c r="BF320"/>
  <c r="BF331"/>
  <c r="BF339"/>
  <c r="BF340"/>
  <c r="BF345"/>
  <c r="BF349"/>
  <c r="BF351"/>
  <c i="11" r="E50"/>
  <c r="F59"/>
  <c r="J104"/>
  <c r="J107"/>
  <c r="BF114"/>
  <c r="BF116"/>
  <c r="BF118"/>
  <c r="BF121"/>
  <c r="BF122"/>
  <c r="BF125"/>
  <c r="BF130"/>
  <c r="BF141"/>
  <c r="BF142"/>
  <c r="BF147"/>
  <c r="BF152"/>
  <c r="BF158"/>
  <c r="BF178"/>
  <c r="BF185"/>
  <c r="BF191"/>
  <c r="BF192"/>
  <c r="BF201"/>
  <c r="BF202"/>
  <c r="BF203"/>
  <c r="BF211"/>
  <c r="BF212"/>
  <c r="BF219"/>
  <c r="BF223"/>
  <c r="BF230"/>
  <c r="BF240"/>
  <c r="BF241"/>
  <c r="BF248"/>
  <c r="BF251"/>
  <c r="BF252"/>
  <c r="BF261"/>
  <c r="BF270"/>
  <c r="BF279"/>
  <c r="BF284"/>
  <c r="BF299"/>
  <c r="BF301"/>
  <c r="BF310"/>
  <c r="BF313"/>
  <c r="BF318"/>
  <c r="BF325"/>
  <c r="BF329"/>
  <c r="BF332"/>
  <c r="BF334"/>
  <c r="BF340"/>
  <c r="BF350"/>
  <c r="BF364"/>
  <c r="BF365"/>
  <c r="BF366"/>
  <c r="BF367"/>
  <c r="J106"/>
  <c r="BF115"/>
  <c r="BF124"/>
  <c r="BF126"/>
  <c r="BF128"/>
  <c r="BF129"/>
  <c r="BF131"/>
  <c r="BF134"/>
  <c r="BF135"/>
  <c r="BF138"/>
  <c r="BF150"/>
  <c r="BF153"/>
  <c r="BF155"/>
  <c r="BF157"/>
  <c r="BF159"/>
  <c r="BF161"/>
  <c r="BF163"/>
  <c r="BF167"/>
  <c r="BF173"/>
  <c r="BF175"/>
  <c r="BF190"/>
  <c r="BF194"/>
  <c r="BF199"/>
  <c r="BF204"/>
  <c r="BF214"/>
  <c r="BF227"/>
  <c r="BF229"/>
  <c r="BF232"/>
  <c r="BF233"/>
  <c r="BF236"/>
  <c r="BF239"/>
  <c r="BF243"/>
  <c r="BF257"/>
  <c r="BF258"/>
  <c r="BF259"/>
  <c r="BF262"/>
  <c r="BF263"/>
  <c r="BF265"/>
  <c r="BF267"/>
  <c r="BF269"/>
  <c r="BF275"/>
  <c r="BF277"/>
  <c r="BF278"/>
  <c r="BF285"/>
  <c r="BF290"/>
  <c r="BF291"/>
  <c r="BF304"/>
  <c r="BF306"/>
  <c r="BF314"/>
  <c r="BF319"/>
  <c r="BF320"/>
  <c r="BF327"/>
  <c r="BF339"/>
  <c r="BF355"/>
  <c r="BF357"/>
  <c r="BF358"/>
  <c r="BF360"/>
  <c r="F58"/>
  <c r="BF113"/>
  <c r="BF117"/>
  <c r="BF119"/>
  <c r="BF127"/>
  <c r="BF133"/>
  <c r="BF136"/>
  <c r="BF140"/>
  <c r="BF144"/>
  <c r="BF149"/>
  <c r="BF162"/>
  <c r="BF169"/>
  <c r="BF170"/>
  <c r="BF174"/>
  <c r="BF179"/>
  <c r="BF180"/>
  <c r="BF181"/>
  <c r="BF182"/>
  <c r="BF183"/>
  <c r="BF188"/>
  <c r="BF196"/>
  <c r="BF200"/>
  <c r="BF205"/>
  <c r="BF207"/>
  <c r="BF210"/>
  <c r="BF220"/>
  <c r="BF225"/>
  <c r="BF231"/>
  <c r="BF237"/>
  <c r="BF244"/>
  <c r="BF245"/>
  <c r="BF246"/>
  <c r="BF247"/>
  <c r="BF254"/>
  <c r="BF256"/>
  <c r="BF264"/>
  <c r="BF268"/>
  <c r="BF271"/>
  <c r="BF276"/>
  <c r="BF281"/>
  <c r="BF282"/>
  <c r="BF288"/>
  <c r="BF295"/>
  <c r="BF297"/>
  <c r="BF298"/>
  <c r="BF305"/>
  <c r="BF309"/>
  <c r="BF322"/>
  <c r="BF323"/>
  <c r="BF330"/>
  <c r="BF335"/>
  <c r="BF337"/>
  <c r="BF338"/>
  <c r="BF343"/>
  <c r="BF344"/>
  <c r="BF345"/>
  <c r="BF348"/>
  <c r="BF349"/>
  <c r="BF351"/>
  <c r="BF352"/>
  <c r="BF354"/>
  <c r="BF356"/>
  <c r="BF363"/>
  <c r="BF120"/>
  <c r="BF123"/>
  <c r="BF132"/>
  <c r="BF139"/>
  <c r="BF143"/>
  <c r="BF145"/>
  <c r="BF148"/>
  <c r="BF151"/>
  <c r="BF154"/>
  <c r="BF160"/>
  <c r="BF165"/>
  <c r="BF166"/>
  <c r="BF171"/>
  <c r="BF172"/>
  <c r="BF176"/>
  <c r="BF177"/>
  <c r="BF186"/>
  <c r="BF187"/>
  <c r="BF189"/>
  <c r="BF193"/>
  <c r="BF197"/>
  <c r="BF198"/>
  <c r="BF208"/>
  <c r="BF209"/>
  <c r="BF213"/>
  <c r="BF215"/>
  <c r="BF216"/>
  <c r="BF218"/>
  <c r="BF221"/>
  <c r="BF222"/>
  <c r="BF224"/>
  <c r="BF226"/>
  <c r="BF234"/>
  <c r="BF235"/>
  <c r="BF238"/>
  <c r="BF249"/>
  <c r="BF250"/>
  <c r="BF255"/>
  <c r="BF260"/>
  <c r="BF266"/>
  <c r="BF272"/>
  <c r="BF273"/>
  <c r="BF274"/>
  <c r="BF280"/>
  <c r="BF283"/>
  <c r="BF286"/>
  <c r="BF289"/>
  <c r="BF292"/>
  <c r="BF293"/>
  <c r="BF294"/>
  <c r="BF296"/>
  <c r="BF300"/>
  <c r="BF302"/>
  <c r="BF308"/>
  <c r="BF312"/>
  <c r="BF315"/>
  <c r="BF317"/>
  <c r="BF324"/>
  <c r="BF328"/>
  <c r="BF333"/>
  <c r="BF342"/>
  <c r="BF346"/>
  <c r="BF353"/>
  <c r="BF359"/>
  <c r="BF361"/>
  <c r="BF362"/>
  <c i="10" r="J56"/>
  <c r="J58"/>
  <c r="E76"/>
  <c r="J85"/>
  <c r="BF96"/>
  <c r="BF98"/>
  <c r="BF104"/>
  <c r="BF107"/>
  <c r="BF113"/>
  <c r="BF114"/>
  <c r="BF118"/>
  <c r="BF120"/>
  <c r="F59"/>
  <c r="BF93"/>
  <c r="BF106"/>
  <c r="BF112"/>
  <c r="BF117"/>
  <c r="BF119"/>
  <c r="BF92"/>
  <c r="BF94"/>
  <c r="BF95"/>
  <c r="BF100"/>
  <c r="BF101"/>
  <c r="BF102"/>
  <c r="BF103"/>
  <c r="BF109"/>
  <c r="BF111"/>
  <c r="BF115"/>
  <c r="BF116"/>
  <c r="BF121"/>
  <c r="F58"/>
  <c r="BF91"/>
  <c r="BF97"/>
  <c r="BF105"/>
  <c r="BF108"/>
  <c r="BF110"/>
  <c r="BF122"/>
  <c i="9" r="F62"/>
  <c r="J63"/>
  <c r="F93"/>
  <c r="BF106"/>
  <c r="BF107"/>
  <c r="BF109"/>
  <c r="BF113"/>
  <c r="BF114"/>
  <c r="BF117"/>
  <c r="BF122"/>
  <c r="BF128"/>
  <c r="BF129"/>
  <c r="BF131"/>
  <c r="BF136"/>
  <c r="BF138"/>
  <c r="BF145"/>
  <c r="BF146"/>
  <c r="BF148"/>
  <c r="BF151"/>
  <c r="E52"/>
  <c r="J92"/>
  <c r="BF99"/>
  <c r="BF100"/>
  <c r="BF102"/>
  <c r="BF103"/>
  <c r="BF105"/>
  <c r="BF111"/>
  <c r="BF115"/>
  <c r="BF118"/>
  <c r="BF120"/>
  <c r="BF121"/>
  <c r="BF124"/>
  <c r="BF137"/>
  <c r="BF147"/>
  <c r="BF149"/>
  <c r="BF152"/>
  <c r="J60"/>
  <c r="BF101"/>
  <c r="BF104"/>
  <c r="BF108"/>
  <c r="BF123"/>
  <c r="BF126"/>
  <c r="BF130"/>
  <c r="BF134"/>
  <c r="BF135"/>
  <c r="BF139"/>
  <c r="BF141"/>
  <c r="BF143"/>
  <c r="BF110"/>
  <c r="BF112"/>
  <c r="BF116"/>
  <c r="BF119"/>
  <c r="BF125"/>
  <c r="BF127"/>
  <c r="BF133"/>
  <c r="BF142"/>
  <c r="BF150"/>
  <c r="BF153"/>
  <c r="BF154"/>
  <c r="BF155"/>
  <c i="8" r="J60"/>
  <c r="J63"/>
  <c r="J98"/>
  <c r="BF114"/>
  <c r="BF115"/>
  <c r="BF118"/>
  <c r="BF121"/>
  <c r="BF122"/>
  <c r="BF138"/>
  <c r="BF140"/>
  <c r="BF149"/>
  <c r="BF151"/>
  <c r="BF153"/>
  <c r="BF159"/>
  <c r="BF162"/>
  <c r="BF168"/>
  <c r="BF169"/>
  <c r="BF171"/>
  <c r="BF176"/>
  <c r="BF179"/>
  <c r="BF181"/>
  <c r="BF192"/>
  <c r="BF193"/>
  <c r="BF199"/>
  <c r="BF201"/>
  <c r="F98"/>
  <c r="BF104"/>
  <c r="BF106"/>
  <c r="BF108"/>
  <c r="BF110"/>
  <c r="BF111"/>
  <c r="BF119"/>
  <c r="BF123"/>
  <c r="BF127"/>
  <c r="BF131"/>
  <c r="BF132"/>
  <c r="BF133"/>
  <c r="BF136"/>
  <c r="BF137"/>
  <c r="BF141"/>
  <c r="BF146"/>
  <c r="BF150"/>
  <c r="BF156"/>
  <c r="BF172"/>
  <c r="BF178"/>
  <c r="BF180"/>
  <c r="BF182"/>
  <c r="BF185"/>
  <c r="BF187"/>
  <c r="BF198"/>
  <c r="BF203"/>
  <c r="BF204"/>
  <c r="E52"/>
  <c r="F63"/>
  <c r="BF107"/>
  <c r="BF116"/>
  <c r="BF125"/>
  <c r="BF126"/>
  <c r="BF129"/>
  <c r="BF130"/>
  <c r="BF134"/>
  <c r="BF135"/>
  <c r="BF143"/>
  <c r="BF144"/>
  <c r="BF145"/>
  <c r="BF147"/>
  <c r="BF154"/>
  <c r="BF155"/>
  <c r="BF158"/>
  <c r="BF164"/>
  <c r="BF166"/>
  <c r="BF170"/>
  <c r="BF174"/>
  <c r="BF175"/>
  <c r="BF186"/>
  <c r="BF190"/>
  <c r="BF202"/>
  <c r="BF105"/>
  <c r="BF109"/>
  <c r="BF112"/>
  <c r="BF120"/>
  <c r="BF124"/>
  <c r="BF139"/>
  <c r="BF142"/>
  <c r="BF148"/>
  <c r="BF152"/>
  <c r="BF157"/>
  <c r="BF160"/>
  <c r="BF163"/>
  <c r="BF167"/>
  <c r="BF177"/>
  <c r="BF184"/>
  <c r="BF188"/>
  <c r="BF189"/>
  <c r="BF191"/>
  <c r="BF195"/>
  <c r="BF197"/>
  <c i="6" r="BK103"/>
  <c r="J103"/>
  <c r="J64"/>
  <c i="7" r="F59"/>
  <c r="BF97"/>
  <c r="BF112"/>
  <c r="BF125"/>
  <c r="BF127"/>
  <c r="BF129"/>
  <c r="BF131"/>
  <c r="BF159"/>
  <c r="BF167"/>
  <c r="BF173"/>
  <c r="BF176"/>
  <c r="BF177"/>
  <c r="BF183"/>
  <c r="BF187"/>
  <c r="BF189"/>
  <c r="BF195"/>
  <c r="BF197"/>
  <c r="BF203"/>
  <c r="BF205"/>
  <c r="BF211"/>
  <c r="BF217"/>
  <c r="BF219"/>
  <c r="BF224"/>
  <c r="BF228"/>
  <c r="BF240"/>
  <c r="BF242"/>
  <c r="BF253"/>
  <c r="J86"/>
  <c r="BF98"/>
  <c r="BF103"/>
  <c r="BF107"/>
  <c r="BF108"/>
  <c r="BF115"/>
  <c r="BF119"/>
  <c r="BF142"/>
  <c r="BF146"/>
  <c r="BF154"/>
  <c r="BF161"/>
  <c r="BF175"/>
  <c r="BF215"/>
  <c r="BF230"/>
  <c r="BF231"/>
  <c r="BF236"/>
  <c r="BF247"/>
  <c r="BF249"/>
  <c r="BF251"/>
  <c r="BF95"/>
  <c r="BF102"/>
  <c r="BF105"/>
  <c r="BF133"/>
  <c r="BF134"/>
  <c r="BF137"/>
  <c r="BF139"/>
  <c r="BF144"/>
  <c r="BF151"/>
  <c r="BF152"/>
  <c r="BF163"/>
  <c r="BF165"/>
  <c r="BF169"/>
  <c r="BF185"/>
  <c r="BF191"/>
  <c r="BF209"/>
  <c r="BF213"/>
  <c r="BF222"/>
  <c r="BF245"/>
  <c r="BF254"/>
  <c r="BF257"/>
  <c r="BF258"/>
  <c r="E50"/>
  <c r="BF99"/>
  <c r="BF100"/>
  <c r="BF101"/>
  <c r="BF104"/>
  <c r="BF111"/>
  <c r="BF117"/>
  <c r="BF121"/>
  <c r="BF123"/>
  <c r="BF135"/>
  <c r="BF136"/>
  <c r="BF148"/>
  <c r="BF149"/>
  <c r="BF150"/>
  <c r="BF155"/>
  <c r="BF157"/>
  <c r="BF171"/>
  <c r="BF178"/>
  <c r="BF181"/>
  <c r="BF193"/>
  <c r="BF199"/>
  <c r="BF201"/>
  <c r="BF207"/>
  <c r="BF221"/>
  <c r="BF226"/>
  <c r="BF233"/>
  <c r="BF234"/>
  <c r="BF238"/>
  <c r="BF244"/>
  <c r="BF259"/>
  <c r="BF260"/>
  <c i="6" r="F58"/>
  <c r="E90"/>
  <c r="F99"/>
  <c r="BF109"/>
  <c r="BF121"/>
  <c r="BF142"/>
  <c r="BF146"/>
  <c r="BF157"/>
  <c r="BF158"/>
  <c r="BF166"/>
  <c r="BF167"/>
  <c r="BF174"/>
  <c r="BF195"/>
  <c r="BF198"/>
  <c r="BF202"/>
  <c r="BF208"/>
  <c r="BF210"/>
  <c r="BF231"/>
  <c r="BF249"/>
  <c r="BF256"/>
  <c r="BF259"/>
  <c r="BF261"/>
  <c r="BF280"/>
  <c r="BF286"/>
  <c r="BF293"/>
  <c r="BF294"/>
  <c r="BF297"/>
  <c r="BF301"/>
  <c r="BF303"/>
  <c r="BF305"/>
  <c r="BF306"/>
  <c r="BF310"/>
  <c r="BF335"/>
  <c r="BF340"/>
  <c r="BF353"/>
  <c r="BF356"/>
  <c r="BF377"/>
  <c r="BF378"/>
  <c r="BF382"/>
  <c r="J59"/>
  <c r="BF107"/>
  <c r="BF115"/>
  <c r="BF127"/>
  <c r="BF129"/>
  <c r="BF148"/>
  <c r="BF150"/>
  <c r="BF161"/>
  <c r="BF164"/>
  <c r="BF193"/>
  <c r="BF197"/>
  <c r="BF199"/>
  <c r="BF200"/>
  <c r="BF204"/>
  <c r="BF219"/>
  <c r="BF224"/>
  <c r="BF233"/>
  <c r="BF250"/>
  <c r="BF252"/>
  <c r="BF265"/>
  <c r="BF271"/>
  <c r="BF277"/>
  <c r="BF281"/>
  <c r="BF284"/>
  <c r="BF289"/>
  <c r="BF309"/>
  <c r="BF319"/>
  <c r="BF321"/>
  <c r="BF325"/>
  <c r="BF337"/>
  <c r="BF338"/>
  <c r="BF343"/>
  <c r="BF350"/>
  <c r="BF370"/>
  <c r="BF389"/>
  <c r="BF391"/>
  <c r="BF393"/>
  <c r="BF395"/>
  <c r="J58"/>
  <c r="BF105"/>
  <c r="BF111"/>
  <c r="BF113"/>
  <c r="BF123"/>
  <c r="BF134"/>
  <c r="BF140"/>
  <c r="BF152"/>
  <c r="BF159"/>
  <c r="BF162"/>
  <c r="BF163"/>
  <c r="BF168"/>
  <c r="BF171"/>
  <c r="BF172"/>
  <c r="BF180"/>
  <c r="BF194"/>
  <c r="BF196"/>
  <c r="BF206"/>
  <c r="BF211"/>
  <c r="BF214"/>
  <c r="BF216"/>
  <c r="BF221"/>
  <c r="BF227"/>
  <c r="BF234"/>
  <c r="BF235"/>
  <c r="BF238"/>
  <c r="BF239"/>
  <c r="BF240"/>
  <c r="BF246"/>
  <c r="BF247"/>
  <c r="BF253"/>
  <c r="BF255"/>
  <c r="BF270"/>
  <c r="BF272"/>
  <c r="BF273"/>
  <c r="BF287"/>
  <c r="BF299"/>
  <c r="BF307"/>
  <c r="BF311"/>
  <c r="BF315"/>
  <c r="BF316"/>
  <c r="BF324"/>
  <c r="BF330"/>
  <c r="BF346"/>
  <c r="BF347"/>
  <c r="BF365"/>
  <c r="BF368"/>
  <c r="BF375"/>
  <c r="BF384"/>
  <c r="J56"/>
  <c r="BF117"/>
  <c r="BF119"/>
  <c r="BF131"/>
  <c r="BF136"/>
  <c r="BF144"/>
  <c r="BF155"/>
  <c r="BF160"/>
  <c r="BF165"/>
  <c r="BF169"/>
  <c r="BF170"/>
  <c r="BF173"/>
  <c r="BF176"/>
  <c r="BF184"/>
  <c r="BF188"/>
  <c r="BF192"/>
  <c r="BF213"/>
  <c r="BF217"/>
  <c r="BF223"/>
  <c r="BF225"/>
  <c r="BF226"/>
  <c r="BF228"/>
  <c r="BF243"/>
  <c r="BF260"/>
  <c r="BF263"/>
  <c r="BF267"/>
  <c r="BF269"/>
  <c r="BF274"/>
  <c r="BF276"/>
  <c r="BF278"/>
  <c r="BF283"/>
  <c r="BF290"/>
  <c r="BF313"/>
  <c r="BF314"/>
  <c r="BF317"/>
  <c r="BF322"/>
  <c r="BF329"/>
  <c r="BF334"/>
  <c r="BF341"/>
  <c r="BF344"/>
  <c r="BF348"/>
  <c r="BF352"/>
  <c r="BF360"/>
  <c r="BF362"/>
  <c r="BF366"/>
  <c r="BF372"/>
  <c r="BF376"/>
  <c r="BF380"/>
  <c r="BF385"/>
  <c r="BF387"/>
  <c i="5" r="J81"/>
  <c r="F84"/>
  <c r="E75"/>
  <c r="BF90"/>
  <c r="BF110"/>
  <c i="4" r="E50"/>
  <c r="J127"/>
  <c r="BF176"/>
  <c r="BF219"/>
  <c r="BF236"/>
  <c r="BF245"/>
  <c r="BF302"/>
  <c r="BF318"/>
  <c r="BF348"/>
  <c r="BF355"/>
  <c r="BF376"/>
  <c r="BF623"/>
  <c r="BF631"/>
  <c r="BF711"/>
  <c r="BF981"/>
  <c r="BF985"/>
  <c r="BF987"/>
  <c r="BF1011"/>
  <c r="BF1018"/>
  <c r="BF1030"/>
  <c r="BF1068"/>
  <c r="BF1106"/>
  <c r="BF1122"/>
  <c r="BF1148"/>
  <c r="BF1154"/>
  <c r="BF1164"/>
  <c r="BF1169"/>
  <c r="BF1173"/>
  <c r="BF1175"/>
  <c r="BF1179"/>
  <c r="BF1183"/>
  <c r="BF1300"/>
  <c r="BF1310"/>
  <c r="BF1409"/>
  <c r="BF1420"/>
  <c r="BF1440"/>
  <c r="BF1460"/>
  <c r="BF1470"/>
  <c r="BF1630"/>
  <c r="BF1649"/>
  <c r="BF1664"/>
  <c r="BF1688"/>
  <c r="BF1778"/>
  <c r="BF1808"/>
  <c r="BF1839"/>
  <c r="BF1890"/>
  <c r="BF1905"/>
  <c r="BF1926"/>
  <c r="BF1934"/>
  <c r="BF1961"/>
  <c r="BF2092"/>
  <c r="BF2124"/>
  <c r="BF2156"/>
  <c r="BF2164"/>
  <c r="BF2166"/>
  <c r="BF2237"/>
  <c r="BF2278"/>
  <c r="BF2312"/>
  <c r="BF2319"/>
  <c r="BF2325"/>
  <c r="BF2328"/>
  <c r="BF2331"/>
  <c r="BF2339"/>
  <c r="BF2349"/>
  <c r="BF2352"/>
  <c r="BF2354"/>
  <c r="BF2357"/>
  <c r="BF2358"/>
  <c r="BF2365"/>
  <c r="BF2369"/>
  <c r="BF2381"/>
  <c r="BF2415"/>
  <c r="BF2431"/>
  <c r="BF2439"/>
  <c r="BF2445"/>
  <c r="BF2446"/>
  <c r="BF2488"/>
  <c r="BF2512"/>
  <c r="BF2528"/>
  <c r="BF2673"/>
  <c r="BF2675"/>
  <c r="BF2810"/>
  <c r="BF2854"/>
  <c r="BF2878"/>
  <c r="BF2892"/>
  <c r="BF3093"/>
  <c r="BF3159"/>
  <c r="BF3197"/>
  <c r="BF3206"/>
  <c r="BF3208"/>
  <c r="BF3382"/>
  <c r="BF3440"/>
  <c r="BF3442"/>
  <c r="BF3459"/>
  <c r="BF3529"/>
  <c r="BF3551"/>
  <c r="BF3565"/>
  <c r="BF3579"/>
  <c r="BF3590"/>
  <c r="BF3598"/>
  <c r="BF3661"/>
  <c r="BF3664"/>
  <c r="BF3665"/>
  <c r="BF3667"/>
  <c r="BF3672"/>
  <c r="BF3674"/>
  <c r="BF3680"/>
  <c r="BF3681"/>
  <c r="BF3685"/>
  <c r="BF3686"/>
  <c r="BF3687"/>
  <c r="BF3688"/>
  <c r="BF3689"/>
  <c r="BF3690"/>
  <c r="BF3693"/>
  <c r="BF3696"/>
  <c r="BF3697"/>
  <c r="BF3698"/>
  <c r="BF3699"/>
  <c r="BF3702"/>
  <c r="BF3703"/>
  <c r="BF3704"/>
  <c r="BF3706"/>
  <c r="BF3708"/>
  <c r="BF3710"/>
  <c r="BF3712"/>
  <c r="BF3717"/>
  <c r="BF3719"/>
  <c r="BF3723"/>
  <c r="BF3724"/>
  <c r="BF3734"/>
  <c r="BF3740"/>
  <c r="BF3743"/>
  <c r="BF3749"/>
  <c r="BF3759"/>
  <c r="BF3763"/>
  <c r="BF3765"/>
  <c r="BF3768"/>
  <c r="BF3771"/>
  <c r="BF3772"/>
  <c r="BF3778"/>
  <c r="BF3779"/>
  <c r="BF3784"/>
  <c r="BF3791"/>
  <c r="BF3793"/>
  <c r="BF3819"/>
  <c r="BF3821"/>
  <c r="BF3824"/>
  <c r="BF3830"/>
  <c r="BF3836"/>
  <c r="BF3839"/>
  <c r="BF3840"/>
  <c r="BF3843"/>
  <c r="BF3845"/>
  <c r="BF3850"/>
  <c r="BF3851"/>
  <c r="BF3855"/>
  <c r="BF3866"/>
  <c r="BF3879"/>
  <c r="BF3909"/>
  <c r="BF3912"/>
  <c r="BF3939"/>
  <c r="BF3958"/>
  <c r="BF3981"/>
  <c r="BF4017"/>
  <c r="BF4069"/>
  <c r="BF4261"/>
  <c r="BF4350"/>
  <c r="BF4439"/>
  <c r="BF4499"/>
  <c r="BF4505"/>
  <c r="BF4508"/>
  <c r="BF4532"/>
  <c r="BF4606"/>
  <c r="BF4609"/>
  <c r="BF4621"/>
  <c r="BF4624"/>
  <c r="BF4630"/>
  <c r="BF4646"/>
  <c r="BF4655"/>
  <c r="BF4657"/>
  <c r="BF4659"/>
  <c r="BF4662"/>
  <c r="BF4665"/>
  <c r="BF4667"/>
  <c r="BF140"/>
  <c r="BF152"/>
  <c r="BF192"/>
  <c r="BF254"/>
  <c r="BF260"/>
  <c r="BF262"/>
  <c r="BF278"/>
  <c r="BF293"/>
  <c r="BF314"/>
  <c r="BF325"/>
  <c r="BF388"/>
  <c r="BF475"/>
  <c r="BF592"/>
  <c r="BF611"/>
  <c r="BF646"/>
  <c r="BF724"/>
  <c r="BF739"/>
  <c r="BF800"/>
  <c r="BF1004"/>
  <c r="BF1026"/>
  <c r="BF1034"/>
  <c r="BF1092"/>
  <c r="BF1119"/>
  <c r="BF1130"/>
  <c r="BF1181"/>
  <c r="BF1191"/>
  <c r="BF1195"/>
  <c r="BF1209"/>
  <c r="BF1216"/>
  <c r="BF1221"/>
  <c r="BF1232"/>
  <c r="BF1456"/>
  <c r="BF1568"/>
  <c r="BF1570"/>
  <c r="BF1611"/>
  <c r="BF1666"/>
  <c r="BF1682"/>
  <c r="BF1714"/>
  <c r="BF1719"/>
  <c r="BF1746"/>
  <c r="BF1748"/>
  <c r="BF1804"/>
  <c r="BF1938"/>
  <c r="BF1942"/>
  <c r="BF2024"/>
  <c r="BF2118"/>
  <c r="BF2152"/>
  <c r="BF2213"/>
  <c r="BF2243"/>
  <c r="BF2256"/>
  <c r="BF2268"/>
  <c r="BF2274"/>
  <c r="BF2288"/>
  <c r="BF2298"/>
  <c r="BF2303"/>
  <c r="BF2315"/>
  <c r="BF2322"/>
  <c r="BF2327"/>
  <c r="BF2329"/>
  <c r="BF2330"/>
  <c r="BF2332"/>
  <c r="BF2337"/>
  <c r="BF2340"/>
  <c r="BF2351"/>
  <c r="BF2362"/>
  <c r="BF2364"/>
  <c r="BF2372"/>
  <c r="BF2373"/>
  <c r="BF2378"/>
  <c r="BF2402"/>
  <c r="BF2429"/>
  <c r="BF2452"/>
  <c r="BF2471"/>
  <c r="BF2473"/>
  <c r="BF2477"/>
  <c r="BF2503"/>
  <c r="BF2510"/>
  <c r="BF2535"/>
  <c r="BF2852"/>
  <c r="BF2869"/>
  <c r="BF2915"/>
  <c r="BF2945"/>
  <c r="BF2967"/>
  <c r="BF3051"/>
  <c r="BF3060"/>
  <c r="BF3062"/>
  <c r="BF3085"/>
  <c r="BF3131"/>
  <c r="BF3145"/>
  <c r="BF3193"/>
  <c r="BF3202"/>
  <c r="BF3213"/>
  <c r="BF3227"/>
  <c r="BF3247"/>
  <c r="BF3259"/>
  <c r="BF3312"/>
  <c r="BF3426"/>
  <c r="BF3434"/>
  <c r="BF3439"/>
  <c r="BF3443"/>
  <c r="BF3468"/>
  <c r="BF3487"/>
  <c r="BF3504"/>
  <c r="BF3507"/>
  <c r="BF3517"/>
  <c r="BF3530"/>
  <c r="BF3531"/>
  <c r="BF3533"/>
  <c r="BF3534"/>
  <c r="BF3600"/>
  <c r="BF3607"/>
  <c r="BF3615"/>
  <c r="BF3658"/>
  <c r="BF3660"/>
  <c r="BF3666"/>
  <c r="BF3669"/>
  <c r="BF3670"/>
  <c r="BF3677"/>
  <c r="BF3678"/>
  <c r="BF3683"/>
  <c r="BF3691"/>
  <c r="BF3694"/>
  <c r="BF3695"/>
  <c r="BF3705"/>
  <c r="BF3714"/>
  <c r="BF3716"/>
  <c r="BF3722"/>
  <c r="BF3736"/>
  <c r="BF3739"/>
  <c r="BF3741"/>
  <c r="BF3744"/>
  <c r="BF3746"/>
  <c r="BF3752"/>
  <c r="BF3754"/>
  <c r="BF3758"/>
  <c r="BF3761"/>
  <c r="BF3766"/>
  <c r="BF3767"/>
  <c r="BF3775"/>
  <c r="BF3777"/>
  <c r="BF3781"/>
  <c r="BF3786"/>
  <c r="BF3790"/>
  <c r="BF3792"/>
  <c r="BF3795"/>
  <c r="BF3796"/>
  <c r="BF3797"/>
  <c r="BF3798"/>
  <c r="BF3800"/>
  <c r="BF3801"/>
  <c r="BF3802"/>
  <c r="BF3812"/>
  <c r="BF3820"/>
  <c r="BF3822"/>
  <c r="BF3825"/>
  <c r="BF3827"/>
  <c r="BF3828"/>
  <c r="BF3833"/>
  <c r="BF3842"/>
  <c r="BF3847"/>
  <c r="BF3882"/>
  <c r="BF3891"/>
  <c r="BF3914"/>
  <c r="BF3991"/>
  <c r="BF4001"/>
  <c r="BF4004"/>
  <c r="BF4032"/>
  <c r="BF4034"/>
  <c r="BF4065"/>
  <c r="BF4084"/>
  <c r="BF4443"/>
  <c r="BF4445"/>
  <c r="BF4448"/>
  <c r="BF4474"/>
  <c r="BF4496"/>
  <c r="BF4502"/>
  <c r="BF4545"/>
  <c r="BF4548"/>
  <c r="BF4551"/>
  <c r="BF4561"/>
  <c r="BF4564"/>
  <c r="BF4596"/>
  <c r="BF136"/>
  <c r="BF181"/>
  <c r="BF200"/>
  <c r="BF257"/>
  <c r="BF280"/>
  <c r="BF282"/>
  <c r="BF333"/>
  <c r="BF394"/>
  <c r="BF569"/>
  <c r="BF619"/>
  <c r="BF627"/>
  <c r="BF640"/>
  <c r="BF655"/>
  <c r="BF747"/>
  <c r="BF1022"/>
  <c r="BF1082"/>
  <c r="BF1132"/>
  <c r="BF1156"/>
  <c r="BF1201"/>
  <c r="BF1224"/>
  <c r="BF1250"/>
  <c r="BF1412"/>
  <c r="BF1418"/>
  <c r="BF1437"/>
  <c r="BF1443"/>
  <c r="BF1464"/>
  <c r="BF1468"/>
  <c r="BF1541"/>
  <c r="BF1544"/>
  <c r="BF1600"/>
  <c r="BF1624"/>
  <c r="BF1628"/>
  <c r="BF1812"/>
  <c r="BF1866"/>
  <c r="BF1870"/>
  <c r="BF1885"/>
  <c r="BF1893"/>
  <c r="BF1930"/>
  <c r="BF1949"/>
  <c r="BF1951"/>
  <c r="BF2004"/>
  <c r="BF2046"/>
  <c r="BF2168"/>
  <c r="BF2173"/>
  <c r="BF2188"/>
  <c r="BF2224"/>
  <c r="BF2247"/>
  <c r="BF2252"/>
  <c r="BF2267"/>
  <c r="BF2294"/>
  <c r="BF2302"/>
  <c r="BF2313"/>
  <c r="BF2314"/>
  <c r="BF2323"/>
  <c r="BF2333"/>
  <c r="BF2338"/>
  <c r="BF2347"/>
  <c r="BF2353"/>
  <c r="BF2355"/>
  <c r="BF2356"/>
  <c r="BF2360"/>
  <c r="BF2367"/>
  <c r="BF2371"/>
  <c r="BF2385"/>
  <c r="BF2392"/>
  <c r="BF2409"/>
  <c r="BF2430"/>
  <c r="BF2432"/>
  <c r="BF2448"/>
  <c r="BF2464"/>
  <c r="BF2501"/>
  <c r="BF2526"/>
  <c r="BF2626"/>
  <c r="BF2722"/>
  <c r="BF2815"/>
  <c r="BF2817"/>
  <c r="BF2866"/>
  <c r="BF2876"/>
  <c r="BF2894"/>
  <c r="BF2905"/>
  <c r="BF2924"/>
  <c r="BF2942"/>
  <c r="BF2952"/>
  <c r="BF2970"/>
  <c r="BF2998"/>
  <c r="BF3049"/>
  <c r="BF3082"/>
  <c r="BF3101"/>
  <c r="BF3103"/>
  <c r="BF3151"/>
  <c r="BF3188"/>
  <c r="BF3230"/>
  <c r="BF3255"/>
  <c r="BF3274"/>
  <c r="BF3347"/>
  <c r="BF3422"/>
  <c r="BF3441"/>
  <c r="BF3447"/>
  <c r="BF3455"/>
  <c r="BF3518"/>
  <c r="BF3524"/>
  <c r="BF3528"/>
  <c r="BF3593"/>
  <c r="BF3611"/>
  <c r="BF3659"/>
  <c r="BF3663"/>
  <c r="BF3668"/>
  <c r="BF3671"/>
  <c r="BF3673"/>
  <c r="BF3675"/>
  <c r="BF3679"/>
  <c r="BF3692"/>
  <c r="BF3700"/>
  <c r="BF3701"/>
  <c r="BF3709"/>
  <c r="BF3711"/>
  <c r="BF3718"/>
  <c r="BF3720"/>
  <c r="BF3726"/>
  <c r="BF3747"/>
  <c r="BF3750"/>
  <c r="BF3751"/>
  <c r="BF3753"/>
  <c r="BF3755"/>
  <c r="BF3756"/>
  <c r="BF3757"/>
  <c r="BF3760"/>
  <c r="BF3762"/>
  <c r="BF3774"/>
  <c r="BF3776"/>
  <c r="BF3780"/>
  <c r="BF3788"/>
  <c r="BF3789"/>
  <c r="BF3794"/>
  <c r="BF3799"/>
  <c r="BF3803"/>
  <c r="BF3807"/>
  <c r="BF3823"/>
  <c r="BF3826"/>
  <c r="BF3829"/>
  <c r="BF3831"/>
  <c r="BF3832"/>
  <c r="BF3834"/>
  <c r="BF3835"/>
  <c r="BF3837"/>
  <c r="BF3838"/>
  <c r="BF3841"/>
  <c r="BF3844"/>
  <c r="BF3846"/>
  <c r="BF3848"/>
  <c r="BF3849"/>
  <c r="BF3853"/>
  <c r="BF3857"/>
  <c r="BF3898"/>
  <c r="BF3905"/>
  <c r="BF3916"/>
  <c r="BF3935"/>
  <c r="BF3954"/>
  <c r="BF3961"/>
  <c r="BF4019"/>
  <c r="BF4037"/>
  <c r="BF4052"/>
  <c r="BF4073"/>
  <c r="BF4087"/>
  <c r="BF4174"/>
  <c r="BF4263"/>
  <c r="BF4352"/>
  <c r="BF4457"/>
  <c r="BF4468"/>
  <c r="BF4472"/>
  <c r="BF4473"/>
  <c r="BF4476"/>
  <c r="BF4529"/>
  <c r="BF4535"/>
  <c r="F59"/>
  <c r="BF145"/>
  <c r="BF149"/>
  <c r="BF173"/>
  <c r="BF213"/>
  <c r="BF215"/>
  <c r="BF226"/>
  <c r="BF247"/>
  <c r="BF269"/>
  <c r="BF291"/>
  <c r="BF300"/>
  <c r="BF329"/>
  <c r="BF365"/>
  <c r="BF466"/>
  <c r="BF571"/>
  <c r="BF615"/>
  <c r="BF644"/>
  <c r="BF653"/>
  <c r="BF657"/>
  <c r="BF688"/>
  <c r="BF761"/>
  <c r="BF850"/>
  <c r="BF852"/>
  <c r="BF856"/>
  <c r="BF868"/>
  <c r="BF902"/>
  <c r="BF904"/>
  <c r="BF920"/>
  <c r="BF950"/>
  <c r="BF996"/>
  <c r="BF1087"/>
  <c r="BF1146"/>
  <c r="BF1160"/>
  <c r="BF1167"/>
  <c r="BF1188"/>
  <c r="BF1206"/>
  <c r="BF1213"/>
  <c r="BF1240"/>
  <c r="BF1242"/>
  <c r="BF1360"/>
  <c r="BF1381"/>
  <c r="BF1474"/>
  <c r="BF1502"/>
  <c r="BF1509"/>
  <c r="BF1647"/>
  <c r="BF1685"/>
  <c r="BF1716"/>
  <c r="BF1722"/>
  <c r="BF1744"/>
  <c r="BF1800"/>
  <c r="BF1903"/>
  <c r="BF1922"/>
  <c r="BF1947"/>
  <c r="BF1955"/>
  <c r="BF2134"/>
  <c r="BF2148"/>
  <c r="BF2161"/>
  <c r="BF2171"/>
  <c r="BF2203"/>
  <c r="BF2265"/>
  <c r="BF2266"/>
  <c r="BF2269"/>
  <c r="BF2273"/>
  <c r="BF2281"/>
  <c r="BF2301"/>
  <c r="BF2321"/>
  <c r="BF2324"/>
  <c r="BF2326"/>
  <c r="BF2335"/>
  <c r="BF2336"/>
  <c r="BF2359"/>
  <c r="BF2361"/>
  <c r="BF2363"/>
  <c r="BF2366"/>
  <c r="BF2368"/>
  <c r="BF2370"/>
  <c r="BF2388"/>
  <c r="BF2395"/>
  <c r="BF2399"/>
  <c r="BF2426"/>
  <c r="BF2447"/>
  <c r="BF2454"/>
  <c r="BF2458"/>
  <c r="BF2462"/>
  <c r="BF2479"/>
  <c r="BF2486"/>
  <c r="BF2506"/>
  <c r="BF2623"/>
  <c r="BF2724"/>
  <c r="BF2784"/>
  <c r="BF2922"/>
  <c r="BF2949"/>
  <c r="BF2955"/>
  <c r="BF2964"/>
  <c r="BF2973"/>
  <c r="BF3022"/>
  <c r="BF3046"/>
  <c r="BF3117"/>
  <c r="BF3135"/>
  <c r="BF3190"/>
  <c r="BF3199"/>
  <c r="BF3215"/>
  <c r="BF3233"/>
  <c r="BF3251"/>
  <c r="BF3363"/>
  <c r="BF3430"/>
  <c r="BF3437"/>
  <c r="BF3438"/>
  <c r="BF3451"/>
  <c r="BF3464"/>
  <c r="BF3514"/>
  <c r="BF3521"/>
  <c r="BF3526"/>
  <c r="BF3532"/>
  <c r="BF3535"/>
  <c r="BF3562"/>
  <c r="BF3576"/>
  <c r="BF3586"/>
  <c r="BF3655"/>
  <c r="BF3662"/>
  <c r="BF3676"/>
  <c r="BF3682"/>
  <c r="BF3684"/>
  <c r="BF3707"/>
  <c r="BF3713"/>
  <c r="BF3715"/>
  <c r="BF3721"/>
  <c r="BF3735"/>
  <c r="BF3737"/>
  <c r="BF3738"/>
  <c r="BF3742"/>
  <c r="BF3745"/>
  <c r="BF3748"/>
  <c r="BF3764"/>
  <c r="BF3769"/>
  <c r="BF3782"/>
  <c i="2" r="J85"/>
  <c r="J61"/>
  <c i="3" r="F55"/>
  <c r="BF84"/>
  <c r="BF137"/>
  <c r="BF149"/>
  <c r="E48"/>
  <c r="J75"/>
  <c r="BF106"/>
  <c r="BF104"/>
  <c r="BF110"/>
  <c r="BF156"/>
  <c r="BF139"/>
  <c r="BF142"/>
  <c i="2" r="E48"/>
  <c r="J52"/>
  <c r="F80"/>
  <c r="BF87"/>
  <c r="BF89"/>
  <c r="F54"/>
  <c r="J55"/>
  <c r="BF86"/>
  <c r="BF90"/>
  <c r="BF93"/>
  <c r="BF95"/>
  <c r="BF100"/>
  <c r="J79"/>
  <c r="BF88"/>
  <c r="BF92"/>
  <c r="BF96"/>
  <c r="BF91"/>
  <c r="BF98"/>
  <c r="BF101"/>
  <c r="BF102"/>
  <c r="BF103"/>
  <c i="3" r="J33"/>
  <c i="1" r="AV56"/>
  <c i="6" r="F39"/>
  <c i="1" r="BD60"/>
  <c i="9" r="F39"/>
  <c i="1" r="BB64"/>
  <c i="10" r="J35"/>
  <c i="1" r="AV65"/>
  <c i="12" r="F37"/>
  <c i="1" r="BB67"/>
  <c i="15" r="F37"/>
  <c i="1" r="BD70"/>
  <c i="15" r="F36"/>
  <c i="1" r="BC70"/>
  <c i="19" r="F33"/>
  <c i="1" r="AZ74"/>
  <c i="22" r="F34"/>
  <c i="1" r="BA77"/>
  <c i="24" r="F33"/>
  <c i="1" r="AZ79"/>
  <c i="26" r="F33"/>
  <c i="1" r="AZ81"/>
  <c i="30" r="F35"/>
  <c i="1" r="BB85"/>
  <c i="32" r="J34"/>
  <c i="1" r="AW87"/>
  <c i="7" r="F38"/>
  <c i="1" r="BC61"/>
  <c i="7" r="F39"/>
  <c i="1" r="BD61"/>
  <c i="8" r="F37"/>
  <c i="1" r="AZ63"/>
  <c i="9" r="J37"/>
  <c i="1" r="AV64"/>
  <c i="10" r="F39"/>
  <c i="1" r="BD65"/>
  <c i="11" r="F37"/>
  <c i="1" r="BB66"/>
  <c i="12" r="F38"/>
  <c i="1" r="BC67"/>
  <c i="16" r="F33"/>
  <c i="1" r="AZ71"/>
  <c i="19" r="F36"/>
  <c i="1" r="BC74"/>
  <c i="21" r="J33"/>
  <c i="1" r="AV76"/>
  <c i="21" r="F36"/>
  <c i="1" r="BC76"/>
  <c i="26" r="F37"/>
  <c i="1" r="BD81"/>
  <c i="29" r="J33"/>
  <c i="1" r="AV84"/>
  <c i="32" r="F36"/>
  <c i="1" r="BC87"/>
  <c i="17" r="F35"/>
  <c i="1" r="BB72"/>
  <c i="17" r="F36"/>
  <c i="1" r="BC72"/>
  <c i="18" r="J33"/>
  <c i="1" r="AV73"/>
  <c i="19" r="J33"/>
  <c i="1" r="AV74"/>
  <c i="20" r="F34"/>
  <c i="1" r="BA75"/>
  <c i="21" r="F35"/>
  <c i="1" r="BB76"/>
  <c i="22" r="J34"/>
  <c i="1" r="AW77"/>
  <c i="22" r="F37"/>
  <c i="1" r="BD77"/>
  <c i="23" r="F37"/>
  <c i="1" r="BD78"/>
  <c i="26" r="F36"/>
  <c i="1" r="BC81"/>
  <c i="29" r="F35"/>
  <c i="1" r="BB84"/>
  <c i="31" r="F36"/>
  <c i="1" r="BC86"/>
  <c i="32" r="F35"/>
  <c i="1" r="BB87"/>
  <c i="34" r="F39"/>
  <c i="1" r="BD90"/>
  <c i="34" r="F35"/>
  <c i="1" r="AZ90"/>
  <c i="35" r="J35"/>
  <c i="1" r="AV91"/>
  <c i="37" r="F37"/>
  <c i="1" r="BD93"/>
  <c i="37" r="J33"/>
  <c i="1" r="AV93"/>
  <c i="3" r="F35"/>
  <c i="1" r="BB56"/>
  <c i="4" r="F35"/>
  <c i="1" r="AZ58"/>
  <c i="10" r="F35"/>
  <c i="1" r="AZ65"/>
  <c i="10" r="F37"/>
  <c i="1" r="BB65"/>
  <c i="12" r="J35"/>
  <c i="1" r="AV67"/>
  <c i="13" r="J35"/>
  <c i="1" r="AV68"/>
  <c i="13" r="F37"/>
  <c i="1" r="BB68"/>
  <c i="13" r="F38"/>
  <c i="1" r="BC68"/>
  <c i="14" r="F37"/>
  <c i="1" r="BD69"/>
  <c i="20" r="F35"/>
  <c i="1" r="BB75"/>
  <c i="22" r="F35"/>
  <c i="1" r="BB77"/>
  <c i="25" r="F36"/>
  <c i="1" r="BC80"/>
  <c i="30" r="F33"/>
  <c i="1" r="AZ85"/>
  <c i="33" r="F37"/>
  <c i="1" r="BB89"/>
  <c i="5" r="F35"/>
  <c i="1" r="AZ59"/>
  <c i="5" r="F39"/>
  <c i="1" r="BD59"/>
  <c i="7" r="F35"/>
  <c i="1" r="AZ61"/>
  <c i="8" r="F39"/>
  <c i="1" r="BB63"/>
  <c i="10" r="F38"/>
  <c i="1" r="BC65"/>
  <c i="11" r="F39"/>
  <c i="1" r="BD66"/>
  <c i="14" r="F35"/>
  <c i="1" r="BB69"/>
  <c i="16" r="F37"/>
  <c i="1" r="BD71"/>
  <c i="21" r="F33"/>
  <c i="1" r="AZ76"/>
  <c i="25" r="F33"/>
  <c i="1" r="AZ80"/>
  <c i="27" r="F35"/>
  <c i="1" r="BB82"/>
  <c i="29" r="F37"/>
  <c i="1" r="BD84"/>
  <c i="31" r="J33"/>
  <c i="1" r="AV86"/>
  <c i="33" r="F38"/>
  <c i="1" r="BC89"/>
  <c i="35" r="F39"/>
  <c i="1" r="BD91"/>
  <c i="36" r="F37"/>
  <c i="1" r="BD92"/>
  <c i="2" r="F33"/>
  <c i="1" r="AZ55"/>
  <c i="4" r="F39"/>
  <c i="1" r="BD58"/>
  <c i="24" r="J33"/>
  <c i="1" r="AV79"/>
  <c i="25" r="F35"/>
  <c i="1" r="BB80"/>
  <c i="26" r="F35"/>
  <c i="1" r="BB81"/>
  <c i="28" r="F37"/>
  <c i="1" r="BD83"/>
  <c i="30" r="J33"/>
  <c i="1" r="AV85"/>
  <c i="31" r="F37"/>
  <c i="1" r="BD86"/>
  <c i="32" r="F37"/>
  <c i="1" r="BD87"/>
  <c i="34" r="J35"/>
  <c i="1" r="AV90"/>
  <c i="35" r="F38"/>
  <c i="1" r="BC91"/>
  <c i="36" r="F36"/>
  <c i="1" r="BC92"/>
  <c i="2" r="J33"/>
  <c i="1" r="AV55"/>
  <c i="3" r="F37"/>
  <c i="1" r="BD56"/>
  <c i="5" r="F38"/>
  <c i="1" r="BC59"/>
  <c i="5" r="F37"/>
  <c i="1" r="BB59"/>
  <c i="6" r="F38"/>
  <c i="1" r="BC60"/>
  <c i="6" r="J35"/>
  <c i="1" r="AV60"/>
  <c i="7" r="F37"/>
  <c i="1" r="BB61"/>
  <c i="7" r="J35"/>
  <c i="1" r="AV61"/>
  <c i="8" r="F41"/>
  <c i="1" r="BD63"/>
  <c i="8" r="F40"/>
  <c i="1" r="BC63"/>
  <c i="9" r="F41"/>
  <c i="1" r="BD64"/>
  <c i="11" r="F38"/>
  <c i="1" r="BC66"/>
  <c i="12" r="F35"/>
  <c i="1" r="AZ67"/>
  <c i="13" r="F35"/>
  <c i="1" r="AZ68"/>
  <c i="13" r="F39"/>
  <c i="1" r="BD68"/>
  <c i="14" r="F36"/>
  <c i="1" r="BC69"/>
  <c i="19" r="F35"/>
  <c i="1" r="BB74"/>
  <c i="21" r="F37"/>
  <c i="1" r="BD76"/>
  <c i="25" r="J33"/>
  <c i="1" r="AV80"/>
  <c i="26" r="J33"/>
  <c i="1" r="AV81"/>
  <c i="27" r="F33"/>
  <c i="1" r="AZ82"/>
  <c i="28" r="F36"/>
  <c i="1" r="BC83"/>
  <c i="31" r="F35"/>
  <c i="1" r="BB86"/>
  <c i="36" r="J33"/>
  <c i="1" r="AV92"/>
  <c i="2" r="F35"/>
  <c i="1" r="BB55"/>
  <c i="6" r="F37"/>
  <c i="1" r="BB60"/>
  <c i="9" r="F37"/>
  <c i="1" r="AZ64"/>
  <c i="11" r="J35"/>
  <c i="1" r="AV66"/>
  <c i="14" r="J33"/>
  <c i="1" r="AV69"/>
  <c i="17" r="J33"/>
  <c i="1" r="AV72"/>
  <c i="18" r="F37"/>
  <c i="1" r="BD73"/>
  <c i="20" r="J34"/>
  <c i="1" r="AW75"/>
  <c i="23" r="J34"/>
  <c i="1" r="AW78"/>
  <c i="27" r="F37"/>
  <c i="1" r="BD82"/>
  <c i="28" r="F33"/>
  <c i="1" r="AZ83"/>
  <c i="30" r="F37"/>
  <c i="1" r="BD85"/>
  <c i="33" r="F35"/>
  <c i="1" r="AZ89"/>
  <c i="36" r="F35"/>
  <c i="1" r="BB92"/>
  <c i="2" r="F37"/>
  <c i="1" r="BD55"/>
  <c i="3" r="F33"/>
  <c i="1" r="AZ56"/>
  <c i="5" r="J35"/>
  <c i="1" r="AV59"/>
  <c i="6" r="F35"/>
  <c i="1" r="AZ60"/>
  <c i="8" r="J37"/>
  <c i="1" r="AV63"/>
  <c i="9" r="F40"/>
  <c i="1" r="BC64"/>
  <c i="11" r="F35"/>
  <c i="1" r="AZ66"/>
  <c i="12" r="F39"/>
  <c i="1" r="BD67"/>
  <c i="14" r="F33"/>
  <c i="1" r="AZ69"/>
  <c i="15" r="F35"/>
  <c i="1" r="BB70"/>
  <c i="15" r="F33"/>
  <c i="1" r="AZ70"/>
  <c i="16" r="F35"/>
  <c i="1" r="BB71"/>
  <c i="17" r="F33"/>
  <c i="1" r="AZ72"/>
  <c i="18" r="F36"/>
  <c i="1" r="BC73"/>
  <c i="20" r="F37"/>
  <c i="1" r="BD75"/>
  <c i="24" r="F37"/>
  <c i="1" r="BD79"/>
  <c i="25" r="F37"/>
  <c i="1" r="BD80"/>
  <c i="28" r="J33"/>
  <c i="1" r="AV83"/>
  <c i="30" r="F36"/>
  <c i="1" r="BC85"/>
  <c i="35" r="F37"/>
  <c i="1" r="BB91"/>
  <c i="36" r="F33"/>
  <c i="1" r="AZ92"/>
  <c i="37" r="F33"/>
  <c i="1" r="AZ93"/>
  <c i="2" r="F36"/>
  <c i="1" r="BC55"/>
  <c i="3" r="F36"/>
  <c i="1" r="BC56"/>
  <c i="4" r="F38"/>
  <c i="1" r="BC58"/>
  <c i="15" r="J33"/>
  <c i="1" r="AV70"/>
  <c i="18" r="F35"/>
  <c i="1" r="BB73"/>
  <c i="20" r="F36"/>
  <c i="1" r="BC75"/>
  <c i="23" r="F34"/>
  <c i="1" r="BA78"/>
  <c i="23" r="F36"/>
  <c i="1" r="BC78"/>
  <c i="28" r="F35"/>
  <c i="1" r="BB83"/>
  <c i="32" r="F34"/>
  <c i="1" r="BA87"/>
  <c i="34" r="F38"/>
  <c i="1" r="BC90"/>
  <c i="37" r="F36"/>
  <c i="1" r="BC93"/>
  <c i="4" r="J35"/>
  <c i="1" r="AV58"/>
  <c i="17" r="F37"/>
  <c i="1" r="BD72"/>
  <c i="18" r="F33"/>
  <c i="1" r="AZ73"/>
  <c i="19" r="F37"/>
  <c i="1" r="BD74"/>
  <c i="23" r="F35"/>
  <c i="1" r="BB78"/>
  <c i="24" r="F36"/>
  <c i="1" r="BC79"/>
  <c i="27" r="F36"/>
  <c i="1" r="BC82"/>
  <c i="29" r="F33"/>
  <c i="1" r="AZ84"/>
  <c i="31" r="F33"/>
  <c i="1" r="AZ86"/>
  <c i="33" r="J35"/>
  <c i="1" r="AV89"/>
  <c i="33" r="F39"/>
  <c i="1" r="BD89"/>
  <c r="AS57"/>
  <c r="AS54"/>
  <c i="4" r="F37"/>
  <c i="1" r="BB58"/>
  <c i="16" r="J33"/>
  <c i="1" r="AV71"/>
  <c i="16" r="F36"/>
  <c i="1" r="BC71"/>
  <c i="22" r="F36"/>
  <c i="1" r="BC77"/>
  <c i="24" r="F35"/>
  <c i="1" r="BB79"/>
  <c i="27" r="J33"/>
  <c i="1" r="AV82"/>
  <c i="29" r="F36"/>
  <c i="1" r="BC84"/>
  <c i="34" r="F37"/>
  <c i="1" r="BB90"/>
  <c i="35" r="F35"/>
  <c i="1" r="AZ91"/>
  <c i="37" r="F35"/>
  <c i="1" r="BB93"/>
  <c i="19" l="1" r="R84"/>
  <c r="R83"/>
  <c r="P84"/>
  <c r="P83"/>
  <c i="1" r="AU74"/>
  <c i="19" r="T84"/>
  <c r="T83"/>
  <c i="35" r="R89"/>
  <c r="R88"/>
  <c i="11" r="T111"/>
  <c r="T110"/>
  <c i="4" r="R2456"/>
  <c i="25" r="R88"/>
  <c r="R87"/>
  <c i="8" r="R102"/>
  <c i="6" r="R153"/>
  <c r="T103"/>
  <c i="36" r="BK85"/>
  <c r="BK84"/>
  <c r="J84"/>
  <c r="J59"/>
  <c i="31" r="T84"/>
  <c i="30" r="T84"/>
  <c i="21" r="P91"/>
  <c r="P90"/>
  <c i="1" r="AU76"/>
  <c i="18" r="R84"/>
  <c r="R83"/>
  <c i="15" r="BK149"/>
  <c r="J149"/>
  <c r="J66"/>
  <c r="BK91"/>
  <c r="J91"/>
  <c r="J60"/>
  <c i="2" r="BK84"/>
  <c r="BK83"/>
  <c r="J83"/>
  <c r="J59"/>
  <c i="34" r="T90"/>
  <c r="T89"/>
  <c i="26" r="P90"/>
  <c i="24" r="T88"/>
  <c r="T87"/>
  <c i="15" r="R149"/>
  <c i="14" r="P92"/>
  <c r="P91"/>
  <c i="1" r="AU69"/>
  <c i="13" r="P93"/>
  <c r="P92"/>
  <c i="1" r="AU68"/>
  <c i="12" r="P90"/>
  <c r="P89"/>
  <c i="1" r="AU67"/>
  <c i="9" r="T97"/>
  <c r="T96"/>
  <c i="24" r="P88"/>
  <c r="P87"/>
  <c i="1" r="AU79"/>
  <c i="22" r="BK86"/>
  <c r="BK85"/>
  <c r="J85"/>
  <c r="J59"/>
  <c i="20" r="T90"/>
  <c r="T85"/>
  <c i="12" r="R90"/>
  <c r="R89"/>
  <c i="23" r="P88"/>
  <c r="P87"/>
  <c i="1" r="AU78"/>
  <c i="20" r="P90"/>
  <c r="P85"/>
  <c i="1" r="AU75"/>
  <c i="15" r="T149"/>
  <c i="12" r="T90"/>
  <c r="T89"/>
  <c i="9" r="P97"/>
  <c r="P96"/>
  <c i="1" r="AU64"/>
  <c i="4" r="T134"/>
  <c i="31" r="P84"/>
  <c i="1" r="AU86"/>
  <c i="26" r="T90"/>
  <c i="22" r="T86"/>
  <c r="T85"/>
  <c i="16" r="T139"/>
  <c r="T90"/>
  <c r="T89"/>
  <c i="13" r="R93"/>
  <c r="R92"/>
  <c i="10" r="T89"/>
  <c r="T88"/>
  <c i="36" r="P85"/>
  <c r="P84"/>
  <c i="1" r="AU92"/>
  <c i="33" r="T91"/>
  <c r="T90"/>
  <c i="31" r="R85"/>
  <c r="R84"/>
  <c i="29" r="P83"/>
  <c i="1" r="AU84"/>
  <c i="2" r="R84"/>
  <c r="R83"/>
  <c i="37" r="P83"/>
  <c i="1" r="AU93"/>
  <c i="15" r="T91"/>
  <c r="T90"/>
  <c i="32" r="P89"/>
  <c r="P88"/>
  <c i="1" r="AU87"/>
  <c i="16" r="P89"/>
  <c i="1" r="AU71"/>
  <c i="14" r="R91"/>
  <c i="11" r="R111"/>
  <c r="R110"/>
  <c i="7" r="T93"/>
  <c r="T92"/>
  <c i="36" r="T85"/>
  <c r="T84"/>
  <c i="35" r="BK89"/>
  <c r="J89"/>
  <c r="J64"/>
  <c i="25" r="T88"/>
  <c r="T87"/>
  <c i="24" r="R88"/>
  <c r="R87"/>
  <c i="4" r="T2456"/>
  <c i="32" r="T89"/>
  <c r="T88"/>
  <c i="27" r="P83"/>
  <c i="1" r="AU82"/>
  <c i="25" r="P88"/>
  <c r="P87"/>
  <c i="1" r="AU80"/>
  <c i="23" r="R88"/>
  <c r="R87"/>
  <c i="21" r="T91"/>
  <c r="T90"/>
  <c i="20" r="R90"/>
  <c r="R85"/>
  <c i="6" r="P103"/>
  <c i="4" r="P134"/>
  <c i="37" r="T83"/>
  <c i="15" r="P149"/>
  <c i="10" r="R89"/>
  <c r="R88"/>
  <c i="8" r="T102"/>
  <c i="6" r="T153"/>
  <c i="37" r="R83"/>
  <c i="26" r="R89"/>
  <c i="21" r="R91"/>
  <c r="R90"/>
  <c i="15" r="R91"/>
  <c r="R90"/>
  <c i="4" r="P2456"/>
  <c i="34" r="R90"/>
  <c r="R89"/>
  <c i="33" r="P91"/>
  <c r="P90"/>
  <c i="1" r="AU89"/>
  <c i="26" r="T182"/>
  <c i="23" r="T88"/>
  <c r="T87"/>
  <c i="12" r="BK90"/>
  <c r="BK89"/>
  <c r="J89"/>
  <c r="J63"/>
  <c i="8" r="P102"/>
  <c i="1" r="AU63"/>
  <c i="7" r="P93"/>
  <c r="P92"/>
  <c i="1" r="AU61"/>
  <c i="6" r="P153"/>
  <c r="R103"/>
  <c r="R102"/>
  <c i="4" r="R134"/>
  <c r="R133"/>
  <c i="26" r="P182"/>
  <c i="22" r="P86"/>
  <c r="P85"/>
  <c i="1" r="AU77"/>
  <c i="17" r="P84"/>
  <c r="P83"/>
  <c i="1" r="AU72"/>
  <c i="16" r="R139"/>
  <c r="R90"/>
  <c r="R89"/>
  <c i="15" r="P91"/>
  <c r="P90"/>
  <c i="1" r="AU70"/>
  <c i="11" r="P111"/>
  <c r="P110"/>
  <c i="1" r="AU66"/>
  <c i="7" r="R93"/>
  <c r="R92"/>
  <c i="9" r="BK97"/>
  <c r="J97"/>
  <c r="J68"/>
  <c i="11" r="BK111"/>
  <c r="J111"/>
  <c r="J64"/>
  <c i="17" r="BK84"/>
  <c r="J84"/>
  <c r="J60"/>
  <c i="19" r="BK84"/>
  <c r="J84"/>
  <c r="J60"/>
  <c i="3" r="BK82"/>
  <c r="J82"/>
  <c r="J60"/>
  <c i="4" r="BK134"/>
  <c r="J134"/>
  <c r="J64"/>
  <c r="BK2456"/>
  <c r="J2456"/>
  <c r="J88"/>
  <c i="8" r="BK102"/>
  <c r="J102"/>
  <c i="10" r="BK89"/>
  <c r="J89"/>
  <c r="J64"/>
  <c i="14" r="BK273"/>
  <c r="J273"/>
  <c r="J69"/>
  <c i="16" r="BK139"/>
  <c r="J139"/>
  <c r="J65"/>
  <c i="24" r="BK88"/>
  <c r="BK87"/>
  <c r="J87"/>
  <c r="J59"/>
  <c i="4" r="BK4470"/>
  <c r="J4470"/>
  <c r="J108"/>
  <c i="13" r="BK93"/>
  <c r="J93"/>
  <c r="J64"/>
  <c i="14" r="BK92"/>
  <c r="J92"/>
  <c r="J60"/>
  <c i="23" r="BK88"/>
  <c r="J88"/>
  <c r="J60"/>
  <c i="26" r="BK182"/>
  <c r="J182"/>
  <c r="J67"/>
  <c i="27" r="BK84"/>
  <c r="J84"/>
  <c r="J60"/>
  <c i="29" r="BK84"/>
  <c r="J84"/>
  <c r="J60"/>
  <c r="BK105"/>
  <c r="J105"/>
  <c r="J62"/>
  <c i="30" r="BK85"/>
  <c r="J85"/>
  <c r="J60"/>
  <c r="BK146"/>
  <c r="J146"/>
  <c r="J63"/>
  <c i="32" r="BK89"/>
  <c r="BK88"/>
  <c r="J88"/>
  <c i="33" r="BK91"/>
  <c r="J91"/>
  <c r="J64"/>
  <c i="37" r="J85"/>
  <c r="J61"/>
  <c r="BK102"/>
  <c r="J102"/>
  <c r="J62"/>
  <c i="5" r="BK88"/>
  <c r="J88"/>
  <c r="J64"/>
  <c i="6" r="BK153"/>
  <c r="J153"/>
  <c r="J68"/>
  <c i="7" r="BK93"/>
  <c r="J93"/>
  <c r="J64"/>
  <c i="20" r="BK86"/>
  <c r="J86"/>
  <c r="J60"/>
  <c i="21" r="BK91"/>
  <c r="J91"/>
  <c r="J60"/>
  <c i="25" r="BK88"/>
  <c r="BK87"/>
  <c r="J87"/>
  <c r="J59"/>
  <c i="28" r="BK84"/>
  <c r="J84"/>
  <c r="J60"/>
  <c i="31" r="BK146"/>
  <c r="J146"/>
  <c r="J63"/>
  <c i="34" r="BK89"/>
  <c r="J89"/>
  <c r="J63"/>
  <c i="31" r="BK84"/>
  <c r="J84"/>
  <c i="26" r="J90"/>
  <c r="J60"/>
  <c i="20" r="BK85"/>
  <c r="J85"/>
  <c r="J59"/>
  <c i="18" r="BK83"/>
  <c r="J83"/>
  <c i="16" r="J90"/>
  <c r="J60"/>
  <c i="6" r="BK102"/>
  <c r="J102"/>
  <c i="8" r="J34"/>
  <c i="1" r="AG63"/>
  <c i="6" r="F36"/>
  <c i="1" r="BA60"/>
  <c i="15" r="F34"/>
  <c i="1" r="BA70"/>
  <c i="16" r="J34"/>
  <c i="1" r="AW71"/>
  <c r="AT71"/>
  <c i="26" r="J34"/>
  <c i="1" r="AW81"/>
  <c r="AT81"/>
  <c i="36" r="F34"/>
  <c i="1" r="BA92"/>
  <c i="6" r="J36"/>
  <c i="1" r="AW60"/>
  <c r="AT60"/>
  <c r="BB62"/>
  <c r="AX62"/>
  <c i="9" r="J38"/>
  <c i="1" r="AW64"/>
  <c r="AT64"/>
  <c i="13" r="F36"/>
  <c i="1" r="BA68"/>
  <c i="16" r="F34"/>
  <c i="1" r="BA71"/>
  <c i="17" r="J34"/>
  <c i="1" r="AW72"/>
  <c r="AT72"/>
  <c i="23" r="J33"/>
  <c i="1" r="AV78"/>
  <c r="AT78"/>
  <c i="27" r="F34"/>
  <c i="1" r="BA82"/>
  <c i="34" r="F36"/>
  <c i="1" r="BA90"/>
  <c i="35" r="J36"/>
  <c i="1" r="AW91"/>
  <c r="AT91"/>
  <c i="22" r="F33"/>
  <c i="1" r="AZ77"/>
  <c i="30" r="J34"/>
  <c i="1" r="AW85"/>
  <c r="AT85"/>
  <c i="2" r="J34"/>
  <c i="1" r="AW55"/>
  <c r="AT55"/>
  <c i="24" r="F34"/>
  <c i="1" r="BA79"/>
  <c i="25" r="F34"/>
  <c i="1" r="BA80"/>
  <c i="31" r="J34"/>
  <c i="1" r="AW86"/>
  <c r="AT86"/>
  <c i="34" r="J36"/>
  <c i="1" r="AW90"/>
  <c r="AT90"/>
  <c r="AZ88"/>
  <c r="AV88"/>
  <c r="BB88"/>
  <c r="AX88"/>
  <c i="3" r="F34"/>
  <c i="1" r="BA56"/>
  <c r="AZ62"/>
  <c r="AV62"/>
  <c i="9" r="F38"/>
  <c i="1" r="BA64"/>
  <c i="10" r="J36"/>
  <c i="1" r="AW65"/>
  <c r="AT65"/>
  <c i="13" r="J36"/>
  <c i="1" r="AW68"/>
  <c r="AT68"/>
  <c i="14" r="F34"/>
  <c i="1" r="BA69"/>
  <c i="17" r="F34"/>
  <c i="1" r="BA72"/>
  <c i="18" r="J30"/>
  <c i="1" r="AG73"/>
  <c i="19" r="J34"/>
  <c i="1" r="AW74"/>
  <c r="AT74"/>
  <c i="23" r="F33"/>
  <c i="1" r="AZ78"/>
  <c i="28" r="J34"/>
  <c i="1" r="AW83"/>
  <c r="AT83"/>
  <c i="31" r="J30"/>
  <c i="1" r="AG86"/>
  <c i="32" r="J33"/>
  <c i="1" r="AV87"/>
  <c r="AT87"/>
  <c i="33" r="J36"/>
  <c i="1" r="AW89"/>
  <c r="AT89"/>
  <c i="26" r="F34"/>
  <c i="1" r="BA81"/>
  <c i="28" r="F34"/>
  <c i="1" r="BA83"/>
  <c i="32" r="F33"/>
  <c i="1" r="AZ87"/>
  <c i="4" r="F36"/>
  <c i="1" r="BA58"/>
  <c i="32" r="J30"/>
  <c i="1" r="AG87"/>
  <c i="5" r="J36"/>
  <c i="1" r="AW59"/>
  <c r="AT59"/>
  <c i="8" r="F38"/>
  <c i="1" r="BA63"/>
  <c i="11" r="F36"/>
  <c i="1" r="BA66"/>
  <c i="18" r="F34"/>
  <c i="1" r="BA73"/>
  <c i="21" r="J34"/>
  <c i="1" r="AW76"/>
  <c r="AT76"/>
  <c i="5" r="F36"/>
  <c i="1" r="BA59"/>
  <c i="8" r="J38"/>
  <c i="1" r="AW63"/>
  <c r="AT63"/>
  <c r="AN63"/>
  <c i="10" r="F36"/>
  <c i="1" r="BA65"/>
  <c i="11" r="J36"/>
  <c i="1" r="AW66"/>
  <c r="AT66"/>
  <c i="14" r="J34"/>
  <c i="1" r="AW69"/>
  <c r="AT69"/>
  <c i="19" r="F34"/>
  <c i="1" r="BA74"/>
  <c i="20" r="F33"/>
  <c i="1" r="AZ75"/>
  <c i="29" r="J34"/>
  <c i="1" r="AW84"/>
  <c r="AT84"/>
  <c i="31" r="F34"/>
  <c i="1" r="BA86"/>
  <c r="BC88"/>
  <c r="AY88"/>
  <c i="2" r="F34"/>
  <c i="1" r="BA55"/>
  <c i="24" r="J34"/>
  <c i="1" r="AW79"/>
  <c r="AT79"/>
  <c i="36" r="J34"/>
  <c i="1" r="AW92"/>
  <c r="AT92"/>
  <c i="22" r="J33"/>
  <c i="1" r="AV77"/>
  <c r="AT77"/>
  <c i="27" r="J34"/>
  <c i="1" r="AW82"/>
  <c r="AT82"/>
  <c i="29" r="F34"/>
  <c i="1" r="BA84"/>
  <c i="33" r="F36"/>
  <c i="1" r="BA89"/>
  <c r="BD88"/>
  <c i="35" r="F36"/>
  <c i="1" r="BA91"/>
  <c i="37" r="F34"/>
  <c i="1" r="BA93"/>
  <c r="AU88"/>
  <c i="6" r="J32"/>
  <c i="1" r="AG60"/>
  <c i="7" r="F36"/>
  <c i="1" r="BA61"/>
  <c i="12" r="J36"/>
  <c i="1" r="AW67"/>
  <c r="AT67"/>
  <c i="20" r="J33"/>
  <c i="1" r="AV75"/>
  <c r="AT75"/>
  <c i="30" r="F34"/>
  <c i="1" r="BA85"/>
  <c i="3" r="J34"/>
  <c i="1" r="AW56"/>
  <c r="AT56"/>
  <c i="7" r="J36"/>
  <c i="1" r="AW61"/>
  <c r="AT61"/>
  <c r="BD62"/>
  <c r="BC62"/>
  <c r="AY62"/>
  <c i="12" r="F36"/>
  <c i="1" r="BA67"/>
  <c i="15" r="J34"/>
  <c i="1" r="AW70"/>
  <c r="AT70"/>
  <c i="18" r="J34"/>
  <c i="1" r="AW73"/>
  <c r="AT73"/>
  <c i="21" r="F34"/>
  <c i="1" r="BA76"/>
  <c i="25" r="J34"/>
  <c i="1" r="AW80"/>
  <c r="AT80"/>
  <c i="37" r="J34"/>
  <c i="1" r="AW93"/>
  <c r="AT93"/>
  <c i="4" r="J36"/>
  <c i="1" r="AW58"/>
  <c r="AT58"/>
  <c i="26" l="1" r="P89"/>
  <c i="1" r="AU81"/>
  <c i="4" r="P133"/>
  <c i="1" r="AU58"/>
  <c i="6" r="P102"/>
  <c i="1" r="AU60"/>
  <c i="4" r="T133"/>
  <c i="6" r="T102"/>
  <c i="26" r="T89"/>
  <c i="37" r="BK83"/>
  <c r="J83"/>
  <c r="J59"/>
  <c i="8" r="J67"/>
  <c i="12" r="J90"/>
  <c r="J64"/>
  <c i="36" r="J85"/>
  <c r="J60"/>
  <c i="10" r="BK88"/>
  <c r="J88"/>
  <c i="11" r="BK110"/>
  <c r="J110"/>
  <c r="J63"/>
  <c i="19" r="BK83"/>
  <c r="J83"/>
  <c i="25" r="J88"/>
  <c r="J60"/>
  <c i="24" r="J88"/>
  <c r="J60"/>
  <c i="3" r="BK81"/>
  <c r="J81"/>
  <c r="J59"/>
  <c i="5" r="BK87"/>
  <c r="J87"/>
  <c i="15" r="BK90"/>
  <c r="J90"/>
  <c r="J59"/>
  <c i="32" r="J59"/>
  <c i="26" r="BK89"/>
  <c r="J89"/>
  <c r="J59"/>
  <c i="22" r="J86"/>
  <c r="J60"/>
  <c i="23" r="BK87"/>
  <c r="J87"/>
  <c i="17" r="BK83"/>
  <c r="J83"/>
  <c i="27" r="BK83"/>
  <c r="J83"/>
  <c r="J59"/>
  <c i="30" r="BK84"/>
  <c r="J84"/>
  <c i="4" r="BK133"/>
  <c r="J133"/>
  <c r="J63"/>
  <c i="7" r="BK92"/>
  <c r="J92"/>
  <c i="21" r="BK90"/>
  <c r="J90"/>
  <c r="J59"/>
  <c i="16" r="BK89"/>
  <c r="J89"/>
  <c r="J59"/>
  <c i="35" r="BK88"/>
  <c r="J88"/>
  <c r="J63"/>
  <c i="2" r="J84"/>
  <c r="J60"/>
  <c i="28" r="BK83"/>
  <c r="J83"/>
  <c r="J59"/>
  <c i="14" r="BK91"/>
  <c r="J91"/>
  <c i="9" r="BK96"/>
  <c r="J96"/>
  <c r="J67"/>
  <c i="13" r="BK92"/>
  <c r="J92"/>
  <c r="J63"/>
  <c i="32" r="J89"/>
  <c r="J60"/>
  <c i="29" r="BK83"/>
  <c r="J83"/>
  <c r="J59"/>
  <c i="33" r="BK90"/>
  <c r="J90"/>
  <c i="1" r="AN86"/>
  <c i="31" r="J59"/>
  <c i="32" r="J39"/>
  <c i="31" r="J39"/>
  <c i="1" r="AN73"/>
  <c i="18" r="J59"/>
  <c r="J39"/>
  <c i="8" r="J43"/>
  <c i="1" r="AN60"/>
  <c i="6" r="J63"/>
  <c r="J41"/>
  <c i="1" r="AN87"/>
  <c i="24" r="J30"/>
  <c i="1" r="AG79"/>
  <c i="25" r="J30"/>
  <c i="1" r="AG80"/>
  <c i="36" r="J30"/>
  <c i="1" r="AG92"/>
  <c i="20" r="J30"/>
  <c i="1" r="AG75"/>
  <c r="AN75"/>
  <c r="BC57"/>
  <c r="AY57"/>
  <c r="BA62"/>
  <c r="AW62"/>
  <c r="AT62"/>
  <c r="BB57"/>
  <c r="AX57"/>
  <c i="22" r="J30"/>
  <c i="1" r="AG77"/>
  <c i="2" r="J30"/>
  <c i="1" r="AG55"/>
  <c i="14" r="J30"/>
  <c i="1" r="AG69"/>
  <c r="BD57"/>
  <c i="19" r="J30"/>
  <c i="1" r="AG74"/>
  <c i="5" r="J32"/>
  <c i="1" r="AG59"/>
  <c i="7" r="J32"/>
  <c i="1" r="AG61"/>
  <c i="12" r="J32"/>
  <c i="1" r="AG67"/>
  <c i="33" r="J32"/>
  <c i="1" r="AG89"/>
  <c i="10" r="J32"/>
  <c i="1" r="AG65"/>
  <c r="AZ57"/>
  <c r="AV57"/>
  <c i="34" r="J32"/>
  <c i="1" r="AG90"/>
  <c i="23" r="J30"/>
  <c i="1" r="AG78"/>
  <c r="AU62"/>
  <c i="17" r="J30"/>
  <c i="1" r="AG72"/>
  <c r="BA88"/>
  <c r="AW88"/>
  <c r="AT88"/>
  <c i="30" r="J30"/>
  <c i="1" r="AG85"/>
  <c i="19" l="1" r="J39"/>
  <c i="14" r="J39"/>
  <c i="33" r="J41"/>
  <c i="12" r="J41"/>
  <c i="23" r="J39"/>
  <c i="10" r="J41"/>
  <c i="22" r="J39"/>
  <c i="36" r="J39"/>
  <c i="30" r="J39"/>
  <c i="5" r="J41"/>
  <c i="7" r="J41"/>
  <c i="2" r="J39"/>
  <c i="17" r="J39"/>
  <c i="24" r="J39"/>
  <c i="25" r="J39"/>
  <c i="14" r="J59"/>
  <c i="23" r="J59"/>
  <c i="19" r="J59"/>
  <c i="7" r="J63"/>
  <c i="30" r="J59"/>
  <c i="17" r="J59"/>
  <c i="5" r="J63"/>
  <c i="10" r="J63"/>
  <c i="33" r="J63"/>
  <c i="34" r="J41"/>
  <c i="1" r="AN90"/>
  <c i="20" r="J39"/>
  <c i="1" r="AN59"/>
  <c r="AN65"/>
  <c r="AN67"/>
  <c r="AN74"/>
  <c r="AN61"/>
  <c r="AN69"/>
  <c r="AN72"/>
  <c r="AN78"/>
  <c r="AN80"/>
  <c r="AN89"/>
  <c r="AN79"/>
  <c r="AN85"/>
  <c r="AN92"/>
  <c r="AN55"/>
  <c r="AN77"/>
  <c i="26" r="J30"/>
  <c i="1" r="AG81"/>
  <c r="AN81"/>
  <c i="13" r="J32"/>
  <c i="1" r="AG68"/>
  <c i="35" r="J32"/>
  <c i="1" r="AG91"/>
  <c r="AN91"/>
  <c r="BC54"/>
  <c r="AY54"/>
  <c r="AU57"/>
  <c r="AU54"/>
  <c i="15" r="J30"/>
  <c i="1" r="AG70"/>
  <c r="AN70"/>
  <c i="29" r="J30"/>
  <c i="1" r="AG84"/>
  <c i="4" r="J32"/>
  <c i="1" r="AG58"/>
  <c r="BB54"/>
  <c r="W31"/>
  <c i="37" r="J30"/>
  <c i="1" r="AG93"/>
  <c r="AZ54"/>
  <c r="W29"/>
  <c i="16" r="J30"/>
  <c i="1" r="AG71"/>
  <c r="AN71"/>
  <c r="BD54"/>
  <c r="W33"/>
  <c i="27" r="J30"/>
  <c i="1" r="AG82"/>
  <c r="AN82"/>
  <c i="21" r="J30"/>
  <c i="1" r="AG76"/>
  <c r="AN76"/>
  <c i="11" r="J32"/>
  <c i="1" r="AG66"/>
  <c r="AN66"/>
  <c i="3" r="J30"/>
  <c i="1" r="AG56"/>
  <c r="BA57"/>
  <c r="AW57"/>
  <c r="AT57"/>
  <c i="28" r="J30"/>
  <c i="1" r="AG83"/>
  <c r="AN83"/>
  <c i="9" r="J34"/>
  <c i="1" r="AG64"/>
  <c r="AG62"/>
  <c i="26" l="1" r="J39"/>
  <c i="3" r="J39"/>
  <c i="37" r="J39"/>
  <c i="11" r="J41"/>
  <c i="16" r="J39"/>
  <c i="27" r="J39"/>
  <c i="21" r="J39"/>
  <c i="15" r="J39"/>
  <c i="35" r="J41"/>
  <c i="4" r="J41"/>
  <c i="1" r="AN58"/>
  <c i="28" r="J39"/>
  <c i="9" r="J43"/>
  <c i="29" r="J39"/>
  <c i="13" r="J41"/>
  <c i="1" r="AN68"/>
  <c r="AN56"/>
  <c r="AN64"/>
  <c r="AN84"/>
  <c r="AN93"/>
  <c r="AN62"/>
  <c r="AG57"/>
  <c r="AG88"/>
  <c r="AN88"/>
  <c r="AX54"/>
  <c r="AV54"/>
  <c r="AK29"/>
  <c r="BA54"/>
  <c r="W30"/>
  <c r="W32"/>
  <c l="1" r="AN57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<sst xmlns="http://schemas.openxmlformats.org/spreadsheetml/2006/main">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</sst>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GB/ED87U4PQz9ztN4is00oIpR35snNf4LUFAOO2q5sasB/72U6sBf4hT9YXxLbyWzDiVJ2ICAaVR0e48J4q65Q==" hashValue="vYBGSZNOt1lOAN++cDzim6JTtJb/kG51IO+dptIlltBAMBT77aj7fhdKh9UWg2m0vUkkrqW+Oe66ym3nSFvjCA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JHKrskCumespladM6h4nMDn8MqAEPTBFbYxQQf8BXx7dqpKtMbRSA2/DWDC3M5SbvXslAfP13rF+8U+mSiLnAw==" hashValue="chtAPdu1POPJXZYWqvv6TRrh7Vd+VJNmnSkturyBag0Qp3w5rft5sVkvxQIhkkVKjmBnxrQRCx5SZA4/0+jEb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fGNaxRfbxqI2n4mSAUJV+MZrBdCi5W3RoiHUc4dA25MTV88i203mgEkgD69JH7LVT6H5F6az7H4V1tWoKQtxNQ==" hashValue="bxvOK6xFTIKqTvoSMHQhhr8N7sdBb4M5AKdZ1512sUI4GClQUiDed1EPbux0+/ZEtYRaa34HDnXJycQRvVba8A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ROUND((SUM(BE133:BE4669)),  2)</f>
        <v>0</v>
      </c>
      <c r="G35" s="41"/>
      <c r="H35" s="41"/>
      <c r="I35" s="161">
        <v>0.20999999999999999</v>
      </c>
      <c r="J35" s="160">
        <f>ROUND(((SUM(BE133:BE4669))*I35),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ROUND((SUM(BF133:BF4669)),  2)</f>
        <v>0</v>
      </c>
      <c r="G36" s="41"/>
      <c r="H36" s="41"/>
      <c r="I36" s="161">
        <v>0.12</v>
      </c>
      <c r="J36" s="160">
        <f>ROUND(((SUM(BF133:BF4669))*I36),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J2251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J2453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J2456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J2457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J2954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J3192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J3201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J3232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J3436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J3523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J3657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J3770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J3811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J3911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J4086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J4456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J4470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J4471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J4475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P134+P2456+P4470+P4495</f>
        <v>0</v>
      </c>
      <c r="Q133" s="99"/>
      <c r="R133" s="197">
        <f>R134+R2456+R4470+R4495</f>
        <v>11140.129637410002</v>
      </c>
      <c r="S133" s="99"/>
      <c r="T133" s="198">
        <f>T134+T2456+T4470+T4495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BK134+BK2456+BK4470+BK4495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P135+P172+P175+P253+P313+P746+P1118+P1144+P1145+P1153+P1166+P1180+P1190+P1208+P1215+P1223+P1455+P1799+P1921+P1954+P2155+P2251+P2453</f>
        <v>0</v>
      </c>
      <c r="Q134" s="208"/>
      <c r="R134" s="209">
        <f>R135+R172+R175+R253+R313+R746+R1118+R1144+R1145+R1153+R1166+R1180+R1190+R1208+R1215+R1223+R1455+R1799+R1921+R1954+R2155+R2251+R2453</f>
        <v>10776.507599440001</v>
      </c>
      <c r="S134" s="208"/>
      <c r="T134" s="210">
        <f>T135+T172+T175+T253+T313+T746+T1118+T1144+T1145+T1153+T1166+T1180+T1190+T1208+T1215+T1223+T1455+T1799+T1921+T1954+T2155+T2251+T2453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BK135+BK172+BK175+BK253+BK313+BK746+BK1118+BK1144+BK1145+BK1153+BK1166+BK1180+BK1190+BK1208+BK1215+BK1223+BK1455+BK1799+BK1921+BK1954+BK2155+BK2251+BK2453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296.56599999999997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1414.1099999999999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SUM(P1955:P2154)</f>
        <v>0</v>
      </c>
      <c r="Q1954" s="208"/>
      <c r="R1954" s="209">
        <f>SUM(R1955:R2154)</f>
        <v>58.775040000000004</v>
      </c>
      <c r="S1954" s="208"/>
      <c r="T1954" s="210">
        <f>SUM(T1955:T2154)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SUM(BK1955:BK2154)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278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13.021520000000001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363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4" customFormat="1">
      <c r="A1958" s="14"/>
      <c r="B1958" s="246"/>
      <c r="C1958" s="247"/>
      <c r="D1958" s="231" t="s">
        <v>268</v>
      </c>
      <c r="E1958" s="248" t="s">
        <v>19</v>
      </c>
      <c r="F1958" s="249" t="s">
        <v>1987</v>
      </c>
      <c r="G1958" s="247"/>
      <c r="H1958" s="248" t="s">
        <v>19</v>
      </c>
      <c r="I1958" s="250"/>
      <c r="J1958" s="247"/>
      <c r="K1958" s="247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268</v>
      </c>
      <c r="AU1958" s="255" t="s">
        <v>93</v>
      </c>
      <c r="AV1958" s="14" t="s">
        <v>82</v>
      </c>
      <c r="AW1958" s="14" t="s">
        <v>34</v>
      </c>
      <c r="AX1958" s="14" t="s">
        <v>74</v>
      </c>
      <c r="AY1958" s="255" t="s">
        <v>224</v>
      </c>
    </row>
    <row r="1959" s="13" customFormat="1">
      <c r="A1959" s="13"/>
      <c r="B1959" s="229"/>
      <c r="C1959" s="230"/>
      <c r="D1959" s="231" t="s">
        <v>268</v>
      </c>
      <c r="E1959" s="232" t="s">
        <v>19</v>
      </c>
      <c r="F1959" s="233" t="s">
        <v>1988</v>
      </c>
      <c r="G1959" s="230"/>
      <c r="H1959" s="234">
        <v>-85</v>
      </c>
      <c r="I1959" s="235"/>
      <c r="J1959" s="230"/>
      <c r="K1959" s="230"/>
      <c r="L1959" s="236"/>
      <c r="M1959" s="237"/>
      <c r="N1959" s="238"/>
      <c r="O1959" s="238"/>
      <c r="P1959" s="238"/>
      <c r="Q1959" s="238"/>
      <c r="R1959" s="238"/>
      <c r="S1959" s="238"/>
      <c r="T1959" s="23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0" t="s">
        <v>268</v>
      </c>
      <c r="AU1959" s="240" t="s">
        <v>93</v>
      </c>
      <c r="AV1959" s="13" t="s">
        <v>93</v>
      </c>
      <c r="AW1959" s="13" t="s">
        <v>34</v>
      </c>
      <c r="AX1959" s="13" t="s">
        <v>74</v>
      </c>
      <c r="AY1959" s="240" t="s">
        <v>224</v>
      </c>
    </row>
    <row r="1960" s="16" customFormat="1">
      <c r="A1960" s="16"/>
      <c r="B1960" s="272"/>
      <c r="C1960" s="273"/>
      <c r="D1960" s="231" t="s">
        <v>268</v>
      </c>
      <c r="E1960" s="274" t="s">
        <v>19</v>
      </c>
      <c r="F1960" s="275" t="s">
        <v>351</v>
      </c>
      <c r="G1960" s="273"/>
      <c r="H1960" s="276">
        <v>278</v>
      </c>
      <c r="I1960" s="277"/>
      <c r="J1960" s="273"/>
      <c r="K1960" s="273"/>
      <c r="L1960" s="278"/>
      <c r="M1960" s="279"/>
      <c r="N1960" s="280"/>
      <c r="O1960" s="280"/>
      <c r="P1960" s="280"/>
      <c r="Q1960" s="280"/>
      <c r="R1960" s="280"/>
      <c r="S1960" s="280"/>
      <c r="T1960" s="281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82" t="s">
        <v>268</v>
      </c>
      <c r="AU1960" s="282" t="s">
        <v>93</v>
      </c>
      <c r="AV1960" s="16" t="s">
        <v>231</v>
      </c>
      <c r="AW1960" s="16" t="s">
        <v>34</v>
      </c>
      <c r="AX1960" s="16" t="s">
        <v>82</v>
      </c>
      <c r="AY1960" s="282" t="s">
        <v>224</v>
      </c>
    </row>
    <row r="1961" s="2" customFormat="1" ht="37.8" customHeight="1">
      <c r="A1961" s="41"/>
      <c r="B1961" s="42"/>
      <c r="C1961" s="216" t="s">
        <v>1989</v>
      </c>
      <c r="D1961" s="216" t="s">
        <v>227</v>
      </c>
      <c r="E1961" s="217" t="s">
        <v>1990</v>
      </c>
      <c r="F1961" s="218" t="s">
        <v>1991</v>
      </c>
      <c r="G1961" s="219" t="s">
        <v>595</v>
      </c>
      <c r="H1961" s="220">
        <v>85</v>
      </c>
      <c r="I1961" s="221"/>
      <c r="J1961" s="222">
        <f>ROUND(I1961*H1961,2)</f>
        <v>0</v>
      </c>
      <c r="K1961" s="218" t="s">
        <v>312</v>
      </c>
      <c r="L1961" s="47"/>
      <c r="M1961" s="223" t="s">
        <v>19</v>
      </c>
      <c r="N1961" s="224" t="s">
        <v>46</v>
      </c>
      <c r="O1961" s="87"/>
      <c r="P1961" s="225">
        <f>O1961*H1961</f>
        <v>0</v>
      </c>
      <c r="Q1961" s="225">
        <v>0.44169999999999998</v>
      </c>
      <c r="R1961" s="225">
        <f>Q1961*H1961</f>
        <v>37.544499999999999</v>
      </c>
      <c r="S1961" s="225">
        <v>0</v>
      </c>
      <c r="T1961" s="226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27" t="s">
        <v>231</v>
      </c>
      <c r="AT1961" s="227" t="s">
        <v>227</v>
      </c>
      <c r="AU1961" s="227" t="s">
        <v>93</v>
      </c>
      <c r="AY1961" s="20" t="s">
        <v>224</v>
      </c>
      <c r="BE1961" s="228">
        <f>IF(N1961="základní",J1961,0)</f>
        <v>0</v>
      </c>
      <c r="BF1961" s="228">
        <f>IF(N1961="snížená",J1961,0)</f>
        <v>0</v>
      </c>
      <c r="BG1961" s="228">
        <f>IF(N1961="zákl. přenesená",J1961,0)</f>
        <v>0</v>
      </c>
      <c r="BH1961" s="228">
        <f>IF(N1961="sníž. přenesená",J1961,0)</f>
        <v>0</v>
      </c>
      <c r="BI1961" s="228">
        <f>IF(N1961="nulová",J1961,0)</f>
        <v>0</v>
      </c>
      <c r="BJ1961" s="20" t="s">
        <v>93</v>
      </c>
      <c r="BK1961" s="228">
        <f>ROUND(I1961*H1961,2)</f>
        <v>0</v>
      </c>
      <c r="BL1961" s="20" t="s">
        <v>231</v>
      </c>
      <c r="BM1961" s="227" t="s">
        <v>1992</v>
      </c>
    </row>
    <row r="1962" s="2" customFormat="1">
      <c r="A1962" s="41"/>
      <c r="B1962" s="42"/>
      <c r="C1962" s="43"/>
      <c r="D1962" s="267" t="s">
        <v>314</v>
      </c>
      <c r="E1962" s="43"/>
      <c r="F1962" s="268" t="s">
        <v>1993</v>
      </c>
      <c r="G1962" s="43"/>
      <c r="H1962" s="43"/>
      <c r="I1962" s="269"/>
      <c r="J1962" s="43"/>
      <c r="K1962" s="43"/>
      <c r="L1962" s="47"/>
      <c r="M1962" s="270"/>
      <c r="N1962" s="271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314</v>
      </c>
      <c r="AU1962" s="20" t="s">
        <v>93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1994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82</v>
      </c>
      <c r="G1964" s="230"/>
      <c r="H1964" s="234">
        <v>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1995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93</v>
      </c>
      <c r="G1966" s="230"/>
      <c r="H1966" s="234">
        <v>2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1996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1997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82</v>
      </c>
      <c r="G1970" s="230"/>
      <c r="H1970" s="234">
        <v>1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1998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1999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93</v>
      </c>
      <c r="G1974" s="230"/>
      <c r="H1974" s="234">
        <v>2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2000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82</v>
      </c>
      <c r="G1976" s="230"/>
      <c r="H1976" s="234">
        <v>1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2001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231</v>
      </c>
      <c r="G1978" s="230"/>
      <c r="H1978" s="234">
        <v>4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2002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93</v>
      </c>
      <c r="G1980" s="230"/>
      <c r="H1980" s="234">
        <v>2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2003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82</v>
      </c>
      <c r="G1982" s="230"/>
      <c r="H1982" s="234">
        <v>1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162</v>
      </c>
      <c r="G1984" s="230"/>
      <c r="H1984" s="234">
        <v>24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2005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231</v>
      </c>
      <c r="G1986" s="230"/>
      <c r="H1986" s="234">
        <v>4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2006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246</v>
      </c>
      <c r="G1988" s="230"/>
      <c r="H1988" s="234">
        <v>6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2007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82</v>
      </c>
      <c r="G1990" s="230"/>
      <c r="H1990" s="234">
        <v>1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2008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93</v>
      </c>
      <c r="G1992" s="230"/>
      <c r="H1992" s="234">
        <v>2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2009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559</v>
      </c>
      <c r="G1994" s="230"/>
      <c r="H1994" s="234">
        <v>18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2010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93</v>
      </c>
      <c r="G1996" s="230"/>
      <c r="H1996" s="234">
        <v>2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2011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108</v>
      </c>
      <c r="G1998" s="230"/>
      <c r="H1998" s="234">
        <v>3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2012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250</v>
      </c>
      <c r="G2000" s="230"/>
      <c r="H2000" s="234">
        <v>7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4" customFormat="1">
      <c r="A2001" s="14"/>
      <c r="B2001" s="246"/>
      <c r="C2001" s="247"/>
      <c r="D2001" s="231" t="s">
        <v>268</v>
      </c>
      <c r="E2001" s="248" t="s">
        <v>19</v>
      </c>
      <c r="F2001" s="249" t="s">
        <v>2013</v>
      </c>
      <c r="G2001" s="247"/>
      <c r="H2001" s="248" t="s">
        <v>19</v>
      </c>
      <c r="I2001" s="250"/>
      <c r="J2001" s="247"/>
      <c r="K2001" s="247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268</v>
      </c>
      <c r="AU2001" s="255" t="s">
        <v>93</v>
      </c>
      <c r="AV2001" s="14" t="s">
        <v>82</v>
      </c>
      <c r="AW2001" s="14" t="s">
        <v>34</v>
      </c>
      <c r="AX2001" s="14" t="s">
        <v>74</v>
      </c>
      <c r="AY2001" s="255" t="s">
        <v>224</v>
      </c>
    </row>
    <row r="2002" s="13" customFormat="1">
      <c r="A2002" s="13"/>
      <c r="B2002" s="229"/>
      <c r="C2002" s="230"/>
      <c r="D2002" s="231" t="s">
        <v>268</v>
      </c>
      <c r="E2002" s="232" t="s">
        <v>19</v>
      </c>
      <c r="F2002" s="233" t="s">
        <v>82</v>
      </c>
      <c r="G2002" s="230"/>
      <c r="H2002" s="234">
        <v>1</v>
      </c>
      <c r="I2002" s="235"/>
      <c r="J2002" s="230"/>
      <c r="K2002" s="230"/>
      <c r="L2002" s="236"/>
      <c r="M2002" s="237"/>
      <c r="N2002" s="238"/>
      <c r="O2002" s="238"/>
      <c r="P2002" s="238"/>
      <c r="Q2002" s="238"/>
      <c r="R2002" s="238"/>
      <c r="S2002" s="238"/>
      <c r="T2002" s="23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0" t="s">
        <v>268</v>
      </c>
      <c r="AU2002" s="240" t="s">
        <v>93</v>
      </c>
      <c r="AV2002" s="13" t="s">
        <v>93</v>
      </c>
      <c r="AW2002" s="13" t="s">
        <v>34</v>
      </c>
      <c r="AX2002" s="13" t="s">
        <v>74</v>
      </c>
      <c r="AY2002" s="240" t="s">
        <v>224</v>
      </c>
    </row>
    <row r="2003" s="16" customFormat="1">
      <c r="A2003" s="16"/>
      <c r="B2003" s="272"/>
      <c r="C2003" s="273"/>
      <c r="D2003" s="231" t="s">
        <v>268</v>
      </c>
      <c r="E2003" s="274" t="s">
        <v>19</v>
      </c>
      <c r="F2003" s="275" t="s">
        <v>351</v>
      </c>
      <c r="G2003" s="273"/>
      <c r="H2003" s="276">
        <v>85</v>
      </c>
      <c r="I2003" s="277"/>
      <c r="J2003" s="273"/>
      <c r="K2003" s="273"/>
      <c r="L2003" s="278"/>
      <c r="M2003" s="279"/>
      <c r="N2003" s="280"/>
      <c r="O2003" s="280"/>
      <c r="P2003" s="280"/>
      <c r="Q2003" s="280"/>
      <c r="R2003" s="280"/>
      <c r="S2003" s="280"/>
      <c r="T2003" s="281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T2003" s="282" t="s">
        <v>268</v>
      </c>
      <c r="AU2003" s="282" t="s">
        <v>93</v>
      </c>
      <c r="AV2003" s="16" t="s">
        <v>231</v>
      </c>
      <c r="AW2003" s="16" t="s">
        <v>34</v>
      </c>
      <c r="AX2003" s="16" t="s">
        <v>82</v>
      </c>
      <c r="AY2003" s="282" t="s">
        <v>224</v>
      </c>
    </row>
    <row r="2004" s="2" customFormat="1" ht="37.8" customHeight="1">
      <c r="A2004" s="41"/>
      <c r="B2004" s="42"/>
      <c r="C2004" s="286" t="s">
        <v>2014</v>
      </c>
      <c r="D2004" s="286" t="s">
        <v>572</v>
      </c>
      <c r="E2004" s="287" t="s">
        <v>2015</v>
      </c>
      <c r="F2004" s="288" t="s">
        <v>2016</v>
      </c>
      <c r="G2004" s="289" t="s">
        <v>595</v>
      </c>
      <c r="H2004" s="290">
        <v>120</v>
      </c>
      <c r="I2004" s="291"/>
      <c r="J2004" s="292">
        <f>ROUND(I2004*H2004,2)</f>
        <v>0</v>
      </c>
      <c r="K2004" s="288" t="s">
        <v>19</v>
      </c>
      <c r="L2004" s="293"/>
      <c r="M2004" s="294" t="s">
        <v>19</v>
      </c>
      <c r="N2004" s="295" t="s">
        <v>46</v>
      </c>
      <c r="O2004" s="87"/>
      <c r="P2004" s="225">
        <f>O2004*H2004</f>
        <v>0</v>
      </c>
      <c r="Q2004" s="225">
        <v>0.01201</v>
      </c>
      <c r="R2004" s="225">
        <f>Q2004*H2004</f>
        <v>1.4412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254</v>
      </c>
      <c r="AT2004" s="227" t="s">
        <v>572</v>
      </c>
      <c r="AU2004" s="227" t="s">
        <v>93</v>
      </c>
      <c r="AY2004" s="20" t="s">
        <v>224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93</v>
      </c>
      <c r="BK2004" s="228">
        <f>ROUND(I2004*H2004,2)</f>
        <v>0</v>
      </c>
      <c r="BL2004" s="20" t="s">
        <v>231</v>
      </c>
      <c r="BM2004" s="227" t="s">
        <v>2017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2018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2019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82</v>
      </c>
      <c r="G2008" s="230"/>
      <c r="H2008" s="234">
        <v>1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2020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93</v>
      </c>
      <c r="G2010" s="230"/>
      <c r="H2010" s="234">
        <v>2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2021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82</v>
      </c>
      <c r="G2012" s="230"/>
      <c r="H2012" s="234">
        <v>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2022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171</v>
      </c>
      <c r="G2014" s="230"/>
      <c r="H2014" s="234">
        <v>27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2023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629</v>
      </c>
      <c r="G2016" s="230"/>
      <c r="H2016" s="234">
        <v>30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2024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174</v>
      </c>
      <c r="G2018" s="230"/>
      <c r="H2018" s="234">
        <v>28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2025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623</v>
      </c>
      <c r="G2020" s="230"/>
      <c r="H2020" s="234">
        <v>29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4" customFormat="1">
      <c r="A2021" s="14"/>
      <c r="B2021" s="246"/>
      <c r="C2021" s="247"/>
      <c r="D2021" s="231" t="s">
        <v>268</v>
      </c>
      <c r="E2021" s="248" t="s">
        <v>19</v>
      </c>
      <c r="F2021" s="249" t="s">
        <v>2013</v>
      </c>
      <c r="G2021" s="247"/>
      <c r="H2021" s="248" t="s">
        <v>19</v>
      </c>
      <c r="I2021" s="250"/>
      <c r="J2021" s="247"/>
      <c r="K2021" s="247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268</v>
      </c>
      <c r="AU2021" s="255" t="s">
        <v>93</v>
      </c>
      <c r="AV2021" s="14" t="s">
        <v>82</v>
      </c>
      <c r="AW2021" s="14" t="s">
        <v>34</v>
      </c>
      <c r="AX2021" s="14" t="s">
        <v>74</v>
      </c>
      <c r="AY2021" s="255" t="s">
        <v>224</v>
      </c>
    </row>
    <row r="2022" s="13" customFormat="1">
      <c r="A2022" s="13"/>
      <c r="B2022" s="229"/>
      <c r="C2022" s="230"/>
      <c r="D2022" s="231" t="s">
        <v>268</v>
      </c>
      <c r="E2022" s="232" t="s">
        <v>19</v>
      </c>
      <c r="F2022" s="233" t="s">
        <v>82</v>
      </c>
      <c r="G2022" s="230"/>
      <c r="H2022" s="234">
        <v>1</v>
      </c>
      <c r="I2022" s="235"/>
      <c r="J2022" s="230"/>
      <c r="K2022" s="230"/>
      <c r="L2022" s="236"/>
      <c r="M2022" s="237"/>
      <c r="N2022" s="238"/>
      <c r="O2022" s="238"/>
      <c r="P2022" s="238"/>
      <c r="Q2022" s="238"/>
      <c r="R2022" s="238"/>
      <c r="S2022" s="238"/>
      <c r="T2022" s="23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0" t="s">
        <v>268</v>
      </c>
      <c r="AU2022" s="240" t="s">
        <v>93</v>
      </c>
      <c r="AV2022" s="13" t="s">
        <v>93</v>
      </c>
      <c r="AW2022" s="13" t="s">
        <v>34</v>
      </c>
      <c r="AX2022" s="13" t="s">
        <v>74</v>
      </c>
      <c r="AY2022" s="240" t="s">
        <v>224</v>
      </c>
    </row>
    <row r="2023" s="16" customFormat="1">
      <c r="A2023" s="16"/>
      <c r="B2023" s="272"/>
      <c r="C2023" s="273"/>
      <c r="D2023" s="231" t="s">
        <v>268</v>
      </c>
      <c r="E2023" s="274" t="s">
        <v>19</v>
      </c>
      <c r="F2023" s="275" t="s">
        <v>351</v>
      </c>
      <c r="G2023" s="273"/>
      <c r="H2023" s="276">
        <v>120</v>
      </c>
      <c r="I2023" s="277"/>
      <c r="J2023" s="273"/>
      <c r="K2023" s="273"/>
      <c r="L2023" s="278"/>
      <c r="M2023" s="279"/>
      <c r="N2023" s="280"/>
      <c r="O2023" s="280"/>
      <c r="P2023" s="280"/>
      <c r="Q2023" s="280"/>
      <c r="R2023" s="280"/>
      <c r="S2023" s="280"/>
      <c r="T2023" s="281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82" t="s">
        <v>268</v>
      </c>
      <c r="AU2023" s="282" t="s">
        <v>93</v>
      </c>
      <c r="AV2023" s="16" t="s">
        <v>231</v>
      </c>
      <c r="AW2023" s="16" t="s">
        <v>34</v>
      </c>
      <c r="AX2023" s="16" t="s">
        <v>82</v>
      </c>
      <c r="AY2023" s="282" t="s">
        <v>224</v>
      </c>
    </row>
    <row r="2024" s="2" customFormat="1" ht="37.8" customHeight="1">
      <c r="A2024" s="41"/>
      <c r="B2024" s="42"/>
      <c r="C2024" s="286" t="s">
        <v>2026</v>
      </c>
      <c r="D2024" s="286" t="s">
        <v>572</v>
      </c>
      <c r="E2024" s="287" t="s">
        <v>2027</v>
      </c>
      <c r="F2024" s="288" t="s">
        <v>2028</v>
      </c>
      <c r="G2024" s="289" t="s">
        <v>595</v>
      </c>
      <c r="H2024" s="290">
        <v>91</v>
      </c>
      <c r="I2024" s="291"/>
      <c r="J2024" s="292">
        <f>ROUND(I2024*H2024,2)</f>
        <v>0</v>
      </c>
      <c r="K2024" s="288" t="s">
        <v>19</v>
      </c>
      <c r="L2024" s="293"/>
      <c r="M2024" s="294" t="s">
        <v>19</v>
      </c>
      <c r="N2024" s="295" t="s">
        <v>46</v>
      </c>
      <c r="O2024" s="87"/>
      <c r="P2024" s="225">
        <f>O2024*H2024</f>
        <v>0</v>
      </c>
      <c r="Q2024" s="225">
        <v>0.01553</v>
      </c>
      <c r="R2024" s="225">
        <f>Q2024*H2024</f>
        <v>1.41323</v>
      </c>
      <c r="S2024" s="225">
        <v>0</v>
      </c>
      <c r="T2024" s="226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27" t="s">
        <v>254</v>
      </c>
      <c r="AT2024" s="227" t="s">
        <v>572</v>
      </c>
      <c r="AU2024" s="227" t="s">
        <v>93</v>
      </c>
      <c r="AY2024" s="20" t="s">
        <v>224</v>
      </c>
      <c r="BE2024" s="228">
        <f>IF(N2024="základní",J2024,0)</f>
        <v>0</v>
      </c>
      <c r="BF2024" s="228">
        <f>IF(N2024="snížená",J2024,0)</f>
        <v>0</v>
      </c>
      <c r="BG2024" s="228">
        <f>IF(N2024="zákl. přenesená",J2024,0)</f>
        <v>0</v>
      </c>
      <c r="BH2024" s="228">
        <f>IF(N2024="sníž. přenesená",J2024,0)</f>
        <v>0</v>
      </c>
      <c r="BI2024" s="228">
        <f>IF(N2024="nulová",J2024,0)</f>
        <v>0</v>
      </c>
      <c r="BJ2024" s="20" t="s">
        <v>93</v>
      </c>
      <c r="BK2024" s="228">
        <f>ROUND(I2024*H2024,2)</f>
        <v>0</v>
      </c>
      <c r="BL2024" s="20" t="s">
        <v>231</v>
      </c>
      <c r="BM2024" s="227" t="s">
        <v>2029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1994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82</v>
      </c>
      <c r="G2026" s="230"/>
      <c r="H2026" s="234">
        <v>1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1995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93</v>
      </c>
      <c r="G2028" s="230"/>
      <c r="H2028" s="234">
        <v>2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2030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2031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82</v>
      </c>
      <c r="G2032" s="230"/>
      <c r="H2032" s="234">
        <v>1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2032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2033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93</v>
      </c>
      <c r="G2036" s="230"/>
      <c r="H2036" s="234">
        <v>2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2034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148</v>
      </c>
      <c r="G2038" s="230"/>
      <c r="H2038" s="234">
        <v>13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2035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8</v>
      </c>
      <c r="G2040" s="230"/>
      <c r="H2040" s="234">
        <v>12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2036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623</v>
      </c>
      <c r="G2042" s="230"/>
      <c r="H2042" s="234">
        <v>29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4" customFormat="1">
      <c r="A2043" s="14"/>
      <c r="B2043" s="246"/>
      <c r="C2043" s="247"/>
      <c r="D2043" s="231" t="s">
        <v>268</v>
      </c>
      <c r="E2043" s="248" t="s">
        <v>19</v>
      </c>
      <c r="F2043" s="249" t="s">
        <v>2037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268</v>
      </c>
      <c r="AU2043" s="255" t="s">
        <v>93</v>
      </c>
      <c r="AV2043" s="14" t="s">
        <v>82</v>
      </c>
      <c r="AW2043" s="14" t="s">
        <v>34</v>
      </c>
      <c r="AX2043" s="14" t="s">
        <v>74</v>
      </c>
      <c r="AY2043" s="255" t="s">
        <v>224</v>
      </c>
    </row>
    <row r="2044" s="13" customFormat="1">
      <c r="A2044" s="13"/>
      <c r="B2044" s="229"/>
      <c r="C2044" s="230"/>
      <c r="D2044" s="231" t="s">
        <v>268</v>
      </c>
      <c r="E2044" s="232" t="s">
        <v>19</v>
      </c>
      <c r="F2044" s="233" t="s">
        <v>174</v>
      </c>
      <c r="G2044" s="230"/>
      <c r="H2044" s="234">
        <v>28</v>
      </c>
      <c r="I2044" s="235"/>
      <c r="J2044" s="230"/>
      <c r="K2044" s="230"/>
      <c r="L2044" s="236"/>
      <c r="M2044" s="237"/>
      <c r="N2044" s="238"/>
      <c r="O2044" s="238"/>
      <c r="P2044" s="238"/>
      <c r="Q2044" s="238"/>
      <c r="R2044" s="238"/>
      <c r="S2044" s="238"/>
      <c r="T2044" s="23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0" t="s">
        <v>268</v>
      </c>
      <c r="AU2044" s="240" t="s">
        <v>93</v>
      </c>
      <c r="AV2044" s="13" t="s">
        <v>93</v>
      </c>
      <c r="AW2044" s="13" t="s">
        <v>34</v>
      </c>
      <c r="AX2044" s="13" t="s">
        <v>74</v>
      </c>
      <c r="AY2044" s="240" t="s">
        <v>224</v>
      </c>
    </row>
    <row r="2045" s="16" customFormat="1">
      <c r="A2045" s="16"/>
      <c r="B2045" s="272"/>
      <c r="C2045" s="273"/>
      <c r="D2045" s="231" t="s">
        <v>268</v>
      </c>
      <c r="E2045" s="274" t="s">
        <v>19</v>
      </c>
      <c r="F2045" s="275" t="s">
        <v>351</v>
      </c>
      <c r="G2045" s="273"/>
      <c r="H2045" s="276">
        <v>91</v>
      </c>
      <c r="I2045" s="277"/>
      <c r="J2045" s="273"/>
      <c r="K2045" s="273"/>
      <c r="L2045" s="278"/>
      <c r="M2045" s="279"/>
      <c r="N2045" s="280"/>
      <c r="O2045" s="280"/>
      <c r="P2045" s="280"/>
      <c r="Q2045" s="280"/>
      <c r="R2045" s="280"/>
      <c r="S2045" s="280"/>
      <c r="T2045" s="281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2" t="s">
        <v>268</v>
      </c>
      <c r="AU2045" s="282" t="s">
        <v>93</v>
      </c>
      <c r="AV2045" s="16" t="s">
        <v>231</v>
      </c>
      <c r="AW2045" s="16" t="s">
        <v>34</v>
      </c>
      <c r="AX2045" s="16" t="s">
        <v>82</v>
      </c>
      <c r="AY2045" s="282" t="s">
        <v>224</v>
      </c>
    </row>
    <row r="2046" s="2" customFormat="1" ht="37.8" customHeight="1">
      <c r="A2046" s="41"/>
      <c r="B2046" s="42"/>
      <c r="C2046" s="286" t="s">
        <v>2038</v>
      </c>
      <c r="D2046" s="286" t="s">
        <v>572</v>
      </c>
      <c r="E2046" s="287" t="s">
        <v>2039</v>
      </c>
      <c r="F2046" s="288" t="s">
        <v>2040</v>
      </c>
      <c r="G2046" s="289" t="s">
        <v>595</v>
      </c>
      <c r="H2046" s="290">
        <v>52</v>
      </c>
      <c r="I2046" s="291"/>
      <c r="J2046" s="292">
        <f>ROUND(I2046*H2046,2)</f>
        <v>0</v>
      </c>
      <c r="K2046" s="288" t="s">
        <v>19</v>
      </c>
      <c r="L2046" s="293"/>
      <c r="M2046" s="294" t="s">
        <v>19</v>
      </c>
      <c r="N2046" s="295" t="s">
        <v>46</v>
      </c>
      <c r="O2046" s="87"/>
      <c r="P2046" s="225">
        <f>O2046*H2046</f>
        <v>0</v>
      </c>
      <c r="Q2046" s="225">
        <v>0.01553</v>
      </c>
      <c r="R2046" s="225">
        <f>Q2046*H2046</f>
        <v>0.80756000000000006</v>
      </c>
      <c r="S2046" s="225">
        <v>0</v>
      </c>
      <c r="T2046" s="226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27" t="s">
        <v>254</v>
      </c>
      <c r="AT2046" s="227" t="s">
        <v>572</v>
      </c>
      <c r="AU2046" s="227" t="s">
        <v>93</v>
      </c>
      <c r="AY2046" s="20" t="s">
        <v>224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20" t="s">
        <v>93</v>
      </c>
      <c r="BK2046" s="228">
        <f>ROUND(I2046*H2046,2)</f>
        <v>0</v>
      </c>
      <c r="BL2046" s="20" t="s">
        <v>231</v>
      </c>
      <c r="BM2046" s="227" t="s">
        <v>2041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2042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2043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82</v>
      </c>
      <c r="G2050" s="230"/>
      <c r="H2050" s="234">
        <v>1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2044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231</v>
      </c>
      <c r="G2052" s="230"/>
      <c r="H2052" s="234">
        <v>4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2045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246</v>
      </c>
      <c r="G2054" s="230"/>
      <c r="H2054" s="234">
        <v>6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2046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108</v>
      </c>
      <c r="G2056" s="230"/>
      <c r="H2056" s="234">
        <v>3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2047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231</v>
      </c>
      <c r="G2058" s="230"/>
      <c r="H2058" s="234">
        <v>4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2048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2049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108</v>
      </c>
      <c r="G2062" s="230"/>
      <c r="H2062" s="234">
        <v>3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2050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231</v>
      </c>
      <c r="G2064" s="230"/>
      <c r="H2064" s="234">
        <v>4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1996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1997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82</v>
      </c>
      <c r="G2068" s="230"/>
      <c r="H2068" s="234">
        <v>1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1998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1999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93</v>
      </c>
      <c r="G2072" s="230"/>
      <c r="H2072" s="234">
        <v>2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2000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82</v>
      </c>
      <c r="G2074" s="230"/>
      <c r="H2074" s="234">
        <v>1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2051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93</v>
      </c>
      <c r="G2076" s="230"/>
      <c r="H2076" s="234">
        <v>2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2052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108</v>
      </c>
      <c r="G2078" s="230"/>
      <c r="H2078" s="234">
        <v>3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2053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2054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82</v>
      </c>
      <c r="G2082" s="230"/>
      <c r="H2082" s="234">
        <v>1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2055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108</v>
      </c>
      <c r="G2084" s="230"/>
      <c r="H2084" s="234">
        <v>3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2056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231</v>
      </c>
      <c r="G2086" s="230"/>
      <c r="H2086" s="234">
        <v>4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2057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4" customFormat="1">
      <c r="A2089" s="14"/>
      <c r="B2089" s="246"/>
      <c r="C2089" s="247"/>
      <c r="D2089" s="231" t="s">
        <v>268</v>
      </c>
      <c r="E2089" s="248" t="s">
        <v>19</v>
      </c>
      <c r="F2089" s="249" t="s">
        <v>2058</v>
      </c>
      <c r="G2089" s="247"/>
      <c r="H2089" s="248" t="s">
        <v>19</v>
      </c>
      <c r="I2089" s="250"/>
      <c r="J2089" s="247"/>
      <c r="K2089" s="247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5" t="s">
        <v>268</v>
      </c>
      <c r="AU2089" s="255" t="s">
        <v>93</v>
      </c>
      <c r="AV2089" s="14" t="s">
        <v>82</v>
      </c>
      <c r="AW2089" s="14" t="s">
        <v>34</v>
      </c>
      <c r="AX2089" s="14" t="s">
        <v>74</v>
      </c>
      <c r="AY2089" s="255" t="s">
        <v>224</v>
      </c>
    </row>
    <row r="2090" s="13" customFormat="1">
      <c r="A2090" s="13"/>
      <c r="B2090" s="229"/>
      <c r="C2090" s="230"/>
      <c r="D2090" s="231" t="s">
        <v>268</v>
      </c>
      <c r="E2090" s="232" t="s">
        <v>19</v>
      </c>
      <c r="F2090" s="233" t="s">
        <v>82</v>
      </c>
      <c r="G2090" s="230"/>
      <c r="H2090" s="234">
        <v>1</v>
      </c>
      <c r="I2090" s="235"/>
      <c r="J2090" s="230"/>
      <c r="K2090" s="230"/>
      <c r="L2090" s="236"/>
      <c r="M2090" s="237"/>
      <c r="N2090" s="238"/>
      <c r="O2090" s="238"/>
      <c r="P2090" s="238"/>
      <c r="Q2090" s="238"/>
      <c r="R2090" s="238"/>
      <c r="S2090" s="238"/>
      <c r="T2090" s="23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0" t="s">
        <v>268</v>
      </c>
      <c r="AU2090" s="240" t="s">
        <v>93</v>
      </c>
      <c r="AV2090" s="13" t="s">
        <v>93</v>
      </c>
      <c r="AW2090" s="13" t="s">
        <v>34</v>
      </c>
      <c r="AX2090" s="13" t="s">
        <v>74</v>
      </c>
      <c r="AY2090" s="240" t="s">
        <v>224</v>
      </c>
    </row>
    <row r="2091" s="16" customFormat="1">
      <c r="A2091" s="16"/>
      <c r="B2091" s="272"/>
      <c r="C2091" s="273"/>
      <c r="D2091" s="231" t="s">
        <v>268</v>
      </c>
      <c r="E2091" s="274" t="s">
        <v>19</v>
      </c>
      <c r="F2091" s="275" t="s">
        <v>351</v>
      </c>
      <c r="G2091" s="273"/>
      <c r="H2091" s="276">
        <v>52</v>
      </c>
      <c r="I2091" s="277"/>
      <c r="J2091" s="273"/>
      <c r="K2091" s="273"/>
      <c r="L2091" s="278"/>
      <c r="M2091" s="279"/>
      <c r="N2091" s="280"/>
      <c r="O2091" s="280"/>
      <c r="P2091" s="280"/>
      <c r="Q2091" s="280"/>
      <c r="R2091" s="280"/>
      <c r="S2091" s="280"/>
      <c r="T2091" s="281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T2091" s="282" t="s">
        <v>268</v>
      </c>
      <c r="AU2091" s="282" t="s">
        <v>93</v>
      </c>
      <c r="AV2091" s="16" t="s">
        <v>231</v>
      </c>
      <c r="AW2091" s="16" t="s">
        <v>34</v>
      </c>
      <c r="AX2091" s="16" t="s">
        <v>82</v>
      </c>
      <c r="AY2091" s="282" t="s">
        <v>224</v>
      </c>
    </row>
    <row r="2092" s="2" customFormat="1" ht="37.8" customHeight="1">
      <c r="A2092" s="41"/>
      <c r="B2092" s="42"/>
      <c r="C2092" s="286" t="s">
        <v>2059</v>
      </c>
      <c r="D2092" s="286" t="s">
        <v>572</v>
      </c>
      <c r="E2092" s="287" t="s">
        <v>2060</v>
      </c>
      <c r="F2092" s="288" t="s">
        <v>2061</v>
      </c>
      <c r="G2092" s="289" t="s">
        <v>595</v>
      </c>
      <c r="H2092" s="290">
        <v>74</v>
      </c>
      <c r="I2092" s="291"/>
      <c r="J2092" s="292">
        <f>ROUND(I2092*H2092,2)</f>
        <v>0</v>
      </c>
      <c r="K2092" s="288" t="s">
        <v>19</v>
      </c>
      <c r="L2092" s="293"/>
      <c r="M2092" s="294" t="s">
        <v>19</v>
      </c>
      <c r="N2092" s="295" t="s">
        <v>46</v>
      </c>
      <c r="O2092" s="87"/>
      <c r="P2092" s="225">
        <f>O2092*H2092</f>
        <v>0</v>
      </c>
      <c r="Q2092" s="225">
        <v>0.01553</v>
      </c>
      <c r="R2092" s="225">
        <f>Q2092*H2092</f>
        <v>1.1492200000000001</v>
      </c>
      <c r="S2092" s="225">
        <v>0</v>
      </c>
      <c r="T2092" s="226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27" t="s">
        <v>254</v>
      </c>
      <c r="AT2092" s="227" t="s">
        <v>572</v>
      </c>
      <c r="AU2092" s="227" t="s">
        <v>93</v>
      </c>
      <c r="AY2092" s="20" t="s">
        <v>224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20" t="s">
        <v>93</v>
      </c>
      <c r="BK2092" s="228">
        <f>ROUND(I2092*H2092,2)</f>
        <v>0</v>
      </c>
      <c r="BL2092" s="20" t="s">
        <v>231</v>
      </c>
      <c r="BM2092" s="227" t="s">
        <v>2062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2001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231</v>
      </c>
      <c r="G2094" s="230"/>
      <c r="H2094" s="234">
        <v>4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2002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93</v>
      </c>
      <c r="G2096" s="230"/>
      <c r="H2096" s="234">
        <v>2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2003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82</v>
      </c>
      <c r="G2098" s="230"/>
      <c r="H2098" s="234">
        <v>1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2004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162</v>
      </c>
      <c r="G2100" s="230"/>
      <c r="H2100" s="234">
        <v>24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231</v>
      </c>
      <c r="G2102" s="230"/>
      <c r="H2102" s="234">
        <v>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2006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246</v>
      </c>
      <c r="G2104" s="230"/>
      <c r="H2104" s="234">
        <v>6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2007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82</v>
      </c>
      <c r="G2106" s="230"/>
      <c r="H2106" s="234">
        <v>1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2008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93</v>
      </c>
      <c r="G2108" s="230"/>
      <c r="H2108" s="234">
        <v>2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2009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559</v>
      </c>
      <c r="G2110" s="230"/>
      <c r="H2110" s="234">
        <v>18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2010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93</v>
      </c>
      <c r="G2112" s="230"/>
      <c r="H2112" s="234">
        <v>2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2063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108</v>
      </c>
      <c r="G2114" s="230"/>
      <c r="H2114" s="234">
        <v>3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2012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250</v>
      </c>
      <c r="G2116" s="230"/>
      <c r="H2116" s="234">
        <v>7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5" customFormat="1">
      <c r="A2117" s="15"/>
      <c r="B2117" s="256"/>
      <c r="C2117" s="257"/>
      <c r="D2117" s="231" t="s">
        <v>268</v>
      </c>
      <c r="E2117" s="258" t="s">
        <v>19</v>
      </c>
      <c r="F2117" s="259" t="s">
        <v>300</v>
      </c>
      <c r="G2117" s="257"/>
      <c r="H2117" s="260">
        <v>74</v>
      </c>
      <c r="I2117" s="261"/>
      <c r="J2117" s="257"/>
      <c r="K2117" s="257"/>
      <c r="L2117" s="262"/>
      <c r="M2117" s="263"/>
      <c r="N2117" s="264"/>
      <c r="O2117" s="264"/>
      <c r="P2117" s="264"/>
      <c r="Q2117" s="264"/>
      <c r="R2117" s="264"/>
      <c r="S2117" s="264"/>
      <c r="T2117" s="26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6" t="s">
        <v>268</v>
      </c>
      <c r="AU2117" s="266" t="s">
        <v>93</v>
      </c>
      <c r="AV2117" s="15" t="s">
        <v>108</v>
      </c>
      <c r="AW2117" s="15" t="s">
        <v>34</v>
      </c>
      <c r="AX2117" s="15" t="s">
        <v>82</v>
      </c>
      <c r="AY2117" s="266" t="s">
        <v>224</v>
      </c>
    </row>
    <row r="2118" s="2" customFormat="1" ht="37.8" customHeight="1">
      <c r="A2118" s="41"/>
      <c r="B2118" s="42"/>
      <c r="C2118" s="286" t="s">
        <v>2064</v>
      </c>
      <c r="D2118" s="286" t="s">
        <v>572</v>
      </c>
      <c r="E2118" s="287" t="s">
        <v>2065</v>
      </c>
      <c r="F2118" s="288" t="s">
        <v>2066</v>
      </c>
      <c r="G2118" s="289" t="s">
        <v>595</v>
      </c>
      <c r="H2118" s="290">
        <v>4</v>
      </c>
      <c r="I2118" s="291"/>
      <c r="J2118" s="292">
        <f>ROUND(I2118*H2118,2)</f>
        <v>0</v>
      </c>
      <c r="K2118" s="288" t="s">
        <v>19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0.01553</v>
      </c>
      <c r="R2118" s="225">
        <f>Q2118*H2118</f>
        <v>0.062120000000000002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2067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2068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2069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93</v>
      </c>
      <c r="G2122" s="230"/>
      <c r="H2122" s="234">
        <v>2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4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86" t="s">
        <v>2070</v>
      </c>
      <c r="D2124" s="286" t="s">
        <v>572</v>
      </c>
      <c r="E2124" s="287" t="s">
        <v>2071</v>
      </c>
      <c r="F2124" s="288" t="s">
        <v>2072</v>
      </c>
      <c r="G2124" s="289" t="s">
        <v>595</v>
      </c>
      <c r="H2124" s="290">
        <v>9</v>
      </c>
      <c r="I2124" s="291"/>
      <c r="J2124" s="292">
        <f>ROUND(I2124*H2124,2)</f>
        <v>0</v>
      </c>
      <c r="K2124" s="288" t="s">
        <v>19</v>
      </c>
      <c r="L2124" s="293"/>
      <c r="M2124" s="294" t="s">
        <v>19</v>
      </c>
      <c r="N2124" s="295" t="s">
        <v>46</v>
      </c>
      <c r="O2124" s="87"/>
      <c r="P2124" s="225">
        <f>O2124*H2124</f>
        <v>0</v>
      </c>
      <c r="Q2124" s="225">
        <v>0.022120000000000001</v>
      </c>
      <c r="R2124" s="225">
        <f>Q2124*H2124</f>
        <v>0.19908000000000001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254</v>
      </c>
      <c r="AT2124" s="227" t="s">
        <v>572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2073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2074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2075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93</v>
      </c>
      <c r="G2128" s="230"/>
      <c r="H2128" s="234">
        <v>2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2076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108</v>
      </c>
      <c r="G2130" s="230"/>
      <c r="H2130" s="234">
        <v>3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4" customFormat="1">
      <c r="A2131" s="14"/>
      <c r="B2131" s="246"/>
      <c r="C2131" s="247"/>
      <c r="D2131" s="231" t="s">
        <v>268</v>
      </c>
      <c r="E2131" s="248" t="s">
        <v>19</v>
      </c>
      <c r="F2131" s="249" t="s">
        <v>2077</v>
      </c>
      <c r="G2131" s="247"/>
      <c r="H2131" s="248" t="s">
        <v>19</v>
      </c>
      <c r="I2131" s="250"/>
      <c r="J2131" s="247"/>
      <c r="K2131" s="247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268</v>
      </c>
      <c r="AU2131" s="255" t="s">
        <v>93</v>
      </c>
      <c r="AV2131" s="14" t="s">
        <v>82</v>
      </c>
      <c r="AW2131" s="14" t="s">
        <v>34</v>
      </c>
      <c r="AX2131" s="14" t="s">
        <v>74</v>
      </c>
      <c r="AY2131" s="255" t="s">
        <v>224</v>
      </c>
    </row>
    <row r="2132" s="13" customFormat="1">
      <c r="A2132" s="13"/>
      <c r="B2132" s="229"/>
      <c r="C2132" s="230"/>
      <c r="D2132" s="231" t="s">
        <v>268</v>
      </c>
      <c r="E2132" s="232" t="s">
        <v>19</v>
      </c>
      <c r="F2132" s="233" t="s">
        <v>93</v>
      </c>
      <c r="G2132" s="230"/>
      <c r="H2132" s="234">
        <v>2</v>
      </c>
      <c r="I2132" s="235"/>
      <c r="J2132" s="230"/>
      <c r="K2132" s="230"/>
      <c r="L2132" s="236"/>
      <c r="M2132" s="237"/>
      <c r="N2132" s="238"/>
      <c r="O2132" s="238"/>
      <c r="P2132" s="238"/>
      <c r="Q2132" s="238"/>
      <c r="R2132" s="238"/>
      <c r="S2132" s="238"/>
      <c r="T2132" s="23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0" t="s">
        <v>268</v>
      </c>
      <c r="AU2132" s="240" t="s">
        <v>93</v>
      </c>
      <c r="AV2132" s="13" t="s">
        <v>93</v>
      </c>
      <c r="AW2132" s="13" t="s">
        <v>34</v>
      </c>
      <c r="AX2132" s="13" t="s">
        <v>74</v>
      </c>
      <c r="AY2132" s="240" t="s">
        <v>224</v>
      </c>
    </row>
    <row r="2133" s="16" customFormat="1">
      <c r="A2133" s="16"/>
      <c r="B2133" s="272"/>
      <c r="C2133" s="273"/>
      <c r="D2133" s="231" t="s">
        <v>268</v>
      </c>
      <c r="E2133" s="274" t="s">
        <v>19</v>
      </c>
      <c r="F2133" s="275" t="s">
        <v>351</v>
      </c>
      <c r="G2133" s="273"/>
      <c r="H2133" s="276">
        <v>9</v>
      </c>
      <c r="I2133" s="277"/>
      <c r="J2133" s="273"/>
      <c r="K2133" s="273"/>
      <c r="L2133" s="278"/>
      <c r="M2133" s="279"/>
      <c r="N2133" s="280"/>
      <c r="O2133" s="280"/>
      <c r="P2133" s="280"/>
      <c r="Q2133" s="280"/>
      <c r="R2133" s="280"/>
      <c r="S2133" s="280"/>
      <c r="T2133" s="281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T2133" s="282" t="s">
        <v>268</v>
      </c>
      <c r="AU2133" s="282" t="s">
        <v>93</v>
      </c>
      <c r="AV2133" s="16" t="s">
        <v>231</v>
      </c>
      <c r="AW2133" s="16" t="s">
        <v>34</v>
      </c>
      <c r="AX2133" s="16" t="s">
        <v>82</v>
      </c>
      <c r="AY2133" s="282" t="s">
        <v>224</v>
      </c>
    </row>
    <row r="2134" s="2" customFormat="1" ht="37.8" customHeight="1">
      <c r="A2134" s="41"/>
      <c r="B2134" s="42"/>
      <c r="C2134" s="286" t="s">
        <v>2078</v>
      </c>
      <c r="D2134" s="286" t="s">
        <v>572</v>
      </c>
      <c r="E2134" s="287" t="s">
        <v>2079</v>
      </c>
      <c r="F2134" s="288" t="s">
        <v>2080</v>
      </c>
      <c r="G2134" s="289" t="s">
        <v>595</v>
      </c>
      <c r="H2134" s="290">
        <v>13</v>
      </c>
      <c r="I2134" s="291"/>
      <c r="J2134" s="292">
        <f>ROUND(I2134*H2134,2)</f>
        <v>0</v>
      </c>
      <c r="K2134" s="288" t="s">
        <v>19</v>
      </c>
      <c r="L2134" s="293"/>
      <c r="M2134" s="294" t="s">
        <v>19</v>
      </c>
      <c r="N2134" s="295" t="s">
        <v>46</v>
      </c>
      <c r="O2134" s="87"/>
      <c r="P2134" s="225">
        <f>O2134*H2134</f>
        <v>0</v>
      </c>
      <c r="Q2134" s="225">
        <v>0.022120000000000001</v>
      </c>
      <c r="R2134" s="225">
        <f>Q2134*H2134</f>
        <v>0.28756000000000004</v>
      </c>
      <c r="S2134" s="225">
        <v>0</v>
      </c>
      <c r="T2134" s="226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27" t="s">
        <v>254</v>
      </c>
      <c r="AT2134" s="227" t="s">
        <v>572</v>
      </c>
      <c r="AU2134" s="227" t="s">
        <v>93</v>
      </c>
      <c r="AY2134" s="20" t="s">
        <v>224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20" t="s">
        <v>93</v>
      </c>
      <c r="BK2134" s="228">
        <f>ROUND(I2134*H2134,2)</f>
        <v>0</v>
      </c>
      <c r="BL2134" s="20" t="s">
        <v>231</v>
      </c>
      <c r="BM2134" s="227" t="s">
        <v>2081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2082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82</v>
      </c>
      <c r="G2136" s="230"/>
      <c r="H2136" s="234">
        <v>1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2083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231</v>
      </c>
      <c r="G2138" s="230"/>
      <c r="H2138" s="234">
        <v>4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2084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2085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2086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4" customFormat="1">
      <c r="A2145" s="14"/>
      <c r="B2145" s="246"/>
      <c r="C2145" s="247"/>
      <c r="D2145" s="231" t="s">
        <v>268</v>
      </c>
      <c r="E2145" s="248" t="s">
        <v>19</v>
      </c>
      <c r="F2145" s="249" t="s">
        <v>2087</v>
      </c>
      <c r="G2145" s="247"/>
      <c r="H2145" s="248" t="s">
        <v>19</v>
      </c>
      <c r="I2145" s="250"/>
      <c r="J2145" s="247"/>
      <c r="K2145" s="247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268</v>
      </c>
      <c r="AU2145" s="255" t="s">
        <v>93</v>
      </c>
      <c r="AV2145" s="14" t="s">
        <v>82</v>
      </c>
      <c r="AW2145" s="14" t="s">
        <v>34</v>
      </c>
      <c r="AX2145" s="14" t="s">
        <v>74</v>
      </c>
      <c r="AY2145" s="255" t="s">
        <v>224</v>
      </c>
    </row>
    <row r="2146" s="13" customFormat="1">
      <c r="A2146" s="13"/>
      <c r="B2146" s="229"/>
      <c r="C2146" s="230"/>
      <c r="D2146" s="231" t="s">
        <v>268</v>
      </c>
      <c r="E2146" s="232" t="s">
        <v>19</v>
      </c>
      <c r="F2146" s="233" t="s">
        <v>93</v>
      </c>
      <c r="G2146" s="230"/>
      <c r="H2146" s="234">
        <v>2</v>
      </c>
      <c r="I2146" s="235"/>
      <c r="J2146" s="230"/>
      <c r="K2146" s="230"/>
      <c r="L2146" s="236"/>
      <c r="M2146" s="237"/>
      <c r="N2146" s="238"/>
      <c r="O2146" s="238"/>
      <c r="P2146" s="238"/>
      <c r="Q2146" s="238"/>
      <c r="R2146" s="238"/>
      <c r="S2146" s="238"/>
      <c r="T2146" s="23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0" t="s">
        <v>268</v>
      </c>
      <c r="AU2146" s="240" t="s">
        <v>93</v>
      </c>
      <c r="AV2146" s="13" t="s">
        <v>93</v>
      </c>
      <c r="AW2146" s="13" t="s">
        <v>34</v>
      </c>
      <c r="AX2146" s="13" t="s">
        <v>74</v>
      </c>
      <c r="AY2146" s="240" t="s">
        <v>224</v>
      </c>
    </row>
    <row r="2147" s="16" customFormat="1">
      <c r="A2147" s="16"/>
      <c r="B2147" s="272"/>
      <c r="C2147" s="273"/>
      <c r="D2147" s="231" t="s">
        <v>268</v>
      </c>
      <c r="E2147" s="274" t="s">
        <v>19</v>
      </c>
      <c r="F2147" s="275" t="s">
        <v>351</v>
      </c>
      <c r="G2147" s="273"/>
      <c r="H2147" s="276">
        <v>13</v>
      </c>
      <c r="I2147" s="277"/>
      <c r="J2147" s="273"/>
      <c r="K2147" s="273"/>
      <c r="L2147" s="278"/>
      <c r="M2147" s="279"/>
      <c r="N2147" s="280"/>
      <c r="O2147" s="280"/>
      <c r="P2147" s="280"/>
      <c r="Q2147" s="280"/>
      <c r="R2147" s="280"/>
      <c r="S2147" s="280"/>
      <c r="T2147" s="281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82" t="s">
        <v>268</v>
      </c>
      <c r="AU2147" s="282" t="s">
        <v>93</v>
      </c>
      <c r="AV2147" s="16" t="s">
        <v>231</v>
      </c>
      <c r="AW2147" s="16" t="s">
        <v>34</v>
      </c>
      <c r="AX2147" s="16" t="s">
        <v>82</v>
      </c>
      <c r="AY2147" s="282" t="s">
        <v>224</v>
      </c>
    </row>
    <row r="2148" s="2" customFormat="1" ht="44.25" customHeight="1">
      <c r="A2148" s="41"/>
      <c r="B2148" s="42"/>
      <c r="C2148" s="216" t="s">
        <v>2088</v>
      </c>
      <c r="D2148" s="216" t="s">
        <v>227</v>
      </c>
      <c r="E2148" s="217" t="s">
        <v>2089</v>
      </c>
      <c r="F2148" s="218" t="s">
        <v>2090</v>
      </c>
      <c r="G2148" s="219" t="s">
        <v>595</v>
      </c>
      <c r="H2148" s="220">
        <v>5</v>
      </c>
      <c r="I2148" s="221"/>
      <c r="J2148" s="222">
        <f>ROUND(I2148*H2148,2)</f>
        <v>0</v>
      </c>
      <c r="K2148" s="218" t="s">
        <v>312</v>
      </c>
      <c r="L2148" s="47"/>
      <c r="M2148" s="223" t="s">
        <v>19</v>
      </c>
      <c r="N2148" s="224" t="s">
        <v>46</v>
      </c>
      <c r="O2148" s="87"/>
      <c r="P2148" s="225">
        <f>O2148*H2148</f>
        <v>0</v>
      </c>
      <c r="Q2148" s="225">
        <v>0.54769000000000001</v>
      </c>
      <c r="R2148" s="225">
        <f>Q2148*H2148</f>
        <v>2.7384500000000003</v>
      </c>
      <c r="S2148" s="225">
        <v>0</v>
      </c>
      <c r="T2148" s="226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7" t="s">
        <v>231</v>
      </c>
      <c r="AT2148" s="227" t="s">
        <v>227</v>
      </c>
      <c r="AU2148" s="227" t="s">
        <v>93</v>
      </c>
      <c r="AY2148" s="20" t="s">
        <v>224</v>
      </c>
      <c r="BE2148" s="228">
        <f>IF(N2148="základní",J2148,0)</f>
        <v>0</v>
      </c>
      <c r="BF2148" s="228">
        <f>IF(N2148="snížená",J2148,0)</f>
        <v>0</v>
      </c>
      <c r="BG2148" s="228">
        <f>IF(N2148="zákl. přenesená",J2148,0)</f>
        <v>0</v>
      </c>
      <c r="BH2148" s="228">
        <f>IF(N2148="sníž. přenesená",J2148,0)</f>
        <v>0</v>
      </c>
      <c r="BI2148" s="228">
        <f>IF(N2148="nulová",J2148,0)</f>
        <v>0</v>
      </c>
      <c r="BJ2148" s="20" t="s">
        <v>93</v>
      </c>
      <c r="BK2148" s="228">
        <f>ROUND(I2148*H2148,2)</f>
        <v>0</v>
      </c>
      <c r="BL2148" s="20" t="s">
        <v>231</v>
      </c>
      <c r="BM2148" s="227" t="s">
        <v>2091</v>
      </c>
    </row>
    <row r="2149" s="2" customFormat="1">
      <c r="A2149" s="41"/>
      <c r="B2149" s="42"/>
      <c r="C2149" s="43"/>
      <c r="D2149" s="267" t="s">
        <v>314</v>
      </c>
      <c r="E2149" s="43"/>
      <c r="F2149" s="268" t="s">
        <v>2092</v>
      </c>
      <c r="G2149" s="43"/>
      <c r="H2149" s="43"/>
      <c r="I2149" s="269"/>
      <c r="J2149" s="43"/>
      <c r="K2149" s="43"/>
      <c r="L2149" s="47"/>
      <c r="M2149" s="270"/>
      <c r="N2149" s="271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314</v>
      </c>
      <c r="AU2149" s="20" t="s">
        <v>93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2093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223</v>
      </c>
      <c r="G2151" s="230"/>
      <c r="H2151" s="234">
        <v>5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82</v>
      </c>
      <c r="AY2151" s="240" t="s">
        <v>224</v>
      </c>
    </row>
    <row r="2152" s="2" customFormat="1" ht="33" customHeight="1">
      <c r="A2152" s="41"/>
      <c r="B2152" s="42"/>
      <c r="C2152" s="286" t="s">
        <v>2094</v>
      </c>
      <c r="D2152" s="286" t="s">
        <v>572</v>
      </c>
      <c r="E2152" s="287" t="s">
        <v>2095</v>
      </c>
      <c r="F2152" s="288" t="s">
        <v>2096</v>
      </c>
      <c r="G2152" s="289" t="s">
        <v>595</v>
      </c>
      <c r="H2152" s="290">
        <v>5</v>
      </c>
      <c r="I2152" s="291"/>
      <c r="J2152" s="292">
        <f>ROUND(I2152*H2152,2)</f>
        <v>0</v>
      </c>
      <c r="K2152" s="288" t="s">
        <v>19</v>
      </c>
      <c r="L2152" s="293"/>
      <c r="M2152" s="294" t="s">
        <v>19</v>
      </c>
      <c r="N2152" s="295" t="s">
        <v>46</v>
      </c>
      <c r="O2152" s="87"/>
      <c r="P2152" s="225">
        <f>O2152*H2152</f>
        <v>0</v>
      </c>
      <c r="Q2152" s="225">
        <v>0.022120000000000001</v>
      </c>
      <c r="R2152" s="225">
        <f>Q2152*H2152</f>
        <v>0.1106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254</v>
      </c>
      <c r="AT2152" s="227" t="s">
        <v>572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2097</v>
      </c>
    </row>
    <row r="2153" s="14" customFormat="1">
      <c r="A2153" s="14"/>
      <c r="B2153" s="246"/>
      <c r="C2153" s="247"/>
      <c r="D2153" s="231" t="s">
        <v>268</v>
      </c>
      <c r="E2153" s="248" t="s">
        <v>19</v>
      </c>
      <c r="F2153" s="249" t="s">
        <v>2093</v>
      </c>
      <c r="G2153" s="247"/>
      <c r="H2153" s="248" t="s">
        <v>19</v>
      </c>
      <c r="I2153" s="250"/>
      <c r="J2153" s="247"/>
      <c r="K2153" s="247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268</v>
      </c>
      <c r="AU2153" s="255" t="s">
        <v>93</v>
      </c>
      <c r="AV2153" s="14" t="s">
        <v>82</v>
      </c>
      <c r="AW2153" s="14" t="s">
        <v>34</v>
      </c>
      <c r="AX2153" s="14" t="s">
        <v>74</v>
      </c>
      <c r="AY2153" s="255" t="s">
        <v>224</v>
      </c>
    </row>
    <row r="2154" s="13" customFormat="1">
      <c r="A2154" s="13"/>
      <c r="B2154" s="229"/>
      <c r="C2154" s="230"/>
      <c r="D2154" s="231" t="s">
        <v>268</v>
      </c>
      <c r="E2154" s="232" t="s">
        <v>19</v>
      </c>
      <c r="F2154" s="233" t="s">
        <v>223</v>
      </c>
      <c r="G2154" s="230"/>
      <c r="H2154" s="234">
        <v>5</v>
      </c>
      <c r="I2154" s="235"/>
      <c r="J2154" s="230"/>
      <c r="K2154" s="230"/>
      <c r="L2154" s="236"/>
      <c r="M2154" s="237"/>
      <c r="N2154" s="238"/>
      <c r="O2154" s="238"/>
      <c r="P2154" s="238"/>
      <c r="Q2154" s="238"/>
      <c r="R2154" s="238"/>
      <c r="S2154" s="238"/>
      <c r="T2154" s="239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0" t="s">
        <v>268</v>
      </c>
      <c r="AU2154" s="240" t="s">
        <v>93</v>
      </c>
      <c r="AV2154" s="13" t="s">
        <v>93</v>
      </c>
      <c r="AW2154" s="13" t="s">
        <v>34</v>
      </c>
      <c r="AX2154" s="13" t="s">
        <v>82</v>
      </c>
      <c r="AY2154" s="240" t="s">
        <v>224</v>
      </c>
    </row>
    <row r="2155" s="12" customFormat="1" ht="22.8" customHeight="1">
      <c r="A2155" s="12"/>
      <c r="B2155" s="200"/>
      <c r="C2155" s="201"/>
      <c r="D2155" s="202" t="s">
        <v>73</v>
      </c>
      <c r="E2155" s="214" t="s">
        <v>260</v>
      </c>
      <c r="F2155" s="214" t="s">
        <v>2098</v>
      </c>
      <c r="G2155" s="201"/>
      <c r="H2155" s="201"/>
      <c r="I2155" s="204"/>
      <c r="J2155" s="215">
        <f>BK2155</f>
        <v>0</v>
      </c>
      <c r="K2155" s="201"/>
      <c r="L2155" s="206"/>
      <c r="M2155" s="207"/>
      <c r="N2155" s="208"/>
      <c r="O2155" s="208"/>
      <c r="P2155" s="209">
        <f>SUM(P2156:P2250)</f>
        <v>0</v>
      </c>
      <c r="Q2155" s="208"/>
      <c r="R2155" s="209">
        <f>SUM(R2156:R2250)</f>
        <v>1.6658151000000001</v>
      </c>
      <c r="S2155" s="208"/>
      <c r="T2155" s="210">
        <f>SUM(T2156:T2250)</f>
        <v>0.061199999999999997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11" t="s">
        <v>82</v>
      </c>
      <c r="AT2155" s="212" t="s">
        <v>73</v>
      </c>
      <c r="AU2155" s="212" t="s">
        <v>82</v>
      </c>
      <c r="AY2155" s="211" t="s">
        <v>224</v>
      </c>
      <c r="BK2155" s="213">
        <f>SUM(BK2156:BK2250)</f>
        <v>0</v>
      </c>
    </row>
    <row r="2156" s="2" customFormat="1" ht="44.25" customHeight="1">
      <c r="A2156" s="41"/>
      <c r="B2156" s="42"/>
      <c r="C2156" s="216" t="s">
        <v>2099</v>
      </c>
      <c r="D2156" s="216" t="s">
        <v>227</v>
      </c>
      <c r="E2156" s="217" t="s">
        <v>2100</v>
      </c>
      <c r="F2156" s="218" t="s">
        <v>2101</v>
      </c>
      <c r="G2156" s="219" t="s">
        <v>266</v>
      </c>
      <c r="H2156" s="220">
        <v>3005.6300000000001</v>
      </c>
      <c r="I2156" s="221"/>
      <c r="J2156" s="222">
        <f>ROUND(I2156*H2156,2)</f>
        <v>0</v>
      </c>
      <c r="K2156" s="218" t="s">
        <v>312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2102</v>
      </c>
    </row>
    <row r="2157" s="2" customFormat="1">
      <c r="A2157" s="41"/>
      <c r="B2157" s="42"/>
      <c r="C2157" s="43"/>
      <c r="D2157" s="267" t="s">
        <v>314</v>
      </c>
      <c r="E2157" s="43"/>
      <c r="F2157" s="268" t="s">
        <v>2103</v>
      </c>
      <c r="G2157" s="43"/>
      <c r="H2157" s="43"/>
      <c r="I2157" s="269"/>
      <c r="J2157" s="43"/>
      <c r="K2157" s="43"/>
      <c r="L2157" s="47"/>
      <c r="M2157" s="270"/>
      <c r="N2157" s="271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314</v>
      </c>
      <c r="AU2157" s="20" t="s">
        <v>93</v>
      </c>
    </row>
    <row r="2158" s="13" customFormat="1">
      <c r="A2158" s="13"/>
      <c r="B2158" s="229"/>
      <c r="C2158" s="230"/>
      <c r="D2158" s="231" t="s">
        <v>268</v>
      </c>
      <c r="E2158" s="232" t="s">
        <v>19</v>
      </c>
      <c r="F2158" s="233" t="s">
        <v>2104</v>
      </c>
      <c r="G2158" s="230"/>
      <c r="H2158" s="234">
        <v>2606.6379999999999</v>
      </c>
      <c r="I2158" s="235"/>
      <c r="J2158" s="230"/>
      <c r="K2158" s="230"/>
      <c r="L2158" s="236"/>
      <c r="M2158" s="237"/>
      <c r="N2158" s="238"/>
      <c r="O2158" s="238"/>
      <c r="P2158" s="238"/>
      <c r="Q2158" s="238"/>
      <c r="R2158" s="238"/>
      <c r="S2158" s="238"/>
      <c r="T2158" s="23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0" t="s">
        <v>268</v>
      </c>
      <c r="AU2158" s="240" t="s">
        <v>93</v>
      </c>
      <c r="AV2158" s="13" t="s">
        <v>93</v>
      </c>
      <c r="AW2158" s="13" t="s">
        <v>34</v>
      </c>
      <c r="AX2158" s="13" t="s">
        <v>74</v>
      </c>
      <c r="AY2158" s="240" t="s">
        <v>224</v>
      </c>
    </row>
    <row r="2159" s="13" customFormat="1">
      <c r="A2159" s="13"/>
      <c r="B2159" s="229"/>
      <c r="C2159" s="230"/>
      <c r="D2159" s="231" t="s">
        <v>268</v>
      </c>
      <c r="E2159" s="232" t="s">
        <v>19</v>
      </c>
      <c r="F2159" s="233" t="s">
        <v>2105</v>
      </c>
      <c r="G2159" s="230"/>
      <c r="H2159" s="234">
        <v>398.99200000000002</v>
      </c>
      <c r="I2159" s="235"/>
      <c r="J2159" s="230"/>
      <c r="K2159" s="230"/>
      <c r="L2159" s="236"/>
      <c r="M2159" s="237"/>
      <c r="N2159" s="238"/>
      <c r="O2159" s="238"/>
      <c r="P2159" s="238"/>
      <c r="Q2159" s="238"/>
      <c r="R2159" s="238"/>
      <c r="S2159" s="238"/>
      <c r="T2159" s="23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0" t="s">
        <v>268</v>
      </c>
      <c r="AU2159" s="240" t="s">
        <v>93</v>
      </c>
      <c r="AV2159" s="13" t="s">
        <v>93</v>
      </c>
      <c r="AW2159" s="13" t="s">
        <v>34</v>
      </c>
      <c r="AX2159" s="13" t="s">
        <v>74</v>
      </c>
      <c r="AY2159" s="240" t="s">
        <v>224</v>
      </c>
    </row>
    <row r="2160" s="16" customFormat="1">
      <c r="A2160" s="16"/>
      <c r="B2160" s="272"/>
      <c r="C2160" s="273"/>
      <c r="D2160" s="231" t="s">
        <v>268</v>
      </c>
      <c r="E2160" s="274" t="s">
        <v>19</v>
      </c>
      <c r="F2160" s="275" t="s">
        <v>351</v>
      </c>
      <c r="G2160" s="273"/>
      <c r="H2160" s="276">
        <v>3005.6300000000001</v>
      </c>
      <c r="I2160" s="277"/>
      <c r="J2160" s="273"/>
      <c r="K2160" s="273"/>
      <c r="L2160" s="278"/>
      <c r="M2160" s="279"/>
      <c r="N2160" s="280"/>
      <c r="O2160" s="280"/>
      <c r="P2160" s="280"/>
      <c r="Q2160" s="280"/>
      <c r="R2160" s="280"/>
      <c r="S2160" s="280"/>
      <c r="T2160" s="281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82" t="s">
        <v>268</v>
      </c>
      <c r="AU2160" s="282" t="s">
        <v>93</v>
      </c>
      <c r="AV2160" s="16" t="s">
        <v>231</v>
      </c>
      <c r="AW2160" s="16" t="s">
        <v>34</v>
      </c>
      <c r="AX2160" s="16" t="s">
        <v>82</v>
      </c>
      <c r="AY2160" s="282" t="s">
        <v>224</v>
      </c>
    </row>
    <row r="2161" s="2" customFormat="1" ht="55.5" customHeight="1">
      <c r="A2161" s="41"/>
      <c r="B2161" s="42"/>
      <c r="C2161" s="216" t="s">
        <v>2106</v>
      </c>
      <c r="D2161" s="216" t="s">
        <v>227</v>
      </c>
      <c r="E2161" s="217" t="s">
        <v>2107</v>
      </c>
      <c r="F2161" s="218" t="s">
        <v>2108</v>
      </c>
      <c r="G2161" s="219" t="s">
        <v>266</v>
      </c>
      <c r="H2161" s="220">
        <v>180337.79999999999</v>
      </c>
      <c r="I2161" s="221"/>
      <c r="J2161" s="222">
        <f>ROUND(I2161*H2161,2)</f>
        <v>0</v>
      </c>
      <c r="K2161" s="218" t="s">
        <v>312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2109</v>
      </c>
    </row>
    <row r="2162" s="2" customFormat="1">
      <c r="A2162" s="41"/>
      <c r="B2162" s="42"/>
      <c r="C2162" s="43"/>
      <c r="D2162" s="267" t="s">
        <v>314</v>
      </c>
      <c r="E2162" s="43"/>
      <c r="F2162" s="268" t="s">
        <v>2110</v>
      </c>
      <c r="G2162" s="43"/>
      <c r="H2162" s="43"/>
      <c r="I2162" s="269"/>
      <c r="J2162" s="43"/>
      <c r="K2162" s="43"/>
      <c r="L2162" s="47"/>
      <c r="M2162" s="270"/>
      <c r="N2162" s="271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314</v>
      </c>
      <c r="AU2162" s="20" t="s">
        <v>93</v>
      </c>
    </row>
    <row r="2163" s="13" customFormat="1">
      <c r="A2163" s="13"/>
      <c r="B2163" s="229"/>
      <c r="C2163" s="230"/>
      <c r="D2163" s="231" t="s">
        <v>268</v>
      </c>
      <c r="E2163" s="232" t="s">
        <v>19</v>
      </c>
      <c r="F2163" s="233" t="s">
        <v>2111</v>
      </c>
      <c r="G2163" s="230"/>
      <c r="H2163" s="234">
        <v>180337.79999999999</v>
      </c>
      <c r="I2163" s="235"/>
      <c r="J2163" s="230"/>
      <c r="K2163" s="230"/>
      <c r="L2163" s="236"/>
      <c r="M2163" s="237"/>
      <c r="N2163" s="238"/>
      <c r="O2163" s="238"/>
      <c r="P2163" s="238"/>
      <c r="Q2163" s="238"/>
      <c r="R2163" s="238"/>
      <c r="S2163" s="238"/>
      <c r="T2163" s="23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0" t="s">
        <v>268</v>
      </c>
      <c r="AU2163" s="240" t="s">
        <v>93</v>
      </c>
      <c r="AV2163" s="13" t="s">
        <v>93</v>
      </c>
      <c r="AW2163" s="13" t="s">
        <v>34</v>
      </c>
      <c r="AX2163" s="13" t="s">
        <v>82</v>
      </c>
      <c r="AY2163" s="240" t="s">
        <v>224</v>
      </c>
    </row>
    <row r="2164" s="2" customFormat="1" ht="44.2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24.15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3005.6300000000001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2" customFormat="1" ht="33" customHeight="1">
      <c r="A2168" s="41"/>
      <c r="B2168" s="42"/>
      <c r="C2168" s="216" t="s">
        <v>2122</v>
      </c>
      <c r="D2168" s="216" t="s">
        <v>227</v>
      </c>
      <c r="E2168" s="217" t="s">
        <v>2123</v>
      </c>
      <c r="F2168" s="218" t="s">
        <v>2124</v>
      </c>
      <c r="G2168" s="219" t="s">
        <v>266</v>
      </c>
      <c r="H2168" s="220">
        <v>180337.79999999999</v>
      </c>
      <c r="I2168" s="221"/>
      <c r="J2168" s="222">
        <f>ROUND(I2168*H2168,2)</f>
        <v>0</v>
      </c>
      <c r="K2168" s="218" t="s">
        <v>312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2125</v>
      </c>
    </row>
    <row r="2169" s="2" customFormat="1">
      <c r="A2169" s="41"/>
      <c r="B2169" s="42"/>
      <c r="C2169" s="43"/>
      <c r="D2169" s="267" t="s">
        <v>314</v>
      </c>
      <c r="E2169" s="43"/>
      <c r="F2169" s="268" t="s">
        <v>2126</v>
      </c>
      <c r="G2169" s="43"/>
      <c r="H2169" s="43"/>
      <c r="I2169" s="269"/>
      <c r="J2169" s="43"/>
      <c r="K2169" s="43"/>
      <c r="L2169" s="47"/>
      <c r="M2169" s="270"/>
      <c r="N2169" s="271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314</v>
      </c>
      <c r="AU2169" s="20" t="s">
        <v>93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2111</v>
      </c>
      <c r="G2170" s="230"/>
      <c r="H2170" s="234">
        <v>180337.79999999999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82</v>
      </c>
      <c r="AY2170" s="240" t="s">
        <v>224</v>
      </c>
    </row>
    <row r="2171" s="2" customFormat="1" ht="24.15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3005.6300000000001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</v>
      </c>
      <c r="R2171" s="225">
        <f>Q2171*H2171</f>
        <v>0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2" customFormat="1" ht="37.8" customHeight="1">
      <c r="A2173" s="41"/>
      <c r="B2173" s="42"/>
      <c r="C2173" s="216" t="s">
        <v>2132</v>
      </c>
      <c r="D2173" s="216" t="s">
        <v>227</v>
      </c>
      <c r="E2173" s="217" t="s">
        <v>2133</v>
      </c>
      <c r="F2173" s="218" t="s">
        <v>2134</v>
      </c>
      <c r="G2173" s="219" t="s">
        <v>266</v>
      </c>
      <c r="H2173" s="220">
        <v>5708.0050000000001</v>
      </c>
      <c r="I2173" s="221"/>
      <c r="J2173" s="222">
        <f>ROUND(I2173*H2173,2)</f>
        <v>0</v>
      </c>
      <c r="K2173" s="218" t="s">
        <v>312</v>
      </c>
      <c r="L2173" s="47"/>
      <c r="M2173" s="223" t="s">
        <v>19</v>
      </c>
      <c r="N2173" s="224" t="s">
        <v>46</v>
      </c>
      <c r="O2173" s="87"/>
      <c r="P2173" s="225">
        <f>O2173*H2173</f>
        <v>0</v>
      </c>
      <c r="Q2173" s="225">
        <v>0.00012999999999999999</v>
      </c>
      <c r="R2173" s="225">
        <f>Q2173*H2173</f>
        <v>0.74204064999999997</v>
      </c>
      <c r="S2173" s="225">
        <v>0</v>
      </c>
      <c r="T2173" s="226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27" t="s">
        <v>231</v>
      </c>
      <c r="AT2173" s="227" t="s">
        <v>227</v>
      </c>
      <c r="AU2173" s="227" t="s">
        <v>93</v>
      </c>
      <c r="AY2173" s="20" t="s">
        <v>224</v>
      </c>
      <c r="BE2173" s="228">
        <f>IF(N2173="základní",J2173,0)</f>
        <v>0</v>
      </c>
      <c r="BF2173" s="228">
        <f>IF(N2173="snížená",J2173,0)</f>
        <v>0</v>
      </c>
      <c r="BG2173" s="228">
        <f>IF(N2173="zákl. přenesená",J2173,0)</f>
        <v>0</v>
      </c>
      <c r="BH2173" s="228">
        <f>IF(N2173="sníž. přenesená",J2173,0)</f>
        <v>0</v>
      </c>
      <c r="BI2173" s="228">
        <f>IF(N2173="nulová",J2173,0)</f>
        <v>0</v>
      </c>
      <c r="BJ2173" s="20" t="s">
        <v>93</v>
      </c>
      <c r="BK2173" s="228">
        <f>ROUND(I2173*H2173,2)</f>
        <v>0</v>
      </c>
      <c r="BL2173" s="20" t="s">
        <v>231</v>
      </c>
      <c r="BM2173" s="227" t="s">
        <v>2135</v>
      </c>
    </row>
    <row r="2174" s="2" customFormat="1">
      <c r="A2174" s="41"/>
      <c r="B2174" s="42"/>
      <c r="C2174" s="43"/>
      <c r="D2174" s="267" t="s">
        <v>314</v>
      </c>
      <c r="E2174" s="43"/>
      <c r="F2174" s="268" t="s">
        <v>2136</v>
      </c>
      <c r="G2174" s="43"/>
      <c r="H2174" s="43"/>
      <c r="I2174" s="269"/>
      <c r="J2174" s="43"/>
      <c r="K2174" s="43"/>
      <c r="L2174" s="47"/>
      <c r="M2174" s="270"/>
      <c r="N2174" s="271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314</v>
      </c>
      <c r="AU2174" s="20" t="s">
        <v>93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496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1427</v>
      </c>
      <c r="G2176" s="230"/>
      <c r="H2176" s="234">
        <v>1139.423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648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2137</v>
      </c>
      <c r="G2178" s="230"/>
      <c r="H2178" s="234">
        <v>1034.6389999999999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662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2138</v>
      </c>
      <c r="G2180" s="230"/>
      <c r="H2180" s="234">
        <v>1124.3630000000001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664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2139</v>
      </c>
      <c r="G2182" s="230"/>
      <c r="H2182" s="234">
        <v>1077.5450000000001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665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2140</v>
      </c>
      <c r="G2184" s="230"/>
      <c r="H2184" s="234">
        <v>903.64499999999998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4" customFormat="1">
      <c r="A2185" s="14"/>
      <c r="B2185" s="246"/>
      <c r="C2185" s="247"/>
      <c r="D2185" s="231" t="s">
        <v>268</v>
      </c>
      <c r="E2185" s="248" t="s">
        <v>19</v>
      </c>
      <c r="F2185" s="249" t="s">
        <v>667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268</v>
      </c>
      <c r="AU2185" s="255" t="s">
        <v>93</v>
      </c>
      <c r="AV2185" s="14" t="s">
        <v>82</v>
      </c>
      <c r="AW2185" s="14" t="s">
        <v>34</v>
      </c>
      <c r="AX2185" s="14" t="s">
        <v>74</v>
      </c>
      <c r="AY2185" s="255" t="s">
        <v>224</v>
      </c>
    </row>
    <row r="2186" s="13" customFormat="1">
      <c r="A2186" s="13"/>
      <c r="B2186" s="229"/>
      <c r="C2186" s="230"/>
      <c r="D2186" s="231" t="s">
        <v>268</v>
      </c>
      <c r="E2186" s="232" t="s">
        <v>19</v>
      </c>
      <c r="F2186" s="233" t="s">
        <v>2141</v>
      </c>
      <c r="G2186" s="230"/>
      <c r="H2186" s="234">
        <v>428.38999999999999</v>
      </c>
      <c r="I2186" s="235"/>
      <c r="J2186" s="230"/>
      <c r="K2186" s="230"/>
      <c r="L2186" s="236"/>
      <c r="M2186" s="237"/>
      <c r="N2186" s="238"/>
      <c r="O2186" s="238"/>
      <c r="P2186" s="238"/>
      <c r="Q2186" s="238"/>
      <c r="R2186" s="238"/>
      <c r="S2186" s="238"/>
      <c r="T2186" s="23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0" t="s">
        <v>268</v>
      </c>
      <c r="AU2186" s="240" t="s">
        <v>93</v>
      </c>
      <c r="AV2186" s="13" t="s">
        <v>93</v>
      </c>
      <c r="AW2186" s="13" t="s">
        <v>34</v>
      </c>
      <c r="AX2186" s="13" t="s">
        <v>74</v>
      </c>
      <c r="AY2186" s="240" t="s">
        <v>224</v>
      </c>
    </row>
    <row r="2187" s="16" customFormat="1">
      <c r="A2187" s="16"/>
      <c r="B2187" s="272"/>
      <c r="C2187" s="273"/>
      <c r="D2187" s="231" t="s">
        <v>268</v>
      </c>
      <c r="E2187" s="274" t="s">
        <v>19</v>
      </c>
      <c r="F2187" s="275" t="s">
        <v>351</v>
      </c>
      <c r="G2187" s="273"/>
      <c r="H2187" s="276">
        <v>5708.0050000000001</v>
      </c>
      <c r="I2187" s="277"/>
      <c r="J2187" s="273"/>
      <c r="K2187" s="273"/>
      <c r="L2187" s="278"/>
      <c r="M2187" s="279"/>
      <c r="N2187" s="280"/>
      <c r="O2187" s="280"/>
      <c r="P2187" s="280"/>
      <c r="Q2187" s="280"/>
      <c r="R2187" s="280"/>
      <c r="S2187" s="280"/>
      <c r="T2187" s="281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82" t="s">
        <v>268</v>
      </c>
      <c r="AU2187" s="282" t="s">
        <v>93</v>
      </c>
      <c r="AV2187" s="16" t="s">
        <v>231</v>
      </c>
      <c r="AW2187" s="16" t="s">
        <v>34</v>
      </c>
      <c r="AX2187" s="16" t="s">
        <v>82</v>
      </c>
      <c r="AY2187" s="282" t="s">
        <v>224</v>
      </c>
    </row>
    <row r="2188" s="2" customFormat="1" ht="37.8" customHeight="1">
      <c r="A2188" s="41"/>
      <c r="B2188" s="42"/>
      <c r="C2188" s="216" t="s">
        <v>2142</v>
      </c>
      <c r="D2188" s="216" t="s">
        <v>227</v>
      </c>
      <c r="E2188" s="217" t="s">
        <v>2143</v>
      </c>
      <c r="F2188" s="218" t="s">
        <v>2144</v>
      </c>
      <c r="G2188" s="219" t="s">
        <v>266</v>
      </c>
      <c r="H2188" s="220">
        <v>5708.0050000000001</v>
      </c>
      <c r="I2188" s="221"/>
      <c r="J2188" s="222">
        <f>ROUND(I2188*H2188,2)</f>
        <v>0</v>
      </c>
      <c r="K2188" s="218" t="s">
        <v>312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4.0000000000000003E-05</v>
      </c>
      <c r="R2188" s="225">
        <f>Q2188*H2188</f>
        <v>0.22832020000000003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2145</v>
      </c>
    </row>
    <row r="2189" s="2" customFormat="1">
      <c r="A2189" s="41"/>
      <c r="B2189" s="42"/>
      <c r="C2189" s="43"/>
      <c r="D2189" s="267" t="s">
        <v>314</v>
      </c>
      <c r="E2189" s="43"/>
      <c r="F2189" s="268" t="s">
        <v>2146</v>
      </c>
      <c r="G2189" s="43"/>
      <c r="H2189" s="43"/>
      <c r="I2189" s="269"/>
      <c r="J2189" s="43"/>
      <c r="K2189" s="43"/>
      <c r="L2189" s="47"/>
      <c r="M2189" s="270"/>
      <c r="N2189" s="271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314</v>
      </c>
      <c r="AU2189" s="20" t="s">
        <v>93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496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1427</v>
      </c>
      <c r="G2191" s="230"/>
      <c r="H2191" s="234">
        <v>1139.423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648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2137</v>
      </c>
      <c r="G2193" s="230"/>
      <c r="H2193" s="234">
        <v>1034.6389999999999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662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2138</v>
      </c>
      <c r="G2195" s="230"/>
      <c r="H2195" s="234">
        <v>1124.3630000000001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664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2139</v>
      </c>
      <c r="G2197" s="230"/>
      <c r="H2197" s="234">
        <v>1077.5450000000001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665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2140</v>
      </c>
      <c r="G2199" s="230"/>
      <c r="H2199" s="234">
        <v>903.64499999999998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4" customFormat="1">
      <c r="A2200" s="14"/>
      <c r="B2200" s="246"/>
      <c r="C2200" s="247"/>
      <c r="D2200" s="231" t="s">
        <v>268</v>
      </c>
      <c r="E2200" s="248" t="s">
        <v>19</v>
      </c>
      <c r="F2200" s="249" t="s">
        <v>667</v>
      </c>
      <c r="G2200" s="247"/>
      <c r="H2200" s="248" t="s">
        <v>19</v>
      </c>
      <c r="I2200" s="250"/>
      <c r="J2200" s="247"/>
      <c r="K2200" s="247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268</v>
      </c>
      <c r="AU2200" s="255" t="s">
        <v>93</v>
      </c>
      <c r="AV2200" s="14" t="s">
        <v>82</v>
      </c>
      <c r="AW2200" s="14" t="s">
        <v>34</v>
      </c>
      <c r="AX2200" s="14" t="s">
        <v>74</v>
      </c>
      <c r="AY2200" s="255" t="s">
        <v>224</v>
      </c>
    </row>
    <row r="2201" s="13" customFormat="1">
      <c r="A2201" s="13"/>
      <c r="B2201" s="229"/>
      <c r="C2201" s="230"/>
      <c r="D2201" s="231" t="s">
        <v>268</v>
      </c>
      <c r="E2201" s="232" t="s">
        <v>19</v>
      </c>
      <c r="F2201" s="233" t="s">
        <v>2141</v>
      </c>
      <c r="G2201" s="230"/>
      <c r="H2201" s="234">
        <v>428.38999999999999</v>
      </c>
      <c r="I2201" s="235"/>
      <c r="J2201" s="230"/>
      <c r="K2201" s="230"/>
      <c r="L2201" s="236"/>
      <c r="M2201" s="237"/>
      <c r="N2201" s="238"/>
      <c r="O2201" s="238"/>
      <c r="P2201" s="238"/>
      <c r="Q2201" s="238"/>
      <c r="R2201" s="238"/>
      <c r="S2201" s="238"/>
      <c r="T2201" s="23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0" t="s">
        <v>268</v>
      </c>
      <c r="AU2201" s="240" t="s">
        <v>93</v>
      </c>
      <c r="AV2201" s="13" t="s">
        <v>93</v>
      </c>
      <c r="AW2201" s="13" t="s">
        <v>34</v>
      </c>
      <c r="AX2201" s="13" t="s">
        <v>74</v>
      </c>
      <c r="AY2201" s="240" t="s">
        <v>224</v>
      </c>
    </row>
    <row r="2202" s="16" customFormat="1">
      <c r="A2202" s="16"/>
      <c r="B2202" s="272"/>
      <c r="C2202" s="273"/>
      <c r="D2202" s="231" t="s">
        <v>268</v>
      </c>
      <c r="E2202" s="274" t="s">
        <v>19</v>
      </c>
      <c r="F2202" s="275" t="s">
        <v>351</v>
      </c>
      <c r="G2202" s="273"/>
      <c r="H2202" s="276">
        <v>5708.0050000000001</v>
      </c>
      <c r="I2202" s="277"/>
      <c r="J2202" s="273"/>
      <c r="K2202" s="273"/>
      <c r="L2202" s="278"/>
      <c r="M2202" s="279"/>
      <c r="N2202" s="280"/>
      <c r="O2202" s="280"/>
      <c r="P2202" s="280"/>
      <c r="Q2202" s="280"/>
      <c r="R2202" s="280"/>
      <c r="S2202" s="280"/>
      <c r="T2202" s="281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T2202" s="282" t="s">
        <v>268</v>
      </c>
      <c r="AU2202" s="282" t="s">
        <v>93</v>
      </c>
      <c r="AV2202" s="16" t="s">
        <v>231</v>
      </c>
      <c r="AW2202" s="16" t="s">
        <v>34</v>
      </c>
      <c r="AX2202" s="16" t="s">
        <v>82</v>
      </c>
      <c r="AY2202" s="282" t="s">
        <v>224</v>
      </c>
    </row>
    <row r="2203" s="2" customFormat="1" ht="44.25" customHeight="1">
      <c r="A2203" s="41"/>
      <c r="B2203" s="42"/>
      <c r="C2203" s="216" t="s">
        <v>2147</v>
      </c>
      <c r="D2203" s="216" t="s">
        <v>227</v>
      </c>
      <c r="E2203" s="217" t="s">
        <v>2148</v>
      </c>
      <c r="F2203" s="218" t="s">
        <v>2149</v>
      </c>
      <c r="G2203" s="219" t="s">
        <v>266</v>
      </c>
      <c r="H2203" s="220">
        <v>101.825</v>
      </c>
      <c r="I2203" s="221"/>
      <c r="J2203" s="222">
        <f>ROUND(I2203*H2203,2)</f>
        <v>0</v>
      </c>
      <c r="K2203" s="218" t="s">
        <v>312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0.0012099999999999999</v>
      </c>
      <c r="R2203" s="225">
        <f>Q2203*H2203</f>
        <v>0.12320824999999999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2150</v>
      </c>
    </row>
    <row r="2204" s="2" customFormat="1">
      <c r="A2204" s="41"/>
      <c r="B2204" s="42"/>
      <c r="C2204" s="43"/>
      <c r="D2204" s="267" t="s">
        <v>314</v>
      </c>
      <c r="E2204" s="43"/>
      <c r="F2204" s="268" t="s">
        <v>2151</v>
      </c>
      <c r="G2204" s="43"/>
      <c r="H2204" s="43"/>
      <c r="I2204" s="269"/>
      <c r="J2204" s="43"/>
      <c r="K2204" s="43"/>
      <c r="L2204" s="47"/>
      <c r="M2204" s="270"/>
      <c r="N2204" s="271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314</v>
      </c>
      <c r="AU2204" s="20" t="s">
        <v>93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2152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2153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2154</v>
      </c>
      <c r="G2207" s="230"/>
      <c r="H2207" s="234">
        <v>42.439999999999998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2155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2156</v>
      </c>
      <c r="G2209" s="230"/>
      <c r="H2209" s="234">
        <v>10.345000000000001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4" customFormat="1">
      <c r="A2210" s="14"/>
      <c r="B2210" s="246"/>
      <c r="C2210" s="247"/>
      <c r="D2210" s="231" t="s">
        <v>268</v>
      </c>
      <c r="E2210" s="248" t="s">
        <v>19</v>
      </c>
      <c r="F2210" s="249" t="s">
        <v>2157</v>
      </c>
      <c r="G2210" s="247"/>
      <c r="H2210" s="248" t="s">
        <v>19</v>
      </c>
      <c r="I2210" s="250"/>
      <c r="J2210" s="247"/>
      <c r="K2210" s="247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268</v>
      </c>
      <c r="AU2210" s="255" t="s">
        <v>93</v>
      </c>
      <c r="AV2210" s="14" t="s">
        <v>82</v>
      </c>
      <c r="AW2210" s="14" t="s">
        <v>34</v>
      </c>
      <c r="AX2210" s="14" t="s">
        <v>74</v>
      </c>
      <c r="AY2210" s="255" t="s">
        <v>224</v>
      </c>
    </row>
    <row r="2211" s="13" customFormat="1">
      <c r="A2211" s="13"/>
      <c r="B2211" s="229"/>
      <c r="C2211" s="230"/>
      <c r="D2211" s="231" t="s">
        <v>268</v>
      </c>
      <c r="E2211" s="232" t="s">
        <v>19</v>
      </c>
      <c r="F2211" s="233" t="s">
        <v>2158</v>
      </c>
      <c r="G2211" s="230"/>
      <c r="H2211" s="234">
        <v>49.039999999999999</v>
      </c>
      <c r="I2211" s="235"/>
      <c r="J2211" s="230"/>
      <c r="K2211" s="230"/>
      <c r="L2211" s="236"/>
      <c r="M2211" s="237"/>
      <c r="N2211" s="238"/>
      <c r="O2211" s="238"/>
      <c r="P2211" s="238"/>
      <c r="Q2211" s="238"/>
      <c r="R2211" s="238"/>
      <c r="S2211" s="238"/>
      <c r="T2211" s="23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0" t="s">
        <v>268</v>
      </c>
      <c r="AU2211" s="240" t="s">
        <v>93</v>
      </c>
      <c r="AV2211" s="13" t="s">
        <v>93</v>
      </c>
      <c r="AW2211" s="13" t="s">
        <v>34</v>
      </c>
      <c r="AX2211" s="13" t="s">
        <v>74</v>
      </c>
      <c r="AY2211" s="240" t="s">
        <v>224</v>
      </c>
    </row>
    <row r="2212" s="16" customFormat="1">
      <c r="A2212" s="16"/>
      <c r="B2212" s="272"/>
      <c r="C2212" s="273"/>
      <c r="D2212" s="231" t="s">
        <v>268</v>
      </c>
      <c r="E2212" s="274" t="s">
        <v>19</v>
      </c>
      <c r="F2212" s="275" t="s">
        <v>351</v>
      </c>
      <c r="G2212" s="273"/>
      <c r="H2212" s="276">
        <v>101.825</v>
      </c>
      <c r="I2212" s="277"/>
      <c r="J2212" s="273"/>
      <c r="K2212" s="273"/>
      <c r="L2212" s="278"/>
      <c r="M2212" s="279"/>
      <c r="N2212" s="280"/>
      <c r="O2212" s="280"/>
      <c r="P2212" s="280"/>
      <c r="Q2212" s="280"/>
      <c r="R2212" s="280"/>
      <c r="S2212" s="280"/>
      <c r="T2212" s="281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T2212" s="282" t="s">
        <v>268</v>
      </c>
      <c r="AU2212" s="282" t="s">
        <v>93</v>
      </c>
      <c r="AV2212" s="16" t="s">
        <v>231</v>
      </c>
      <c r="AW2212" s="16" t="s">
        <v>34</v>
      </c>
      <c r="AX2212" s="16" t="s">
        <v>82</v>
      </c>
      <c r="AY2212" s="282" t="s">
        <v>224</v>
      </c>
    </row>
    <row r="2213" s="2" customFormat="1" ht="62.7" customHeight="1">
      <c r="A2213" s="41"/>
      <c r="B2213" s="42"/>
      <c r="C2213" s="216" t="s">
        <v>2159</v>
      </c>
      <c r="D2213" s="216" t="s">
        <v>227</v>
      </c>
      <c r="E2213" s="217" t="s">
        <v>2160</v>
      </c>
      <c r="F2213" s="218" t="s">
        <v>2161</v>
      </c>
      <c r="G2213" s="219" t="s">
        <v>471</v>
      </c>
      <c r="H2213" s="220">
        <v>447</v>
      </c>
      <c r="I2213" s="221"/>
      <c r="J2213" s="222">
        <f>ROUND(I2213*H2213,2)</f>
        <v>0</v>
      </c>
      <c r="K2213" s="218" t="s">
        <v>312</v>
      </c>
      <c r="L2213" s="47"/>
      <c r="M2213" s="223" t="s">
        <v>19</v>
      </c>
      <c r="N2213" s="224" t="s">
        <v>46</v>
      </c>
      <c r="O2213" s="87"/>
      <c r="P2213" s="225">
        <f>O2213*H2213</f>
        <v>0</v>
      </c>
      <c r="Q2213" s="225">
        <v>0.0012600000000000001</v>
      </c>
      <c r="R2213" s="225">
        <f>Q2213*H2213</f>
        <v>0.56322000000000005</v>
      </c>
      <c r="S2213" s="225">
        <v>0</v>
      </c>
      <c r="T2213" s="226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7" t="s">
        <v>231</v>
      </c>
      <c r="AT2213" s="227" t="s">
        <v>227</v>
      </c>
      <c r="AU2213" s="227" t="s">
        <v>93</v>
      </c>
      <c r="AY2213" s="20" t="s">
        <v>224</v>
      </c>
      <c r="BE2213" s="228">
        <f>IF(N2213="základní",J2213,0)</f>
        <v>0</v>
      </c>
      <c r="BF2213" s="228">
        <f>IF(N2213="snížená",J2213,0)</f>
        <v>0</v>
      </c>
      <c r="BG2213" s="228">
        <f>IF(N2213="zákl. přenesená",J2213,0)</f>
        <v>0</v>
      </c>
      <c r="BH2213" s="228">
        <f>IF(N2213="sníž. přenesená",J2213,0)</f>
        <v>0</v>
      </c>
      <c r="BI2213" s="228">
        <f>IF(N2213="nulová",J2213,0)</f>
        <v>0</v>
      </c>
      <c r="BJ2213" s="20" t="s">
        <v>93</v>
      </c>
      <c r="BK2213" s="228">
        <f>ROUND(I2213*H2213,2)</f>
        <v>0</v>
      </c>
      <c r="BL2213" s="20" t="s">
        <v>231</v>
      </c>
      <c r="BM2213" s="227" t="s">
        <v>2162</v>
      </c>
    </row>
    <row r="2214" s="2" customFormat="1">
      <c r="A2214" s="41"/>
      <c r="B2214" s="42"/>
      <c r="C2214" s="43"/>
      <c r="D2214" s="267" t="s">
        <v>314</v>
      </c>
      <c r="E2214" s="43"/>
      <c r="F2214" s="268" t="s">
        <v>2163</v>
      </c>
      <c r="G2214" s="43"/>
      <c r="H2214" s="43"/>
      <c r="I2214" s="269"/>
      <c r="J2214" s="43"/>
      <c r="K2214" s="43"/>
      <c r="L2214" s="47"/>
      <c r="M2214" s="270"/>
      <c r="N2214" s="271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314</v>
      </c>
      <c r="AU2214" s="20" t="s">
        <v>93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2164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2165</v>
      </c>
      <c r="G2216" s="230"/>
      <c r="H2216" s="234">
        <v>218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2166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1010</v>
      </c>
      <c r="G2218" s="230"/>
      <c r="H2218" s="234">
        <v>63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2167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1205</v>
      </c>
      <c r="G2220" s="230"/>
      <c r="H2220" s="234">
        <v>80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2168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2169</v>
      </c>
      <c r="G2222" s="230"/>
      <c r="H2222" s="234">
        <v>86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447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24.15" customHeight="1">
      <c r="A2224" s="41"/>
      <c r="B2224" s="42"/>
      <c r="C2224" s="286" t="s">
        <v>2170</v>
      </c>
      <c r="D2224" s="286" t="s">
        <v>572</v>
      </c>
      <c r="E2224" s="287" t="s">
        <v>2171</v>
      </c>
      <c r="F2224" s="288" t="s">
        <v>2172</v>
      </c>
      <c r="G2224" s="289" t="s">
        <v>595</v>
      </c>
      <c r="H2224" s="290">
        <v>10</v>
      </c>
      <c r="I2224" s="291"/>
      <c r="J2224" s="292">
        <f>ROUND(I2224*H2224,2)</f>
        <v>0</v>
      </c>
      <c r="K2224" s="288" t="s">
        <v>312</v>
      </c>
      <c r="L2224" s="293"/>
      <c r="M2224" s="294" t="s">
        <v>19</v>
      </c>
      <c r="N2224" s="295" t="s">
        <v>46</v>
      </c>
      <c r="O2224" s="87"/>
      <c r="P2224" s="225">
        <f>O2224*H2224</f>
        <v>0</v>
      </c>
      <c r="Q2224" s="225">
        <v>0.00020000000000000001</v>
      </c>
      <c r="R2224" s="225">
        <f>Q2224*H2224</f>
        <v>0.002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254</v>
      </c>
      <c r="AT2224" s="227" t="s">
        <v>572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2173</v>
      </c>
    </row>
    <row r="2225" s="14" customFormat="1">
      <c r="A2225" s="14"/>
      <c r="B2225" s="246"/>
      <c r="C2225" s="247"/>
      <c r="D2225" s="231" t="s">
        <v>268</v>
      </c>
      <c r="E2225" s="248" t="s">
        <v>19</v>
      </c>
      <c r="F2225" s="249" t="s">
        <v>2174</v>
      </c>
      <c r="G2225" s="247"/>
      <c r="H2225" s="248" t="s">
        <v>19</v>
      </c>
      <c r="I2225" s="250"/>
      <c r="J2225" s="247"/>
      <c r="K2225" s="247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268</v>
      </c>
      <c r="AU2225" s="255" t="s">
        <v>93</v>
      </c>
      <c r="AV2225" s="14" t="s">
        <v>82</v>
      </c>
      <c r="AW2225" s="14" t="s">
        <v>34</v>
      </c>
      <c r="AX2225" s="14" t="s">
        <v>74</v>
      </c>
      <c r="AY2225" s="255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2175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82</v>
      </c>
      <c r="G2227" s="230"/>
      <c r="H2227" s="234">
        <v>1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2176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246</v>
      </c>
      <c r="G2229" s="230"/>
      <c r="H2229" s="234">
        <v>6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2177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82</v>
      </c>
      <c r="G2231" s="230"/>
      <c r="H2231" s="234">
        <v>1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5" customFormat="1">
      <c r="A2232" s="15"/>
      <c r="B2232" s="256"/>
      <c r="C2232" s="257"/>
      <c r="D2232" s="231" t="s">
        <v>268</v>
      </c>
      <c r="E2232" s="258" t="s">
        <v>19</v>
      </c>
      <c r="F2232" s="259" t="s">
        <v>300</v>
      </c>
      <c r="G2232" s="257"/>
      <c r="H2232" s="260">
        <v>8</v>
      </c>
      <c r="I2232" s="261"/>
      <c r="J2232" s="257"/>
      <c r="K2232" s="257"/>
      <c r="L2232" s="262"/>
      <c r="M2232" s="263"/>
      <c r="N2232" s="264"/>
      <c r="O2232" s="264"/>
      <c r="P2232" s="264"/>
      <c r="Q2232" s="264"/>
      <c r="R2232" s="264"/>
      <c r="S2232" s="264"/>
      <c r="T2232" s="26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66" t="s">
        <v>268</v>
      </c>
      <c r="AU2232" s="266" t="s">
        <v>93</v>
      </c>
      <c r="AV2232" s="15" t="s">
        <v>108</v>
      </c>
      <c r="AW2232" s="15" t="s">
        <v>34</v>
      </c>
      <c r="AX2232" s="15" t="s">
        <v>74</v>
      </c>
      <c r="AY2232" s="266" t="s">
        <v>224</v>
      </c>
    </row>
    <row r="2233" s="14" customFormat="1">
      <c r="A2233" s="14"/>
      <c r="B2233" s="246"/>
      <c r="C2233" s="247"/>
      <c r="D2233" s="231" t="s">
        <v>268</v>
      </c>
      <c r="E2233" s="248" t="s">
        <v>19</v>
      </c>
      <c r="F2233" s="249" t="s">
        <v>2178</v>
      </c>
      <c r="G2233" s="247"/>
      <c r="H2233" s="248" t="s">
        <v>19</v>
      </c>
      <c r="I2233" s="250"/>
      <c r="J2233" s="247"/>
      <c r="K2233" s="247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268</v>
      </c>
      <c r="AU2233" s="255" t="s">
        <v>93</v>
      </c>
      <c r="AV2233" s="14" t="s">
        <v>82</v>
      </c>
      <c r="AW2233" s="14" t="s">
        <v>34</v>
      </c>
      <c r="AX2233" s="14" t="s">
        <v>74</v>
      </c>
      <c r="AY2233" s="255" t="s">
        <v>224</v>
      </c>
    </row>
    <row r="2234" s="13" customFormat="1">
      <c r="A2234" s="13"/>
      <c r="B2234" s="229"/>
      <c r="C2234" s="230"/>
      <c r="D2234" s="231" t="s">
        <v>268</v>
      </c>
      <c r="E2234" s="232" t="s">
        <v>19</v>
      </c>
      <c r="F2234" s="233" t="s">
        <v>93</v>
      </c>
      <c r="G2234" s="230"/>
      <c r="H2234" s="234">
        <v>2</v>
      </c>
      <c r="I2234" s="235"/>
      <c r="J2234" s="230"/>
      <c r="K2234" s="230"/>
      <c r="L2234" s="236"/>
      <c r="M2234" s="237"/>
      <c r="N2234" s="238"/>
      <c r="O2234" s="238"/>
      <c r="P2234" s="238"/>
      <c r="Q2234" s="238"/>
      <c r="R2234" s="238"/>
      <c r="S2234" s="238"/>
      <c r="T2234" s="23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0" t="s">
        <v>268</v>
      </c>
      <c r="AU2234" s="240" t="s">
        <v>93</v>
      </c>
      <c r="AV2234" s="13" t="s">
        <v>93</v>
      </c>
      <c r="AW2234" s="13" t="s">
        <v>34</v>
      </c>
      <c r="AX2234" s="13" t="s">
        <v>74</v>
      </c>
      <c r="AY2234" s="240" t="s">
        <v>224</v>
      </c>
    </row>
    <row r="2235" s="15" customFormat="1">
      <c r="A2235" s="15"/>
      <c r="B2235" s="256"/>
      <c r="C2235" s="257"/>
      <c r="D2235" s="231" t="s">
        <v>268</v>
      </c>
      <c r="E2235" s="258" t="s">
        <v>19</v>
      </c>
      <c r="F2235" s="259" t="s">
        <v>300</v>
      </c>
      <c r="G2235" s="257"/>
      <c r="H2235" s="260">
        <v>2</v>
      </c>
      <c r="I2235" s="261"/>
      <c r="J2235" s="257"/>
      <c r="K2235" s="257"/>
      <c r="L2235" s="262"/>
      <c r="M2235" s="263"/>
      <c r="N2235" s="264"/>
      <c r="O2235" s="264"/>
      <c r="P2235" s="264"/>
      <c r="Q2235" s="264"/>
      <c r="R2235" s="264"/>
      <c r="S2235" s="264"/>
      <c r="T2235" s="26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6" t="s">
        <v>268</v>
      </c>
      <c r="AU2235" s="266" t="s">
        <v>93</v>
      </c>
      <c r="AV2235" s="15" t="s">
        <v>108</v>
      </c>
      <c r="AW2235" s="15" t="s">
        <v>34</v>
      </c>
      <c r="AX2235" s="15" t="s">
        <v>74</v>
      </c>
      <c r="AY2235" s="266" t="s">
        <v>224</v>
      </c>
    </row>
    <row r="2236" s="16" customFormat="1">
      <c r="A2236" s="16"/>
      <c r="B2236" s="272"/>
      <c r="C2236" s="273"/>
      <c r="D2236" s="231" t="s">
        <v>268</v>
      </c>
      <c r="E2236" s="274" t="s">
        <v>19</v>
      </c>
      <c r="F2236" s="275" t="s">
        <v>351</v>
      </c>
      <c r="G2236" s="273"/>
      <c r="H2236" s="276">
        <v>10</v>
      </c>
      <c r="I2236" s="277"/>
      <c r="J2236" s="273"/>
      <c r="K2236" s="273"/>
      <c r="L2236" s="278"/>
      <c r="M2236" s="279"/>
      <c r="N2236" s="280"/>
      <c r="O2236" s="280"/>
      <c r="P2236" s="280"/>
      <c r="Q2236" s="280"/>
      <c r="R2236" s="280"/>
      <c r="S2236" s="280"/>
      <c r="T2236" s="281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82" t="s">
        <v>268</v>
      </c>
      <c r="AU2236" s="282" t="s">
        <v>93</v>
      </c>
      <c r="AV2236" s="16" t="s">
        <v>231</v>
      </c>
      <c r="AW2236" s="16" t="s">
        <v>34</v>
      </c>
      <c r="AX2236" s="16" t="s">
        <v>82</v>
      </c>
      <c r="AY2236" s="282" t="s">
        <v>224</v>
      </c>
    </row>
    <row r="2237" s="2" customFormat="1" ht="24.15" customHeight="1">
      <c r="A2237" s="41"/>
      <c r="B2237" s="42"/>
      <c r="C2237" s="286" t="s">
        <v>2179</v>
      </c>
      <c r="D2237" s="286" t="s">
        <v>572</v>
      </c>
      <c r="E2237" s="287" t="s">
        <v>2180</v>
      </c>
      <c r="F2237" s="288" t="s">
        <v>2181</v>
      </c>
      <c r="G2237" s="289" t="s">
        <v>595</v>
      </c>
      <c r="H2237" s="290">
        <v>5</v>
      </c>
      <c r="I2237" s="291"/>
      <c r="J2237" s="292">
        <f>ROUND(I2237*H2237,2)</f>
        <v>0</v>
      </c>
      <c r="K2237" s="288" t="s">
        <v>312</v>
      </c>
      <c r="L2237" s="293"/>
      <c r="M2237" s="294" t="s">
        <v>19</v>
      </c>
      <c r="N2237" s="295" t="s">
        <v>46</v>
      </c>
      <c r="O2237" s="87"/>
      <c r="P2237" s="225">
        <f>O2237*H2237</f>
        <v>0</v>
      </c>
      <c r="Q2237" s="225">
        <v>0.00029999999999999997</v>
      </c>
      <c r="R2237" s="225">
        <f>Q2237*H2237</f>
        <v>0.0014999999999999998</v>
      </c>
      <c r="S2237" s="225">
        <v>0</v>
      </c>
      <c r="T2237" s="226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27" t="s">
        <v>254</v>
      </c>
      <c r="AT2237" s="227" t="s">
        <v>572</v>
      </c>
      <c r="AU2237" s="227" t="s">
        <v>93</v>
      </c>
      <c r="AY2237" s="20" t="s">
        <v>224</v>
      </c>
      <c r="BE2237" s="228">
        <f>IF(N2237="základní",J2237,0)</f>
        <v>0</v>
      </c>
      <c r="BF2237" s="228">
        <f>IF(N2237="snížená",J2237,0)</f>
        <v>0</v>
      </c>
      <c r="BG2237" s="228">
        <f>IF(N2237="zákl. přenesená",J2237,0)</f>
        <v>0</v>
      </c>
      <c r="BH2237" s="228">
        <f>IF(N2237="sníž. přenesená",J2237,0)</f>
        <v>0</v>
      </c>
      <c r="BI2237" s="228">
        <f>IF(N2237="nulová",J2237,0)</f>
        <v>0</v>
      </c>
      <c r="BJ2237" s="20" t="s">
        <v>93</v>
      </c>
      <c r="BK2237" s="228">
        <f>ROUND(I2237*H2237,2)</f>
        <v>0</v>
      </c>
      <c r="BL2237" s="20" t="s">
        <v>231</v>
      </c>
      <c r="BM2237" s="227" t="s">
        <v>2182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2183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82</v>
      </c>
      <c r="G2239" s="230"/>
      <c r="H2239" s="234">
        <v>1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4" customFormat="1">
      <c r="A2240" s="14"/>
      <c r="B2240" s="246"/>
      <c r="C2240" s="247"/>
      <c r="D2240" s="231" t="s">
        <v>268</v>
      </c>
      <c r="E2240" s="248" t="s">
        <v>19</v>
      </c>
      <c r="F2240" s="249" t="s">
        <v>2184</v>
      </c>
      <c r="G2240" s="247"/>
      <c r="H2240" s="248" t="s">
        <v>19</v>
      </c>
      <c r="I2240" s="250"/>
      <c r="J2240" s="247"/>
      <c r="K2240" s="247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268</v>
      </c>
      <c r="AU2240" s="255" t="s">
        <v>93</v>
      </c>
      <c r="AV2240" s="14" t="s">
        <v>82</v>
      </c>
      <c r="AW2240" s="14" t="s">
        <v>34</v>
      </c>
      <c r="AX2240" s="14" t="s">
        <v>74</v>
      </c>
      <c r="AY2240" s="255" t="s">
        <v>224</v>
      </c>
    </row>
    <row r="2241" s="13" customFormat="1">
      <c r="A2241" s="13"/>
      <c r="B2241" s="229"/>
      <c r="C2241" s="230"/>
      <c r="D2241" s="231" t="s">
        <v>268</v>
      </c>
      <c r="E2241" s="232" t="s">
        <v>19</v>
      </c>
      <c r="F2241" s="233" t="s">
        <v>231</v>
      </c>
      <c r="G2241" s="230"/>
      <c r="H2241" s="234">
        <v>4</v>
      </c>
      <c r="I2241" s="235"/>
      <c r="J2241" s="230"/>
      <c r="K2241" s="230"/>
      <c r="L2241" s="236"/>
      <c r="M2241" s="237"/>
      <c r="N2241" s="238"/>
      <c r="O2241" s="238"/>
      <c r="P2241" s="238"/>
      <c r="Q2241" s="238"/>
      <c r="R2241" s="238"/>
      <c r="S2241" s="238"/>
      <c r="T2241" s="23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0" t="s">
        <v>268</v>
      </c>
      <c r="AU2241" s="240" t="s">
        <v>93</v>
      </c>
      <c r="AV2241" s="13" t="s">
        <v>93</v>
      </c>
      <c r="AW2241" s="13" t="s">
        <v>34</v>
      </c>
      <c r="AX2241" s="13" t="s">
        <v>74</v>
      </c>
      <c r="AY2241" s="240" t="s">
        <v>224</v>
      </c>
    </row>
    <row r="2242" s="16" customFormat="1">
      <c r="A2242" s="16"/>
      <c r="B2242" s="272"/>
      <c r="C2242" s="273"/>
      <c r="D2242" s="231" t="s">
        <v>268</v>
      </c>
      <c r="E2242" s="274" t="s">
        <v>19</v>
      </c>
      <c r="F2242" s="275" t="s">
        <v>351</v>
      </c>
      <c r="G2242" s="273"/>
      <c r="H2242" s="276">
        <v>5</v>
      </c>
      <c r="I2242" s="277"/>
      <c r="J2242" s="273"/>
      <c r="K2242" s="273"/>
      <c r="L2242" s="278"/>
      <c r="M2242" s="279"/>
      <c r="N2242" s="280"/>
      <c r="O2242" s="280"/>
      <c r="P2242" s="280"/>
      <c r="Q2242" s="280"/>
      <c r="R2242" s="280"/>
      <c r="S2242" s="280"/>
      <c r="T2242" s="281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82" t="s">
        <v>268</v>
      </c>
      <c r="AU2242" s="282" t="s">
        <v>93</v>
      </c>
      <c r="AV2242" s="16" t="s">
        <v>231</v>
      </c>
      <c r="AW2242" s="16" t="s">
        <v>34</v>
      </c>
      <c r="AX2242" s="16" t="s">
        <v>82</v>
      </c>
      <c r="AY2242" s="282" t="s">
        <v>224</v>
      </c>
    </row>
    <row r="2243" s="2" customFormat="1" ht="44.25" customHeight="1">
      <c r="A2243" s="41"/>
      <c r="B2243" s="42"/>
      <c r="C2243" s="216" t="s">
        <v>2185</v>
      </c>
      <c r="D2243" s="216" t="s">
        <v>227</v>
      </c>
      <c r="E2243" s="217" t="s">
        <v>2186</v>
      </c>
      <c r="F2243" s="218" t="s">
        <v>2187</v>
      </c>
      <c r="G2243" s="219" t="s">
        <v>471</v>
      </c>
      <c r="H2243" s="220">
        <v>4.5</v>
      </c>
      <c r="I2243" s="221"/>
      <c r="J2243" s="222">
        <f>ROUND(I2243*H2243,2)</f>
        <v>0</v>
      </c>
      <c r="K2243" s="218" t="s">
        <v>312</v>
      </c>
      <c r="L2243" s="47"/>
      <c r="M2243" s="223" t="s">
        <v>19</v>
      </c>
      <c r="N2243" s="224" t="s">
        <v>46</v>
      </c>
      <c r="O2243" s="87"/>
      <c r="P2243" s="225">
        <f>O2243*H2243</f>
        <v>0</v>
      </c>
      <c r="Q2243" s="225">
        <v>0.0011299999999999999</v>
      </c>
      <c r="R2243" s="225">
        <f>Q2243*H2243</f>
        <v>0.0050849999999999992</v>
      </c>
      <c r="S2243" s="225">
        <v>0.010999999999999999</v>
      </c>
      <c r="T2243" s="226">
        <f>S2243*H2243</f>
        <v>0.049499999999999995</v>
      </c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R2243" s="227" t="s">
        <v>231</v>
      </c>
      <c r="AT2243" s="227" t="s">
        <v>227</v>
      </c>
      <c r="AU2243" s="227" t="s">
        <v>93</v>
      </c>
      <c r="AY2243" s="20" t="s">
        <v>224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20" t="s">
        <v>93</v>
      </c>
      <c r="BK2243" s="228">
        <f>ROUND(I2243*H2243,2)</f>
        <v>0</v>
      </c>
      <c r="BL2243" s="20" t="s">
        <v>231</v>
      </c>
      <c r="BM2243" s="227" t="s">
        <v>2188</v>
      </c>
    </row>
    <row r="2244" s="2" customFormat="1">
      <c r="A2244" s="41"/>
      <c r="B2244" s="42"/>
      <c r="C2244" s="43"/>
      <c r="D2244" s="267" t="s">
        <v>314</v>
      </c>
      <c r="E2244" s="43"/>
      <c r="F2244" s="268" t="s">
        <v>2189</v>
      </c>
      <c r="G2244" s="43"/>
      <c r="H2244" s="43"/>
      <c r="I2244" s="269"/>
      <c r="J2244" s="43"/>
      <c r="K2244" s="43"/>
      <c r="L2244" s="47"/>
      <c r="M2244" s="270"/>
      <c r="N2244" s="271"/>
      <c r="O2244" s="87"/>
      <c r="P2244" s="87"/>
      <c r="Q2244" s="87"/>
      <c r="R2244" s="87"/>
      <c r="S2244" s="87"/>
      <c r="T2244" s="88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T2244" s="20" t="s">
        <v>314</v>
      </c>
      <c r="AU2244" s="20" t="s">
        <v>93</v>
      </c>
    </row>
    <row r="2245" s="14" customFormat="1">
      <c r="A2245" s="14"/>
      <c r="B2245" s="246"/>
      <c r="C2245" s="247"/>
      <c r="D2245" s="231" t="s">
        <v>268</v>
      </c>
      <c r="E2245" s="248" t="s">
        <v>19</v>
      </c>
      <c r="F2245" s="249" t="s">
        <v>496</v>
      </c>
      <c r="G2245" s="247"/>
      <c r="H2245" s="248" t="s">
        <v>19</v>
      </c>
      <c r="I2245" s="250"/>
      <c r="J2245" s="247"/>
      <c r="K2245" s="247"/>
      <c r="L2245" s="251"/>
      <c r="M2245" s="252"/>
      <c r="N2245" s="253"/>
      <c r="O2245" s="253"/>
      <c r="P2245" s="253"/>
      <c r="Q2245" s="253"/>
      <c r="R2245" s="253"/>
      <c r="S2245" s="253"/>
      <c r="T2245" s="25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5" t="s">
        <v>268</v>
      </c>
      <c r="AU2245" s="255" t="s">
        <v>93</v>
      </c>
      <c r="AV2245" s="14" t="s">
        <v>82</v>
      </c>
      <c r="AW2245" s="14" t="s">
        <v>34</v>
      </c>
      <c r="AX2245" s="14" t="s">
        <v>74</v>
      </c>
      <c r="AY2245" s="255" t="s">
        <v>224</v>
      </c>
    </row>
    <row r="2246" s="13" customFormat="1">
      <c r="A2246" s="13"/>
      <c r="B2246" s="229"/>
      <c r="C2246" s="230"/>
      <c r="D2246" s="231" t="s">
        <v>268</v>
      </c>
      <c r="E2246" s="232" t="s">
        <v>19</v>
      </c>
      <c r="F2246" s="233" t="s">
        <v>2190</v>
      </c>
      <c r="G2246" s="230"/>
      <c r="H2246" s="234">
        <v>4.5</v>
      </c>
      <c r="I2246" s="235"/>
      <c r="J2246" s="230"/>
      <c r="K2246" s="230"/>
      <c r="L2246" s="236"/>
      <c r="M2246" s="237"/>
      <c r="N2246" s="238"/>
      <c r="O2246" s="238"/>
      <c r="P2246" s="238"/>
      <c r="Q2246" s="238"/>
      <c r="R2246" s="238"/>
      <c r="S2246" s="238"/>
      <c r="T2246" s="239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0" t="s">
        <v>268</v>
      </c>
      <c r="AU2246" s="240" t="s">
        <v>93</v>
      </c>
      <c r="AV2246" s="13" t="s">
        <v>93</v>
      </c>
      <c r="AW2246" s="13" t="s">
        <v>34</v>
      </c>
      <c r="AX2246" s="13" t="s">
        <v>82</v>
      </c>
      <c r="AY2246" s="240" t="s">
        <v>224</v>
      </c>
    </row>
    <row r="2247" s="2" customFormat="1" ht="44.25" customHeight="1">
      <c r="A2247" s="41"/>
      <c r="B2247" s="42"/>
      <c r="C2247" s="216" t="s">
        <v>2191</v>
      </c>
      <c r="D2247" s="216" t="s">
        <v>227</v>
      </c>
      <c r="E2247" s="217" t="s">
        <v>2192</v>
      </c>
      <c r="F2247" s="218" t="s">
        <v>2193</v>
      </c>
      <c r="G2247" s="219" t="s">
        <v>471</v>
      </c>
      <c r="H2247" s="220">
        <v>0.29999999999999999</v>
      </c>
      <c r="I2247" s="221"/>
      <c r="J2247" s="222">
        <f>ROUND(I2247*H2247,2)</f>
        <v>0</v>
      </c>
      <c r="K2247" s="218" t="s">
        <v>312</v>
      </c>
      <c r="L2247" s="47"/>
      <c r="M2247" s="223" t="s">
        <v>19</v>
      </c>
      <c r="N2247" s="224" t="s">
        <v>46</v>
      </c>
      <c r="O2247" s="87"/>
      <c r="P2247" s="225">
        <f>O2247*H2247</f>
        <v>0</v>
      </c>
      <c r="Q2247" s="225">
        <v>0.00147</v>
      </c>
      <c r="R2247" s="225">
        <f>Q2247*H2247</f>
        <v>0.00044099999999999999</v>
      </c>
      <c r="S2247" s="225">
        <v>0.039</v>
      </c>
      <c r="T2247" s="226">
        <f>S2247*H2247</f>
        <v>0.0117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7" t="s">
        <v>231</v>
      </c>
      <c r="AT2247" s="227" t="s">
        <v>227</v>
      </c>
      <c r="AU2247" s="227" t="s">
        <v>93</v>
      </c>
      <c r="AY2247" s="20" t="s">
        <v>224</v>
      </c>
      <c r="BE2247" s="228">
        <f>IF(N2247="základní",J2247,0)</f>
        <v>0</v>
      </c>
      <c r="BF2247" s="228">
        <f>IF(N2247="snížená",J2247,0)</f>
        <v>0</v>
      </c>
      <c r="BG2247" s="228">
        <f>IF(N2247="zákl. přenesená",J2247,0)</f>
        <v>0</v>
      </c>
      <c r="BH2247" s="228">
        <f>IF(N2247="sníž. přenesená",J2247,0)</f>
        <v>0</v>
      </c>
      <c r="BI2247" s="228">
        <f>IF(N2247="nulová",J2247,0)</f>
        <v>0</v>
      </c>
      <c r="BJ2247" s="20" t="s">
        <v>93</v>
      </c>
      <c r="BK2247" s="228">
        <f>ROUND(I2247*H2247,2)</f>
        <v>0</v>
      </c>
      <c r="BL2247" s="20" t="s">
        <v>231</v>
      </c>
      <c r="BM2247" s="227" t="s">
        <v>2194</v>
      </c>
    </row>
    <row r="2248" s="2" customFormat="1">
      <c r="A2248" s="41"/>
      <c r="B2248" s="42"/>
      <c r="C2248" s="43"/>
      <c r="D2248" s="267" t="s">
        <v>314</v>
      </c>
      <c r="E2248" s="43"/>
      <c r="F2248" s="268" t="s">
        <v>2195</v>
      </c>
      <c r="G2248" s="43"/>
      <c r="H2248" s="43"/>
      <c r="I2248" s="269"/>
      <c r="J2248" s="43"/>
      <c r="K2248" s="43"/>
      <c r="L2248" s="47"/>
      <c r="M2248" s="270"/>
      <c r="N2248" s="271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314</v>
      </c>
      <c r="AU2248" s="20" t="s">
        <v>93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496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2196</v>
      </c>
      <c r="G2250" s="230"/>
      <c r="H2250" s="234">
        <v>0.29999999999999999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82</v>
      </c>
      <c r="AY2250" s="240" t="s">
        <v>224</v>
      </c>
    </row>
    <row r="2251" s="12" customFormat="1" ht="22.8" customHeight="1">
      <c r="A2251" s="12"/>
      <c r="B2251" s="200"/>
      <c r="C2251" s="201"/>
      <c r="D2251" s="202" t="s">
        <v>73</v>
      </c>
      <c r="E2251" s="214" t="s">
        <v>2197</v>
      </c>
      <c r="F2251" s="214" t="s">
        <v>2198</v>
      </c>
      <c r="G2251" s="201"/>
      <c r="H2251" s="201"/>
      <c r="I2251" s="204"/>
      <c r="J2251" s="215">
        <f>BK2251</f>
        <v>0</v>
      </c>
      <c r="K2251" s="201"/>
      <c r="L2251" s="206"/>
      <c r="M2251" s="207"/>
      <c r="N2251" s="208"/>
      <c r="O2251" s="208"/>
      <c r="P2251" s="209">
        <f>SUM(P2252:P2452)</f>
        <v>0</v>
      </c>
      <c r="Q2251" s="208"/>
      <c r="R2251" s="209">
        <f>SUM(R2252:R2452)</f>
        <v>2.0074000000000001</v>
      </c>
      <c r="S2251" s="208"/>
      <c r="T2251" s="210">
        <f>SUM(T2252:T2452)</f>
        <v>0</v>
      </c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R2251" s="211" t="s">
        <v>82</v>
      </c>
      <c r="AT2251" s="212" t="s">
        <v>73</v>
      </c>
      <c r="AU2251" s="212" t="s">
        <v>82</v>
      </c>
      <c r="AY2251" s="211" t="s">
        <v>224</v>
      </c>
      <c r="BK2251" s="213">
        <f>SUM(BK2252:BK2452)</f>
        <v>0</v>
      </c>
    </row>
    <row r="2252" s="2" customFormat="1" ht="24.15" customHeight="1">
      <c r="A2252" s="41"/>
      <c r="B2252" s="42"/>
      <c r="C2252" s="216" t="s">
        <v>2199</v>
      </c>
      <c r="D2252" s="216" t="s">
        <v>227</v>
      </c>
      <c r="E2252" s="217" t="s">
        <v>2200</v>
      </c>
      <c r="F2252" s="218" t="s">
        <v>2201</v>
      </c>
      <c r="G2252" s="219" t="s">
        <v>471</v>
      </c>
      <c r="H2252" s="220">
        <v>175</v>
      </c>
      <c r="I2252" s="221"/>
      <c r="J2252" s="222">
        <f>ROUND(I2252*H2252,2)</f>
        <v>0</v>
      </c>
      <c r="K2252" s="218" t="s">
        <v>312</v>
      </c>
      <c r="L2252" s="47"/>
      <c r="M2252" s="223" t="s">
        <v>19</v>
      </c>
      <c r="N2252" s="224" t="s">
        <v>46</v>
      </c>
      <c r="O2252" s="87"/>
      <c r="P2252" s="225">
        <f>O2252*H2252</f>
        <v>0</v>
      </c>
      <c r="Q2252" s="225">
        <v>0.00010000000000000001</v>
      </c>
      <c r="R2252" s="225">
        <f>Q2252*H2252</f>
        <v>0.017500000000000002</v>
      </c>
      <c r="S2252" s="225">
        <v>0</v>
      </c>
      <c r="T2252" s="226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7" t="s">
        <v>231</v>
      </c>
      <c r="AT2252" s="227" t="s">
        <v>227</v>
      </c>
      <c r="AU2252" s="227" t="s">
        <v>93</v>
      </c>
      <c r="AY2252" s="20" t="s">
        <v>224</v>
      </c>
      <c r="BE2252" s="228">
        <f>IF(N2252="základní",J2252,0)</f>
        <v>0</v>
      </c>
      <c r="BF2252" s="228">
        <f>IF(N2252="snížená",J2252,0)</f>
        <v>0</v>
      </c>
      <c r="BG2252" s="228">
        <f>IF(N2252="zákl. přenesená",J2252,0)</f>
        <v>0</v>
      </c>
      <c r="BH2252" s="228">
        <f>IF(N2252="sníž. přenesená",J2252,0)</f>
        <v>0</v>
      </c>
      <c r="BI2252" s="228">
        <f>IF(N2252="nulová",J2252,0)</f>
        <v>0</v>
      </c>
      <c r="BJ2252" s="20" t="s">
        <v>93</v>
      </c>
      <c r="BK2252" s="228">
        <f>ROUND(I2252*H2252,2)</f>
        <v>0</v>
      </c>
      <c r="BL2252" s="20" t="s">
        <v>231</v>
      </c>
      <c r="BM2252" s="227" t="s">
        <v>2202</v>
      </c>
    </row>
    <row r="2253" s="2" customFormat="1">
      <c r="A2253" s="41"/>
      <c r="B2253" s="42"/>
      <c r="C2253" s="43"/>
      <c r="D2253" s="267" t="s">
        <v>314</v>
      </c>
      <c r="E2253" s="43"/>
      <c r="F2253" s="268" t="s">
        <v>2203</v>
      </c>
      <c r="G2253" s="43"/>
      <c r="H2253" s="43"/>
      <c r="I2253" s="269"/>
      <c r="J2253" s="43"/>
      <c r="K2253" s="43"/>
      <c r="L2253" s="47"/>
      <c r="M2253" s="270"/>
      <c r="N2253" s="271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314</v>
      </c>
      <c r="AU2253" s="20" t="s">
        <v>93</v>
      </c>
    </row>
    <row r="2254" s="14" customFormat="1">
      <c r="A2254" s="14"/>
      <c r="B2254" s="246"/>
      <c r="C2254" s="247"/>
      <c r="D2254" s="231" t="s">
        <v>268</v>
      </c>
      <c r="E2254" s="248" t="s">
        <v>19</v>
      </c>
      <c r="F2254" s="249" t="s">
        <v>2204</v>
      </c>
      <c r="G2254" s="247"/>
      <c r="H2254" s="248" t="s">
        <v>19</v>
      </c>
      <c r="I2254" s="250"/>
      <c r="J2254" s="247"/>
      <c r="K2254" s="247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268</v>
      </c>
      <c r="AU2254" s="255" t="s">
        <v>93</v>
      </c>
      <c r="AV2254" s="14" t="s">
        <v>82</v>
      </c>
      <c r="AW2254" s="14" t="s">
        <v>34</v>
      </c>
      <c r="AX2254" s="14" t="s">
        <v>74</v>
      </c>
      <c r="AY2254" s="255" t="s">
        <v>224</v>
      </c>
    </row>
    <row r="2255" s="13" customFormat="1">
      <c r="A2255" s="13"/>
      <c r="B2255" s="229"/>
      <c r="C2255" s="230"/>
      <c r="D2255" s="231" t="s">
        <v>268</v>
      </c>
      <c r="E2255" s="232" t="s">
        <v>19</v>
      </c>
      <c r="F2255" s="233" t="s">
        <v>2205</v>
      </c>
      <c r="G2255" s="230"/>
      <c r="H2255" s="234">
        <v>175</v>
      </c>
      <c r="I2255" s="235"/>
      <c r="J2255" s="230"/>
      <c r="K2255" s="230"/>
      <c r="L2255" s="236"/>
      <c r="M2255" s="237"/>
      <c r="N2255" s="238"/>
      <c r="O2255" s="238"/>
      <c r="P2255" s="238"/>
      <c r="Q2255" s="238"/>
      <c r="R2255" s="238"/>
      <c r="S2255" s="238"/>
      <c r="T2255" s="23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0" t="s">
        <v>268</v>
      </c>
      <c r="AU2255" s="240" t="s">
        <v>93</v>
      </c>
      <c r="AV2255" s="13" t="s">
        <v>93</v>
      </c>
      <c r="AW2255" s="13" t="s">
        <v>34</v>
      </c>
      <c r="AX2255" s="13" t="s">
        <v>82</v>
      </c>
      <c r="AY2255" s="240" t="s">
        <v>224</v>
      </c>
    </row>
    <row r="2256" s="2" customFormat="1" ht="33" customHeight="1">
      <c r="A2256" s="41"/>
      <c r="B2256" s="42"/>
      <c r="C2256" s="216" t="s">
        <v>557</v>
      </c>
      <c r="D2256" s="216" t="s">
        <v>227</v>
      </c>
      <c r="E2256" s="217" t="s">
        <v>2206</v>
      </c>
      <c r="F2256" s="218" t="s">
        <v>2207</v>
      </c>
      <c r="G2256" s="219" t="s">
        <v>266</v>
      </c>
      <c r="H2256" s="220">
        <v>37</v>
      </c>
      <c r="I2256" s="221"/>
      <c r="J2256" s="222">
        <f>ROUND(I2256*H2256,2)</f>
        <v>0</v>
      </c>
      <c r="K2256" s="218" t="s">
        <v>312</v>
      </c>
      <c r="L2256" s="47"/>
      <c r="M2256" s="223" t="s">
        <v>19</v>
      </c>
      <c r="N2256" s="224" t="s">
        <v>46</v>
      </c>
      <c r="O2256" s="87"/>
      <c r="P2256" s="225">
        <f>O2256*H2256</f>
        <v>0</v>
      </c>
      <c r="Q2256" s="225">
        <v>0.0011999999999999999</v>
      </c>
      <c r="R2256" s="225">
        <f>Q2256*H2256</f>
        <v>0.044399999999999995</v>
      </c>
      <c r="S2256" s="225">
        <v>0</v>
      </c>
      <c r="T2256" s="226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7" t="s">
        <v>231</v>
      </c>
      <c r="AT2256" s="227" t="s">
        <v>227</v>
      </c>
      <c r="AU2256" s="227" t="s">
        <v>93</v>
      </c>
      <c r="AY2256" s="20" t="s">
        <v>224</v>
      </c>
      <c r="BE2256" s="228">
        <f>IF(N2256="základní",J2256,0)</f>
        <v>0</v>
      </c>
      <c r="BF2256" s="228">
        <f>IF(N2256="snížená",J2256,0)</f>
        <v>0</v>
      </c>
      <c r="BG2256" s="228">
        <f>IF(N2256="zákl. přenesená",J2256,0)</f>
        <v>0</v>
      </c>
      <c r="BH2256" s="228">
        <f>IF(N2256="sníž. přenesená",J2256,0)</f>
        <v>0</v>
      </c>
      <c r="BI2256" s="228">
        <f>IF(N2256="nulová",J2256,0)</f>
        <v>0</v>
      </c>
      <c r="BJ2256" s="20" t="s">
        <v>93</v>
      </c>
      <c r="BK2256" s="228">
        <f>ROUND(I2256*H2256,2)</f>
        <v>0</v>
      </c>
      <c r="BL2256" s="20" t="s">
        <v>231</v>
      </c>
      <c r="BM2256" s="227" t="s">
        <v>2208</v>
      </c>
    </row>
    <row r="2257" s="2" customFormat="1">
      <c r="A2257" s="41"/>
      <c r="B2257" s="42"/>
      <c r="C2257" s="43"/>
      <c r="D2257" s="267" t="s">
        <v>314</v>
      </c>
      <c r="E2257" s="43"/>
      <c r="F2257" s="268" t="s">
        <v>2209</v>
      </c>
      <c r="G2257" s="43"/>
      <c r="H2257" s="43"/>
      <c r="I2257" s="269"/>
      <c r="J2257" s="43"/>
      <c r="K2257" s="43"/>
      <c r="L2257" s="47"/>
      <c r="M2257" s="270"/>
      <c r="N2257" s="271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314</v>
      </c>
      <c r="AU2257" s="20" t="s">
        <v>93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82</v>
      </c>
      <c r="G2259" s="230"/>
      <c r="H2259" s="234">
        <v>1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2211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93</v>
      </c>
      <c r="G2261" s="230"/>
      <c r="H2261" s="234">
        <v>2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4" customFormat="1">
      <c r="A2262" s="14"/>
      <c r="B2262" s="246"/>
      <c r="C2262" s="247"/>
      <c r="D2262" s="231" t="s">
        <v>268</v>
      </c>
      <c r="E2262" s="248" t="s">
        <v>19</v>
      </c>
      <c r="F2262" s="249" t="s">
        <v>2212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268</v>
      </c>
      <c r="AU2262" s="255" t="s">
        <v>93</v>
      </c>
      <c r="AV2262" s="14" t="s">
        <v>82</v>
      </c>
      <c r="AW2262" s="14" t="s">
        <v>34</v>
      </c>
      <c r="AX2262" s="14" t="s">
        <v>74</v>
      </c>
      <c r="AY2262" s="255" t="s">
        <v>224</v>
      </c>
    </row>
    <row r="2263" s="13" customFormat="1">
      <c r="A2263" s="13"/>
      <c r="B2263" s="229"/>
      <c r="C2263" s="230"/>
      <c r="D2263" s="231" t="s">
        <v>268</v>
      </c>
      <c r="E2263" s="232" t="s">
        <v>19</v>
      </c>
      <c r="F2263" s="233" t="s">
        <v>656</v>
      </c>
      <c r="G2263" s="230"/>
      <c r="H2263" s="234">
        <v>34</v>
      </c>
      <c r="I2263" s="235"/>
      <c r="J2263" s="230"/>
      <c r="K2263" s="230"/>
      <c r="L2263" s="236"/>
      <c r="M2263" s="237"/>
      <c r="N2263" s="238"/>
      <c r="O2263" s="238"/>
      <c r="P2263" s="238"/>
      <c r="Q2263" s="238"/>
      <c r="R2263" s="238"/>
      <c r="S2263" s="238"/>
      <c r="T2263" s="23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0" t="s">
        <v>268</v>
      </c>
      <c r="AU2263" s="240" t="s">
        <v>93</v>
      </c>
      <c r="AV2263" s="13" t="s">
        <v>93</v>
      </c>
      <c r="AW2263" s="13" t="s">
        <v>34</v>
      </c>
      <c r="AX2263" s="13" t="s">
        <v>74</v>
      </c>
      <c r="AY2263" s="240" t="s">
        <v>224</v>
      </c>
    </row>
    <row r="2264" s="16" customFormat="1">
      <c r="A2264" s="16"/>
      <c r="B2264" s="272"/>
      <c r="C2264" s="273"/>
      <c r="D2264" s="231" t="s">
        <v>268</v>
      </c>
      <c r="E2264" s="274" t="s">
        <v>19</v>
      </c>
      <c r="F2264" s="275" t="s">
        <v>351</v>
      </c>
      <c r="G2264" s="273"/>
      <c r="H2264" s="276">
        <v>37</v>
      </c>
      <c r="I2264" s="277"/>
      <c r="J2264" s="273"/>
      <c r="K2264" s="273"/>
      <c r="L2264" s="278"/>
      <c r="M2264" s="279"/>
      <c r="N2264" s="280"/>
      <c r="O2264" s="280"/>
      <c r="P2264" s="280"/>
      <c r="Q2264" s="280"/>
      <c r="R2264" s="280"/>
      <c r="S2264" s="280"/>
      <c r="T2264" s="281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82" t="s">
        <v>268</v>
      </c>
      <c r="AU2264" s="282" t="s">
        <v>93</v>
      </c>
      <c r="AV2264" s="16" t="s">
        <v>231</v>
      </c>
      <c r="AW2264" s="16" t="s">
        <v>34</v>
      </c>
      <c r="AX2264" s="16" t="s">
        <v>82</v>
      </c>
      <c r="AY2264" s="282" t="s">
        <v>224</v>
      </c>
    </row>
    <row r="2265" s="2" customFormat="1" ht="37.8" customHeight="1">
      <c r="A2265" s="41"/>
      <c r="B2265" s="42"/>
      <c r="C2265" s="216" t="s">
        <v>2213</v>
      </c>
      <c r="D2265" s="216" t="s">
        <v>227</v>
      </c>
      <c r="E2265" s="217" t="s">
        <v>2214</v>
      </c>
      <c r="F2265" s="218" t="s">
        <v>2215</v>
      </c>
      <c r="G2265" s="219" t="s">
        <v>471</v>
      </c>
      <c r="H2265" s="220">
        <v>79.549999999999997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2216</v>
      </c>
    </row>
    <row r="2266" s="2" customFormat="1" ht="37.8" customHeight="1">
      <c r="A2266" s="41"/>
      <c r="B2266" s="42"/>
      <c r="C2266" s="216" t="s">
        <v>2217</v>
      </c>
      <c r="D2266" s="216" t="s">
        <v>227</v>
      </c>
      <c r="E2266" s="217" t="s">
        <v>2218</v>
      </c>
      <c r="F2266" s="218" t="s">
        <v>2219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2220</v>
      </c>
    </row>
    <row r="2267" s="2" customFormat="1" ht="37.8" customHeight="1">
      <c r="A2267" s="41"/>
      <c r="B2267" s="42"/>
      <c r="C2267" s="216" t="s">
        <v>2221</v>
      </c>
      <c r="D2267" s="216" t="s">
        <v>227</v>
      </c>
      <c r="E2267" s="217" t="s">
        <v>2222</v>
      </c>
      <c r="F2267" s="218" t="s">
        <v>2223</v>
      </c>
      <c r="G2267" s="219" t="s">
        <v>595</v>
      </c>
      <c r="H2267" s="220">
        <v>1</v>
      </c>
      <c r="I2267" s="221"/>
      <c r="J2267" s="222">
        <f>ROUND(I2267*H2267,2)</f>
        <v>0</v>
      </c>
      <c r="K2267" s="218" t="s">
        <v>19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</v>
      </c>
      <c r="R2267" s="225">
        <f>Q2267*H2267</f>
        <v>0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2224</v>
      </c>
    </row>
    <row r="2268" s="2" customFormat="1" ht="37.8" customHeight="1">
      <c r="A2268" s="41"/>
      <c r="B2268" s="42"/>
      <c r="C2268" s="216" t="s">
        <v>2225</v>
      </c>
      <c r="D2268" s="216" t="s">
        <v>227</v>
      </c>
      <c r="E2268" s="217" t="s">
        <v>2226</v>
      </c>
      <c r="F2268" s="218" t="s">
        <v>2227</v>
      </c>
      <c r="G2268" s="219" t="s">
        <v>595</v>
      </c>
      <c r="H2268" s="220">
        <v>1</v>
      </c>
      <c r="I2268" s="221"/>
      <c r="J2268" s="222">
        <f>ROUND(I2268*H2268,2)</f>
        <v>0</v>
      </c>
      <c r="K2268" s="218" t="s">
        <v>19</v>
      </c>
      <c r="L2268" s="47"/>
      <c r="M2268" s="223" t="s">
        <v>19</v>
      </c>
      <c r="N2268" s="224" t="s">
        <v>46</v>
      </c>
      <c r="O2268" s="87"/>
      <c r="P2268" s="225">
        <f>O2268*H2268</f>
        <v>0</v>
      </c>
      <c r="Q2268" s="225">
        <v>0</v>
      </c>
      <c r="R2268" s="225">
        <f>Q2268*H2268</f>
        <v>0</v>
      </c>
      <c r="S2268" s="225">
        <v>0</v>
      </c>
      <c r="T2268" s="226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27" t="s">
        <v>231</v>
      </c>
      <c r="AT2268" s="227" t="s">
        <v>227</v>
      </c>
      <c r="AU2268" s="227" t="s">
        <v>93</v>
      </c>
      <c r="AY2268" s="20" t="s">
        <v>224</v>
      </c>
      <c r="BE2268" s="228">
        <f>IF(N2268="základní",J2268,0)</f>
        <v>0</v>
      </c>
      <c r="BF2268" s="228">
        <f>IF(N2268="snížená",J2268,0)</f>
        <v>0</v>
      </c>
      <c r="BG2268" s="228">
        <f>IF(N2268="zákl. přenesená",J2268,0)</f>
        <v>0</v>
      </c>
      <c r="BH2268" s="228">
        <f>IF(N2268="sníž. přenesená",J2268,0)</f>
        <v>0</v>
      </c>
      <c r="BI2268" s="228">
        <f>IF(N2268="nulová",J2268,0)</f>
        <v>0</v>
      </c>
      <c r="BJ2268" s="20" t="s">
        <v>93</v>
      </c>
      <c r="BK2268" s="228">
        <f>ROUND(I2268*H2268,2)</f>
        <v>0</v>
      </c>
      <c r="BL2268" s="20" t="s">
        <v>231</v>
      </c>
      <c r="BM2268" s="227" t="s">
        <v>2228</v>
      </c>
    </row>
    <row r="2269" s="2" customFormat="1" ht="37.8" customHeight="1">
      <c r="A2269" s="41"/>
      <c r="B2269" s="42"/>
      <c r="C2269" s="216" t="s">
        <v>2229</v>
      </c>
      <c r="D2269" s="216" t="s">
        <v>227</v>
      </c>
      <c r="E2269" s="217" t="s">
        <v>2230</v>
      </c>
      <c r="F2269" s="218" t="s">
        <v>2231</v>
      </c>
      <c r="G2269" s="219" t="s">
        <v>595</v>
      </c>
      <c r="H2269" s="220">
        <v>94</v>
      </c>
      <c r="I2269" s="221"/>
      <c r="J2269" s="222">
        <f>ROUND(I2269*H2269,2)</f>
        <v>0</v>
      </c>
      <c r="K2269" s="218" t="s">
        <v>312</v>
      </c>
      <c r="L2269" s="47"/>
      <c r="M2269" s="223" t="s">
        <v>19</v>
      </c>
      <c r="N2269" s="224" t="s">
        <v>46</v>
      </c>
      <c r="O2269" s="87"/>
      <c r="P2269" s="225">
        <f>O2269*H2269</f>
        <v>0</v>
      </c>
      <c r="Q2269" s="225">
        <v>3.0000000000000001E-05</v>
      </c>
      <c r="R2269" s="225">
        <f>Q2269*H2269</f>
        <v>0.00282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231</v>
      </c>
      <c r="AT2269" s="227" t="s">
        <v>227</v>
      </c>
      <c r="AU2269" s="227" t="s">
        <v>93</v>
      </c>
      <c r="AY2269" s="20" t="s">
        <v>224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93</v>
      </c>
      <c r="BK2269" s="228">
        <f>ROUND(I2269*H2269,2)</f>
        <v>0</v>
      </c>
      <c r="BL2269" s="20" t="s">
        <v>231</v>
      </c>
      <c r="BM2269" s="227" t="s">
        <v>2232</v>
      </c>
    </row>
    <row r="2270" s="2" customFormat="1">
      <c r="A2270" s="41"/>
      <c r="B2270" s="42"/>
      <c r="C2270" s="43"/>
      <c r="D2270" s="267" t="s">
        <v>314</v>
      </c>
      <c r="E2270" s="43"/>
      <c r="F2270" s="268" t="s">
        <v>2233</v>
      </c>
      <c r="G2270" s="43"/>
      <c r="H2270" s="43"/>
      <c r="I2270" s="269"/>
      <c r="J2270" s="43"/>
      <c r="K2270" s="43"/>
      <c r="L2270" s="47"/>
      <c r="M2270" s="270"/>
      <c r="N2270" s="271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314</v>
      </c>
      <c r="AU2270" s="20" t="s">
        <v>93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2234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1296</v>
      </c>
      <c r="G2272" s="230"/>
      <c r="H2272" s="234">
        <v>94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82</v>
      </c>
      <c r="AY2272" s="240" t="s">
        <v>224</v>
      </c>
    </row>
    <row r="2273" s="2" customFormat="1" ht="24.15" customHeight="1">
      <c r="A2273" s="41"/>
      <c r="B2273" s="42"/>
      <c r="C2273" s="286" t="s">
        <v>2235</v>
      </c>
      <c r="D2273" s="286" t="s">
        <v>572</v>
      </c>
      <c r="E2273" s="287" t="s">
        <v>2236</v>
      </c>
      <c r="F2273" s="288" t="s">
        <v>2237</v>
      </c>
      <c r="G2273" s="289" t="s">
        <v>595</v>
      </c>
      <c r="H2273" s="290">
        <v>94</v>
      </c>
      <c r="I2273" s="291"/>
      <c r="J2273" s="292">
        <f>ROUND(I2273*H2273,2)</f>
        <v>0</v>
      </c>
      <c r="K2273" s="288" t="s">
        <v>312</v>
      </c>
      <c r="L2273" s="293"/>
      <c r="M2273" s="294" t="s">
        <v>19</v>
      </c>
      <c r="N2273" s="295" t="s">
        <v>46</v>
      </c>
      <c r="O2273" s="87"/>
      <c r="P2273" s="225">
        <f>O2273*H2273</f>
        <v>0</v>
      </c>
      <c r="Q2273" s="225">
        <v>0.00089999999999999998</v>
      </c>
      <c r="R2273" s="225">
        <f>Q2273*H2273</f>
        <v>0.084599999999999995</v>
      </c>
      <c r="S2273" s="225">
        <v>0</v>
      </c>
      <c r="T2273" s="226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7" t="s">
        <v>254</v>
      </c>
      <c r="AT2273" s="227" t="s">
        <v>572</v>
      </c>
      <c r="AU2273" s="227" t="s">
        <v>93</v>
      </c>
      <c r="AY2273" s="20" t="s">
        <v>224</v>
      </c>
      <c r="BE2273" s="228">
        <f>IF(N2273="základní",J2273,0)</f>
        <v>0</v>
      </c>
      <c r="BF2273" s="228">
        <f>IF(N2273="snížená",J2273,0)</f>
        <v>0</v>
      </c>
      <c r="BG2273" s="228">
        <f>IF(N2273="zákl. přenesená",J2273,0)</f>
        <v>0</v>
      </c>
      <c r="BH2273" s="228">
        <f>IF(N2273="sníž. přenesená",J2273,0)</f>
        <v>0</v>
      </c>
      <c r="BI2273" s="228">
        <f>IF(N2273="nulová",J2273,0)</f>
        <v>0</v>
      </c>
      <c r="BJ2273" s="20" t="s">
        <v>93</v>
      </c>
      <c r="BK2273" s="228">
        <f>ROUND(I2273*H2273,2)</f>
        <v>0</v>
      </c>
      <c r="BL2273" s="20" t="s">
        <v>231</v>
      </c>
      <c r="BM2273" s="227" t="s">
        <v>2238</v>
      </c>
    </row>
    <row r="2274" s="2" customFormat="1" ht="37.8" customHeight="1">
      <c r="A2274" s="41"/>
      <c r="B2274" s="42"/>
      <c r="C2274" s="216" t="s">
        <v>2165</v>
      </c>
      <c r="D2274" s="216" t="s">
        <v>227</v>
      </c>
      <c r="E2274" s="217" t="s">
        <v>2239</v>
      </c>
      <c r="F2274" s="218" t="s">
        <v>2240</v>
      </c>
      <c r="G2274" s="219" t="s">
        <v>595</v>
      </c>
      <c r="H2274" s="220">
        <v>9</v>
      </c>
      <c r="I2274" s="221"/>
      <c r="J2274" s="222">
        <f>ROUND(I2274*H2274,2)</f>
        <v>0</v>
      </c>
      <c r="K2274" s="218" t="s">
        <v>312</v>
      </c>
      <c r="L2274" s="47"/>
      <c r="M2274" s="223" t="s">
        <v>19</v>
      </c>
      <c r="N2274" s="224" t="s">
        <v>46</v>
      </c>
      <c r="O2274" s="87"/>
      <c r="P2274" s="225">
        <f>O2274*H2274</f>
        <v>0</v>
      </c>
      <c r="Q2274" s="225">
        <v>3.0000000000000001E-05</v>
      </c>
      <c r="R2274" s="225">
        <f>Q2274*H2274</f>
        <v>0.00027</v>
      </c>
      <c r="S2274" s="225">
        <v>0</v>
      </c>
      <c r="T2274" s="226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27" t="s">
        <v>231</v>
      </c>
      <c r="AT2274" s="227" t="s">
        <v>227</v>
      </c>
      <c r="AU2274" s="227" t="s">
        <v>93</v>
      </c>
      <c r="AY2274" s="20" t="s">
        <v>224</v>
      </c>
      <c r="BE2274" s="228">
        <f>IF(N2274="základní",J2274,0)</f>
        <v>0</v>
      </c>
      <c r="BF2274" s="228">
        <f>IF(N2274="snížená",J2274,0)</f>
        <v>0</v>
      </c>
      <c r="BG2274" s="228">
        <f>IF(N2274="zákl. přenesená",J2274,0)</f>
        <v>0</v>
      </c>
      <c r="BH2274" s="228">
        <f>IF(N2274="sníž. přenesená",J2274,0)</f>
        <v>0</v>
      </c>
      <c r="BI2274" s="228">
        <f>IF(N2274="nulová",J2274,0)</f>
        <v>0</v>
      </c>
      <c r="BJ2274" s="20" t="s">
        <v>93</v>
      </c>
      <c r="BK2274" s="228">
        <f>ROUND(I2274*H2274,2)</f>
        <v>0</v>
      </c>
      <c r="BL2274" s="20" t="s">
        <v>231</v>
      </c>
      <c r="BM2274" s="227" t="s">
        <v>2241</v>
      </c>
    </row>
    <row r="2275" s="2" customFormat="1">
      <c r="A2275" s="41"/>
      <c r="B2275" s="42"/>
      <c r="C2275" s="43"/>
      <c r="D2275" s="267" t="s">
        <v>314</v>
      </c>
      <c r="E2275" s="43"/>
      <c r="F2275" s="268" t="s">
        <v>2242</v>
      </c>
      <c r="G2275" s="43"/>
      <c r="H2275" s="43"/>
      <c r="I2275" s="269"/>
      <c r="J2275" s="43"/>
      <c r="K2275" s="43"/>
      <c r="L2275" s="47"/>
      <c r="M2275" s="270"/>
      <c r="N2275" s="271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314</v>
      </c>
      <c r="AU2275" s="20" t="s">
        <v>93</v>
      </c>
    </row>
    <row r="2276" s="14" customFormat="1">
      <c r="A2276" s="14"/>
      <c r="B2276" s="246"/>
      <c r="C2276" s="247"/>
      <c r="D2276" s="231" t="s">
        <v>268</v>
      </c>
      <c r="E2276" s="248" t="s">
        <v>19</v>
      </c>
      <c r="F2276" s="249" t="s">
        <v>2243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268</v>
      </c>
      <c r="AU2276" s="255" t="s">
        <v>93</v>
      </c>
      <c r="AV2276" s="14" t="s">
        <v>82</v>
      </c>
      <c r="AW2276" s="14" t="s">
        <v>34</v>
      </c>
      <c r="AX2276" s="14" t="s">
        <v>74</v>
      </c>
      <c r="AY2276" s="255" t="s">
        <v>224</v>
      </c>
    </row>
    <row r="2277" s="13" customFormat="1">
      <c r="A2277" s="13"/>
      <c r="B2277" s="229"/>
      <c r="C2277" s="230"/>
      <c r="D2277" s="231" t="s">
        <v>268</v>
      </c>
      <c r="E2277" s="232" t="s">
        <v>19</v>
      </c>
      <c r="F2277" s="233" t="s">
        <v>260</v>
      </c>
      <c r="G2277" s="230"/>
      <c r="H2277" s="234">
        <v>9</v>
      </c>
      <c r="I2277" s="235"/>
      <c r="J2277" s="230"/>
      <c r="K2277" s="230"/>
      <c r="L2277" s="236"/>
      <c r="M2277" s="237"/>
      <c r="N2277" s="238"/>
      <c r="O2277" s="238"/>
      <c r="P2277" s="238"/>
      <c r="Q2277" s="238"/>
      <c r="R2277" s="238"/>
      <c r="S2277" s="238"/>
      <c r="T2277" s="23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0" t="s">
        <v>268</v>
      </c>
      <c r="AU2277" s="240" t="s">
        <v>93</v>
      </c>
      <c r="AV2277" s="13" t="s">
        <v>93</v>
      </c>
      <c r="AW2277" s="13" t="s">
        <v>34</v>
      </c>
      <c r="AX2277" s="13" t="s">
        <v>82</v>
      </c>
      <c r="AY2277" s="240" t="s">
        <v>224</v>
      </c>
    </row>
    <row r="2278" s="2" customFormat="1" ht="24.15" customHeight="1">
      <c r="A2278" s="41"/>
      <c r="B2278" s="42"/>
      <c r="C2278" s="286" t="s">
        <v>2244</v>
      </c>
      <c r="D2278" s="286" t="s">
        <v>572</v>
      </c>
      <c r="E2278" s="287" t="s">
        <v>2245</v>
      </c>
      <c r="F2278" s="288" t="s">
        <v>2246</v>
      </c>
      <c r="G2278" s="289" t="s">
        <v>595</v>
      </c>
      <c r="H2278" s="290">
        <v>9</v>
      </c>
      <c r="I2278" s="291"/>
      <c r="J2278" s="292">
        <f>ROUND(I2278*H2278,2)</f>
        <v>0</v>
      </c>
      <c r="K2278" s="288" t="s">
        <v>312</v>
      </c>
      <c r="L2278" s="293"/>
      <c r="M2278" s="294" t="s">
        <v>19</v>
      </c>
      <c r="N2278" s="295" t="s">
        <v>46</v>
      </c>
      <c r="O2278" s="87"/>
      <c r="P2278" s="225">
        <f>O2278*H2278</f>
        <v>0</v>
      </c>
      <c r="Q2278" s="225">
        <v>0.0014</v>
      </c>
      <c r="R2278" s="225">
        <f>Q2278*H2278</f>
        <v>0.0126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254</v>
      </c>
      <c r="AT2278" s="227" t="s">
        <v>572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2247</v>
      </c>
    </row>
    <row r="2279" s="14" customFormat="1">
      <c r="A2279" s="14"/>
      <c r="B2279" s="246"/>
      <c r="C2279" s="247"/>
      <c r="D2279" s="231" t="s">
        <v>268</v>
      </c>
      <c r="E2279" s="248" t="s">
        <v>19</v>
      </c>
      <c r="F2279" s="249" t="s">
        <v>2243</v>
      </c>
      <c r="G2279" s="247"/>
      <c r="H2279" s="248" t="s">
        <v>19</v>
      </c>
      <c r="I2279" s="250"/>
      <c r="J2279" s="247"/>
      <c r="K2279" s="247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268</v>
      </c>
      <c r="AU2279" s="255" t="s">
        <v>93</v>
      </c>
      <c r="AV2279" s="14" t="s">
        <v>82</v>
      </c>
      <c r="AW2279" s="14" t="s">
        <v>34</v>
      </c>
      <c r="AX2279" s="14" t="s">
        <v>74</v>
      </c>
      <c r="AY2279" s="255" t="s">
        <v>224</v>
      </c>
    </row>
    <row r="2280" s="13" customFormat="1">
      <c r="A2280" s="13"/>
      <c r="B2280" s="229"/>
      <c r="C2280" s="230"/>
      <c r="D2280" s="231" t="s">
        <v>268</v>
      </c>
      <c r="E2280" s="232" t="s">
        <v>19</v>
      </c>
      <c r="F2280" s="233" t="s">
        <v>260</v>
      </c>
      <c r="G2280" s="230"/>
      <c r="H2280" s="234">
        <v>9</v>
      </c>
      <c r="I2280" s="235"/>
      <c r="J2280" s="230"/>
      <c r="K2280" s="230"/>
      <c r="L2280" s="236"/>
      <c r="M2280" s="237"/>
      <c r="N2280" s="238"/>
      <c r="O2280" s="238"/>
      <c r="P2280" s="238"/>
      <c r="Q2280" s="238"/>
      <c r="R2280" s="238"/>
      <c r="S2280" s="238"/>
      <c r="T2280" s="23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0" t="s">
        <v>268</v>
      </c>
      <c r="AU2280" s="240" t="s">
        <v>93</v>
      </c>
      <c r="AV2280" s="13" t="s">
        <v>93</v>
      </c>
      <c r="AW2280" s="13" t="s">
        <v>34</v>
      </c>
      <c r="AX2280" s="13" t="s">
        <v>82</v>
      </c>
      <c r="AY2280" s="240" t="s">
        <v>224</v>
      </c>
    </row>
    <row r="2281" s="2" customFormat="1" ht="37.8" customHeight="1">
      <c r="A2281" s="41"/>
      <c r="B2281" s="42"/>
      <c r="C2281" s="216" t="s">
        <v>2248</v>
      </c>
      <c r="D2281" s="216" t="s">
        <v>227</v>
      </c>
      <c r="E2281" s="217" t="s">
        <v>2249</v>
      </c>
      <c r="F2281" s="218" t="s">
        <v>2250</v>
      </c>
      <c r="G2281" s="219" t="s">
        <v>595</v>
      </c>
      <c r="H2281" s="220">
        <v>17</v>
      </c>
      <c r="I2281" s="221"/>
      <c r="J2281" s="222">
        <f>ROUND(I2281*H2281,2)</f>
        <v>0</v>
      </c>
      <c r="K2281" s="218" t="s">
        <v>312</v>
      </c>
      <c r="L2281" s="47"/>
      <c r="M2281" s="223" t="s">
        <v>19</v>
      </c>
      <c r="N2281" s="224" t="s">
        <v>46</v>
      </c>
      <c r="O2281" s="87"/>
      <c r="P2281" s="225">
        <f>O2281*H2281</f>
        <v>0</v>
      </c>
      <c r="Q2281" s="225">
        <v>0.00044000000000000002</v>
      </c>
      <c r="R2281" s="225">
        <f>Q2281*H2281</f>
        <v>0.0074800000000000005</v>
      </c>
      <c r="S2281" s="225">
        <v>0</v>
      </c>
      <c r="T2281" s="226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7" t="s">
        <v>231</v>
      </c>
      <c r="AT2281" s="227" t="s">
        <v>227</v>
      </c>
      <c r="AU2281" s="227" t="s">
        <v>93</v>
      </c>
      <c r="AY2281" s="20" t="s">
        <v>224</v>
      </c>
      <c r="BE2281" s="228">
        <f>IF(N2281="základní",J2281,0)</f>
        <v>0</v>
      </c>
      <c r="BF2281" s="228">
        <f>IF(N2281="snížená",J2281,0)</f>
        <v>0</v>
      </c>
      <c r="BG2281" s="228">
        <f>IF(N2281="zákl. přenesená",J2281,0)</f>
        <v>0</v>
      </c>
      <c r="BH2281" s="228">
        <f>IF(N2281="sníž. přenesená",J2281,0)</f>
        <v>0</v>
      </c>
      <c r="BI2281" s="228">
        <f>IF(N2281="nulová",J2281,0)</f>
        <v>0</v>
      </c>
      <c r="BJ2281" s="20" t="s">
        <v>93</v>
      </c>
      <c r="BK2281" s="228">
        <f>ROUND(I2281*H2281,2)</f>
        <v>0</v>
      </c>
      <c r="BL2281" s="20" t="s">
        <v>231</v>
      </c>
      <c r="BM2281" s="227" t="s">
        <v>2251</v>
      </c>
    </row>
    <row r="2282" s="2" customFormat="1">
      <c r="A2282" s="41"/>
      <c r="B2282" s="42"/>
      <c r="C2282" s="43"/>
      <c r="D2282" s="267" t="s">
        <v>314</v>
      </c>
      <c r="E2282" s="43"/>
      <c r="F2282" s="268" t="s">
        <v>2252</v>
      </c>
      <c r="G2282" s="43"/>
      <c r="H2282" s="43"/>
      <c r="I2282" s="269"/>
      <c r="J2282" s="43"/>
      <c r="K2282" s="43"/>
      <c r="L2282" s="47"/>
      <c r="M2282" s="270"/>
      <c r="N2282" s="271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314</v>
      </c>
      <c r="AU2282" s="20" t="s">
        <v>93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2253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246</v>
      </c>
      <c r="G2284" s="230"/>
      <c r="H2284" s="234">
        <v>6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4" customFormat="1">
      <c r="A2285" s="14"/>
      <c r="B2285" s="246"/>
      <c r="C2285" s="247"/>
      <c r="D2285" s="231" t="s">
        <v>268</v>
      </c>
      <c r="E2285" s="248" t="s">
        <v>19</v>
      </c>
      <c r="F2285" s="249" t="s">
        <v>2254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268</v>
      </c>
      <c r="AU2285" s="255" t="s">
        <v>93</v>
      </c>
      <c r="AV2285" s="14" t="s">
        <v>82</v>
      </c>
      <c r="AW2285" s="14" t="s">
        <v>34</v>
      </c>
      <c r="AX2285" s="14" t="s">
        <v>74</v>
      </c>
      <c r="AY2285" s="255" t="s">
        <v>224</v>
      </c>
    </row>
    <row r="2286" s="13" customFormat="1">
      <c r="A2286" s="13"/>
      <c r="B2286" s="229"/>
      <c r="C2286" s="230"/>
      <c r="D2286" s="231" t="s">
        <v>268</v>
      </c>
      <c r="E2286" s="232" t="s">
        <v>19</v>
      </c>
      <c r="F2286" s="233" t="s">
        <v>143</v>
      </c>
      <c r="G2286" s="230"/>
      <c r="H2286" s="234">
        <v>11</v>
      </c>
      <c r="I2286" s="235"/>
      <c r="J2286" s="230"/>
      <c r="K2286" s="230"/>
      <c r="L2286" s="236"/>
      <c r="M2286" s="237"/>
      <c r="N2286" s="238"/>
      <c r="O2286" s="238"/>
      <c r="P2286" s="238"/>
      <c r="Q2286" s="238"/>
      <c r="R2286" s="238"/>
      <c r="S2286" s="238"/>
      <c r="T2286" s="23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0" t="s">
        <v>268</v>
      </c>
      <c r="AU2286" s="240" t="s">
        <v>93</v>
      </c>
      <c r="AV2286" s="13" t="s">
        <v>93</v>
      </c>
      <c r="AW2286" s="13" t="s">
        <v>34</v>
      </c>
      <c r="AX2286" s="13" t="s">
        <v>74</v>
      </c>
      <c r="AY2286" s="240" t="s">
        <v>224</v>
      </c>
    </row>
    <row r="2287" s="16" customFormat="1">
      <c r="A2287" s="16"/>
      <c r="B2287" s="272"/>
      <c r="C2287" s="273"/>
      <c r="D2287" s="231" t="s">
        <v>268</v>
      </c>
      <c r="E2287" s="274" t="s">
        <v>19</v>
      </c>
      <c r="F2287" s="275" t="s">
        <v>351</v>
      </c>
      <c r="G2287" s="273"/>
      <c r="H2287" s="276">
        <v>17</v>
      </c>
      <c r="I2287" s="277"/>
      <c r="J2287" s="273"/>
      <c r="K2287" s="273"/>
      <c r="L2287" s="278"/>
      <c r="M2287" s="279"/>
      <c r="N2287" s="280"/>
      <c r="O2287" s="280"/>
      <c r="P2287" s="280"/>
      <c r="Q2287" s="280"/>
      <c r="R2287" s="280"/>
      <c r="S2287" s="280"/>
      <c r="T2287" s="281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T2287" s="282" t="s">
        <v>268</v>
      </c>
      <c r="AU2287" s="282" t="s">
        <v>93</v>
      </c>
      <c r="AV2287" s="16" t="s">
        <v>231</v>
      </c>
      <c r="AW2287" s="16" t="s">
        <v>34</v>
      </c>
      <c r="AX2287" s="16" t="s">
        <v>82</v>
      </c>
      <c r="AY2287" s="282" t="s">
        <v>224</v>
      </c>
    </row>
    <row r="2288" s="2" customFormat="1" ht="24.15" customHeight="1">
      <c r="A2288" s="41"/>
      <c r="B2288" s="42"/>
      <c r="C2288" s="286" t="s">
        <v>2255</v>
      </c>
      <c r="D2288" s="286" t="s">
        <v>572</v>
      </c>
      <c r="E2288" s="287" t="s">
        <v>2256</v>
      </c>
      <c r="F2288" s="288" t="s">
        <v>2257</v>
      </c>
      <c r="G2288" s="289" t="s">
        <v>595</v>
      </c>
      <c r="H2288" s="290">
        <v>17</v>
      </c>
      <c r="I2288" s="291"/>
      <c r="J2288" s="292">
        <f>ROUND(I2288*H2288,2)</f>
        <v>0</v>
      </c>
      <c r="K2288" s="288" t="s">
        <v>312</v>
      </c>
      <c r="L2288" s="293"/>
      <c r="M2288" s="294" t="s">
        <v>19</v>
      </c>
      <c r="N2288" s="295" t="s">
        <v>46</v>
      </c>
      <c r="O2288" s="87"/>
      <c r="P2288" s="225">
        <f>O2288*H2288</f>
        <v>0</v>
      </c>
      <c r="Q2288" s="225">
        <v>0.0061999999999999998</v>
      </c>
      <c r="R2288" s="225">
        <f>Q2288*H2288</f>
        <v>0.10539999999999999</v>
      </c>
      <c r="S2288" s="225">
        <v>0</v>
      </c>
      <c r="T2288" s="226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7" t="s">
        <v>254</v>
      </c>
      <c r="AT2288" s="227" t="s">
        <v>572</v>
      </c>
      <c r="AU2288" s="227" t="s">
        <v>93</v>
      </c>
      <c r="AY2288" s="20" t="s">
        <v>224</v>
      </c>
      <c r="BE2288" s="228">
        <f>IF(N2288="základní",J2288,0)</f>
        <v>0</v>
      </c>
      <c r="BF2288" s="228">
        <f>IF(N2288="snížená",J2288,0)</f>
        <v>0</v>
      </c>
      <c r="BG2288" s="228">
        <f>IF(N2288="zákl. přenesená",J2288,0)</f>
        <v>0</v>
      </c>
      <c r="BH2288" s="228">
        <f>IF(N2288="sníž. přenesená",J2288,0)</f>
        <v>0</v>
      </c>
      <c r="BI2288" s="228">
        <f>IF(N2288="nulová",J2288,0)</f>
        <v>0</v>
      </c>
      <c r="BJ2288" s="20" t="s">
        <v>93</v>
      </c>
      <c r="BK2288" s="228">
        <f>ROUND(I2288*H2288,2)</f>
        <v>0</v>
      </c>
      <c r="BL2288" s="20" t="s">
        <v>231</v>
      </c>
      <c r="BM2288" s="227" t="s">
        <v>2258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2253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246</v>
      </c>
      <c r="G2290" s="230"/>
      <c r="H2290" s="234">
        <v>6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4" customFormat="1">
      <c r="A2291" s="14"/>
      <c r="B2291" s="246"/>
      <c r="C2291" s="247"/>
      <c r="D2291" s="231" t="s">
        <v>268</v>
      </c>
      <c r="E2291" s="248" t="s">
        <v>19</v>
      </c>
      <c r="F2291" s="249" t="s">
        <v>2254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268</v>
      </c>
      <c r="AU2291" s="255" t="s">
        <v>93</v>
      </c>
      <c r="AV2291" s="14" t="s">
        <v>82</v>
      </c>
      <c r="AW2291" s="14" t="s">
        <v>34</v>
      </c>
      <c r="AX2291" s="14" t="s">
        <v>74</v>
      </c>
      <c r="AY2291" s="255" t="s">
        <v>224</v>
      </c>
    </row>
    <row r="2292" s="13" customFormat="1">
      <c r="A2292" s="13"/>
      <c r="B2292" s="229"/>
      <c r="C2292" s="230"/>
      <c r="D2292" s="231" t="s">
        <v>268</v>
      </c>
      <c r="E2292" s="232" t="s">
        <v>19</v>
      </c>
      <c r="F2292" s="233" t="s">
        <v>143</v>
      </c>
      <c r="G2292" s="230"/>
      <c r="H2292" s="234">
        <v>11</v>
      </c>
      <c r="I2292" s="235"/>
      <c r="J2292" s="230"/>
      <c r="K2292" s="230"/>
      <c r="L2292" s="236"/>
      <c r="M2292" s="237"/>
      <c r="N2292" s="238"/>
      <c r="O2292" s="238"/>
      <c r="P2292" s="238"/>
      <c r="Q2292" s="238"/>
      <c r="R2292" s="238"/>
      <c r="S2292" s="238"/>
      <c r="T2292" s="239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0" t="s">
        <v>268</v>
      </c>
      <c r="AU2292" s="240" t="s">
        <v>93</v>
      </c>
      <c r="AV2292" s="13" t="s">
        <v>93</v>
      </c>
      <c r="AW2292" s="13" t="s">
        <v>34</v>
      </c>
      <c r="AX2292" s="13" t="s">
        <v>74</v>
      </c>
      <c r="AY2292" s="240" t="s">
        <v>224</v>
      </c>
    </row>
    <row r="2293" s="16" customFormat="1">
      <c r="A2293" s="16"/>
      <c r="B2293" s="272"/>
      <c r="C2293" s="273"/>
      <c r="D2293" s="231" t="s">
        <v>268</v>
      </c>
      <c r="E2293" s="274" t="s">
        <v>19</v>
      </c>
      <c r="F2293" s="275" t="s">
        <v>351</v>
      </c>
      <c r="G2293" s="273"/>
      <c r="H2293" s="276">
        <v>17</v>
      </c>
      <c r="I2293" s="277"/>
      <c r="J2293" s="273"/>
      <c r="K2293" s="273"/>
      <c r="L2293" s="278"/>
      <c r="M2293" s="279"/>
      <c r="N2293" s="280"/>
      <c r="O2293" s="280"/>
      <c r="P2293" s="280"/>
      <c r="Q2293" s="280"/>
      <c r="R2293" s="280"/>
      <c r="S2293" s="280"/>
      <c r="T2293" s="281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82" t="s">
        <v>268</v>
      </c>
      <c r="AU2293" s="282" t="s">
        <v>93</v>
      </c>
      <c r="AV2293" s="16" t="s">
        <v>231</v>
      </c>
      <c r="AW2293" s="16" t="s">
        <v>34</v>
      </c>
      <c r="AX2293" s="16" t="s">
        <v>82</v>
      </c>
      <c r="AY2293" s="282" t="s">
        <v>224</v>
      </c>
    </row>
    <row r="2294" s="2" customFormat="1" ht="37.8" customHeight="1">
      <c r="A2294" s="41"/>
      <c r="B2294" s="42"/>
      <c r="C2294" s="216" t="s">
        <v>2259</v>
      </c>
      <c r="D2294" s="216" t="s">
        <v>227</v>
      </c>
      <c r="E2294" s="217" t="s">
        <v>2260</v>
      </c>
      <c r="F2294" s="218" t="s">
        <v>2261</v>
      </c>
      <c r="G2294" s="219" t="s">
        <v>595</v>
      </c>
      <c r="H2294" s="220">
        <v>71</v>
      </c>
      <c r="I2294" s="221"/>
      <c r="J2294" s="222">
        <f>ROUND(I2294*H2294,2)</f>
        <v>0</v>
      </c>
      <c r="K2294" s="218" t="s">
        <v>312</v>
      </c>
      <c r="L2294" s="47"/>
      <c r="M2294" s="223" t="s">
        <v>19</v>
      </c>
      <c r="N2294" s="224" t="s">
        <v>46</v>
      </c>
      <c r="O2294" s="87"/>
      <c r="P2294" s="225">
        <f>O2294*H2294</f>
        <v>0</v>
      </c>
      <c r="Q2294" s="225">
        <v>3.0000000000000001E-05</v>
      </c>
      <c r="R2294" s="225">
        <f>Q2294*H2294</f>
        <v>0.0021299999999999999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231</v>
      </c>
      <c r="AT2294" s="227" t="s">
        <v>227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231</v>
      </c>
      <c r="BM2294" s="227" t="s">
        <v>2262</v>
      </c>
    </row>
    <row r="2295" s="2" customFormat="1">
      <c r="A2295" s="41"/>
      <c r="B2295" s="42"/>
      <c r="C2295" s="43"/>
      <c r="D2295" s="267" t="s">
        <v>314</v>
      </c>
      <c r="E2295" s="43"/>
      <c r="F2295" s="268" t="s">
        <v>2263</v>
      </c>
      <c r="G2295" s="43"/>
      <c r="H2295" s="43"/>
      <c r="I2295" s="269"/>
      <c r="J2295" s="43"/>
      <c r="K2295" s="43"/>
      <c r="L2295" s="47"/>
      <c r="M2295" s="270"/>
      <c r="N2295" s="271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314</v>
      </c>
      <c r="AU2295" s="20" t="s">
        <v>93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2264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1109</v>
      </c>
      <c r="G2297" s="230"/>
      <c r="H2297" s="234">
        <v>71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82</v>
      </c>
      <c r="AY2297" s="240" t="s">
        <v>224</v>
      </c>
    </row>
    <row r="2298" s="2" customFormat="1" ht="24.15" customHeight="1">
      <c r="A2298" s="41"/>
      <c r="B2298" s="42"/>
      <c r="C2298" s="286" t="s">
        <v>2265</v>
      </c>
      <c r="D2298" s="286" t="s">
        <v>572</v>
      </c>
      <c r="E2298" s="287" t="s">
        <v>2266</v>
      </c>
      <c r="F2298" s="288" t="s">
        <v>2267</v>
      </c>
      <c r="G2298" s="289" t="s">
        <v>595</v>
      </c>
      <c r="H2298" s="290">
        <v>71</v>
      </c>
      <c r="I2298" s="291"/>
      <c r="J2298" s="292">
        <f>ROUND(I2298*H2298,2)</f>
        <v>0</v>
      </c>
      <c r="K2298" s="288" t="s">
        <v>312</v>
      </c>
      <c r="L2298" s="293"/>
      <c r="M2298" s="294" t="s">
        <v>19</v>
      </c>
      <c r="N2298" s="295" t="s">
        <v>46</v>
      </c>
      <c r="O2298" s="87"/>
      <c r="P2298" s="225">
        <f>O2298*H2298</f>
        <v>0</v>
      </c>
      <c r="Q2298" s="225">
        <v>0.0022000000000000001</v>
      </c>
      <c r="R2298" s="225">
        <f>Q2298*H2298</f>
        <v>0.15620000000000001</v>
      </c>
      <c r="S2298" s="225">
        <v>0</v>
      </c>
      <c r="T2298" s="226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27" t="s">
        <v>254</v>
      </c>
      <c r="AT2298" s="227" t="s">
        <v>572</v>
      </c>
      <c r="AU2298" s="227" t="s">
        <v>93</v>
      </c>
      <c r="AY2298" s="20" t="s">
        <v>224</v>
      </c>
      <c r="BE2298" s="228">
        <f>IF(N2298="základní",J2298,0)</f>
        <v>0</v>
      </c>
      <c r="BF2298" s="228">
        <f>IF(N2298="snížená",J2298,0)</f>
        <v>0</v>
      </c>
      <c r="BG2298" s="228">
        <f>IF(N2298="zákl. přenesená",J2298,0)</f>
        <v>0</v>
      </c>
      <c r="BH2298" s="228">
        <f>IF(N2298="sníž. přenesená",J2298,0)</f>
        <v>0</v>
      </c>
      <c r="BI2298" s="228">
        <f>IF(N2298="nulová",J2298,0)</f>
        <v>0</v>
      </c>
      <c r="BJ2298" s="20" t="s">
        <v>93</v>
      </c>
      <c r="BK2298" s="228">
        <f>ROUND(I2298*H2298,2)</f>
        <v>0</v>
      </c>
      <c r="BL2298" s="20" t="s">
        <v>231</v>
      </c>
      <c r="BM2298" s="227" t="s">
        <v>2268</v>
      </c>
    </row>
    <row r="2299" s="14" customFormat="1">
      <c r="A2299" s="14"/>
      <c r="B2299" s="246"/>
      <c r="C2299" s="247"/>
      <c r="D2299" s="231" t="s">
        <v>268</v>
      </c>
      <c r="E2299" s="248" t="s">
        <v>19</v>
      </c>
      <c r="F2299" s="249" t="s">
        <v>2264</v>
      </c>
      <c r="G2299" s="247"/>
      <c r="H2299" s="248" t="s">
        <v>19</v>
      </c>
      <c r="I2299" s="250"/>
      <c r="J2299" s="247"/>
      <c r="K2299" s="247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268</v>
      </c>
      <c r="AU2299" s="255" t="s">
        <v>93</v>
      </c>
      <c r="AV2299" s="14" t="s">
        <v>82</v>
      </c>
      <c r="AW2299" s="14" t="s">
        <v>34</v>
      </c>
      <c r="AX2299" s="14" t="s">
        <v>74</v>
      </c>
      <c r="AY2299" s="255" t="s">
        <v>224</v>
      </c>
    </row>
    <row r="2300" s="13" customFormat="1">
      <c r="A2300" s="13"/>
      <c r="B2300" s="229"/>
      <c r="C2300" s="230"/>
      <c r="D2300" s="231" t="s">
        <v>268</v>
      </c>
      <c r="E2300" s="232" t="s">
        <v>19</v>
      </c>
      <c r="F2300" s="233" t="s">
        <v>1109</v>
      </c>
      <c r="G2300" s="230"/>
      <c r="H2300" s="234">
        <v>71</v>
      </c>
      <c r="I2300" s="235"/>
      <c r="J2300" s="230"/>
      <c r="K2300" s="230"/>
      <c r="L2300" s="236"/>
      <c r="M2300" s="237"/>
      <c r="N2300" s="238"/>
      <c r="O2300" s="238"/>
      <c r="P2300" s="238"/>
      <c r="Q2300" s="238"/>
      <c r="R2300" s="238"/>
      <c r="S2300" s="238"/>
      <c r="T2300" s="23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0" t="s">
        <v>268</v>
      </c>
      <c r="AU2300" s="240" t="s">
        <v>93</v>
      </c>
      <c r="AV2300" s="13" t="s">
        <v>93</v>
      </c>
      <c r="AW2300" s="13" t="s">
        <v>34</v>
      </c>
      <c r="AX2300" s="13" t="s">
        <v>82</v>
      </c>
      <c r="AY2300" s="240" t="s">
        <v>224</v>
      </c>
    </row>
    <row r="2301" s="2" customFormat="1" ht="49.05" customHeight="1">
      <c r="A2301" s="41"/>
      <c r="B2301" s="42"/>
      <c r="C2301" s="216" t="s">
        <v>2269</v>
      </c>
      <c r="D2301" s="216" t="s">
        <v>227</v>
      </c>
      <c r="E2301" s="217" t="s">
        <v>2270</v>
      </c>
      <c r="F2301" s="218" t="s">
        <v>2271</v>
      </c>
      <c r="G2301" s="219" t="s">
        <v>595</v>
      </c>
      <c r="H2301" s="220">
        <v>6</v>
      </c>
      <c r="I2301" s="221"/>
      <c r="J2301" s="222">
        <f>ROUND(I2301*H2301,2)</f>
        <v>0</v>
      </c>
      <c r="K2301" s="218" t="s">
        <v>19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</v>
      </c>
      <c r="R2301" s="225">
        <f>Q2301*H2301</f>
        <v>0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2272</v>
      </c>
    </row>
    <row r="2302" s="2" customFormat="1" ht="49.05" customHeight="1">
      <c r="A2302" s="41"/>
      <c r="B2302" s="42"/>
      <c r="C2302" s="216" t="s">
        <v>2273</v>
      </c>
      <c r="D2302" s="216" t="s">
        <v>227</v>
      </c>
      <c r="E2302" s="217" t="s">
        <v>2274</v>
      </c>
      <c r="F2302" s="218" t="s">
        <v>2275</v>
      </c>
      <c r="G2302" s="219" t="s">
        <v>595</v>
      </c>
      <c r="H2302" s="220">
        <v>4</v>
      </c>
      <c r="I2302" s="221"/>
      <c r="J2302" s="222">
        <f>ROUND(I2302*H2302,2)</f>
        <v>0</v>
      </c>
      <c r="K2302" s="218" t="s">
        <v>19</v>
      </c>
      <c r="L2302" s="47"/>
      <c r="M2302" s="223" t="s">
        <v>19</v>
      </c>
      <c r="N2302" s="224" t="s">
        <v>46</v>
      </c>
      <c r="O2302" s="87"/>
      <c r="P2302" s="225">
        <f>O2302*H2302</f>
        <v>0</v>
      </c>
      <c r="Q2302" s="225">
        <v>0</v>
      </c>
      <c r="R2302" s="225">
        <f>Q2302*H2302</f>
        <v>0</v>
      </c>
      <c r="S2302" s="225">
        <v>0</v>
      </c>
      <c r="T2302" s="226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27" t="s">
        <v>231</v>
      </c>
      <c r="AT2302" s="227" t="s">
        <v>227</v>
      </c>
      <c r="AU2302" s="227" t="s">
        <v>93</v>
      </c>
      <c r="AY2302" s="20" t="s">
        <v>224</v>
      </c>
      <c r="BE2302" s="228">
        <f>IF(N2302="základní",J2302,0)</f>
        <v>0</v>
      </c>
      <c r="BF2302" s="228">
        <f>IF(N2302="snížená",J2302,0)</f>
        <v>0</v>
      </c>
      <c r="BG2302" s="228">
        <f>IF(N2302="zákl. přenesená",J2302,0)</f>
        <v>0</v>
      </c>
      <c r="BH2302" s="228">
        <f>IF(N2302="sníž. přenesená",J2302,0)</f>
        <v>0</v>
      </c>
      <c r="BI2302" s="228">
        <f>IF(N2302="nulová",J2302,0)</f>
        <v>0</v>
      </c>
      <c r="BJ2302" s="20" t="s">
        <v>93</v>
      </c>
      <c r="BK2302" s="228">
        <f>ROUND(I2302*H2302,2)</f>
        <v>0</v>
      </c>
      <c r="BL2302" s="20" t="s">
        <v>231</v>
      </c>
      <c r="BM2302" s="227" t="s">
        <v>2276</v>
      </c>
    </row>
    <row r="2303" s="2" customFormat="1" ht="24.15" customHeight="1">
      <c r="A2303" s="41"/>
      <c r="B2303" s="42"/>
      <c r="C2303" s="216" t="s">
        <v>2277</v>
      </c>
      <c r="D2303" s="216" t="s">
        <v>227</v>
      </c>
      <c r="E2303" s="217" t="s">
        <v>2278</v>
      </c>
      <c r="F2303" s="218" t="s">
        <v>2279</v>
      </c>
      <c r="G2303" s="219" t="s">
        <v>595</v>
      </c>
      <c r="H2303" s="220">
        <v>24</v>
      </c>
      <c r="I2303" s="221"/>
      <c r="J2303" s="222">
        <f>ROUND(I2303*H2303,2)</f>
        <v>0</v>
      </c>
      <c r="K2303" s="218" t="s">
        <v>312</v>
      </c>
      <c r="L2303" s="47"/>
      <c r="M2303" s="223" t="s">
        <v>19</v>
      </c>
      <c r="N2303" s="224" t="s">
        <v>46</v>
      </c>
      <c r="O2303" s="87"/>
      <c r="P2303" s="225">
        <f>O2303*H2303</f>
        <v>0</v>
      </c>
      <c r="Q2303" s="225">
        <v>0.00018000000000000001</v>
      </c>
      <c r="R2303" s="225">
        <f>Q2303*H2303</f>
        <v>0.0043200000000000001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231</v>
      </c>
      <c r="AT2303" s="227" t="s">
        <v>227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231</v>
      </c>
      <c r="BM2303" s="227" t="s">
        <v>2280</v>
      </c>
    </row>
    <row r="2304" s="2" customFormat="1">
      <c r="A2304" s="41"/>
      <c r="B2304" s="42"/>
      <c r="C2304" s="43"/>
      <c r="D2304" s="267" t="s">
        <v>314</v>
      </c>
      <c r="E2304" s="43"/>
      <c r="F2304" s="268" t="s">
        <v>2281</v>
      </c>
      <c r="G2304" s="43"/>
      <c r="H2304" s="43"/>
      <c r="I2304" s="269"/>
      <c r="J2304" s="43"/>
      <c r="K2304" s="43"/>
      <c r="L2304" s="47"/>
      <c r="M2304" s="270"/>
      <c r="N2304" s="271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314</v>
      </c>
      <c r="AU2304" s="20" t="s">
        <v>93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2282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565</v>
      </c>
      <c r="G2306" s="230"/>
      <c r="H2306" s="234">
        <v>19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2283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108</v>
      </c>
      <c r="G2308" s="230"/>
      <c r="H2308" s="234">
        <v>3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4" customFormat="1">
      <c r="A2309" s="14"/>
      <c r="B2309" s="246"/>
      <c r="C2309" s="247"/>
      <c r="D2309" s="231" t="s">
        <v>268</v>
      </c>
      <c r="E2309" s="248" t="s">
        <v>19</v>
      </c>
      <c r="F2309" s="249" t="s">
        <v>2284</v>
      </c>
      <c r="G2309" s="247"/>
      <c r="H2309" s="248" t="s">
        <v>19</v>
      </c>
      <c r="I2309" s="250"/>
      <c r="J2309" s="247"/>
      <c r="K2309" s="247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268</v>
      </c>
      <c r="AU2309" s="255" t="s">
        <v>93</v>
      </c>
      <c r="AV2309" s="14" t="s">
        <v>82</v>
      </c>
      <c r="AW2309" s="14" t="s">
        <v>34</v>
      </c>
      <c r="AX2309" s="14" t="s">
        <v>74</v>
      </c>
      <c r="AY2309" s="255" t="s">
        <v>224</v>
      </c>
    </row>
    <row r="2310" s="13" customFormat="1">
      <c r="A2310" s="13"/>
      <c r="B2310" s="229"/>
      <c r="C2310" s="230"/>
      <c r="D2310" s="231" t="s">
        <v>268</v>
      </c>
      <c r="E2310" s="232" t="s">
        <v>19</v>
      </c>
      <c r="F2310" s="233" t="s">
        <v>93</v>
      </c>
      <c r="G2310" s="230"/>
      <c r="H2310" s="234">
        <v>2</v>
      </c>
      <c r="I2310" s="235"/>
      <c r="J2310" s="230"/>
      <c r="K2310" s="230"/>
      <c r="L2310" s="236"/>
      <c r="M2310" s="237"/>
      <c r="N2310" s="238"/>
      <c r="O2310" s="238"/>
      <c r="P2310" s="238"/>
      <c r="Q2310" s="238"/>
      <c r="R2310" s="238"/>
      <c r="S2310" s="238"/>
      <c r="T2310" s="23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0" t="s">
        <v>268</v>
      </c>
      <c r="AU2310" s="240" t="s">
        <v>93</v>
      </c>
      <c r="AV2310" s="13" t="s">
        <v>93</v>
      </c>
      <c r="AW2310" s="13" t="s">
        <v>34</v>
      </c>
      <c r="AX2310" s="13" t="s">
        <v>74</v>
      </c>
      <c r="AY2310" s="240" t="s">
        <v>224</v>
      </c>
    </row>
    <row r="2311" s="16" customFormat="1">
      <c r="A2311" s="16"/>
      <c r="B2311" s="272"/>
      <c r="C2311" s="273"/>
      <c r="D2311" s="231" t="s">
        <v>268</v>
      </c>
      <c r="E2311" s="274" t="s">
        <v>19</v>
      </c>
      <c r="F2311" s="275" t="s">
        <v>351</v>
      </c>
      <c r="G2311" s="273"/>
      <c r="H2311" s="276">
        <v>24</v>
      </c>
      <c r="I2311" s="277"/>
      <c r="J2311" s="273"/>
      <c r="K2311" s="273"/>
      <c r="L2311" s="278"/>
      <c r="M2311" s="279"/>
      <c r="N2311" s="280"/>
      <c r="O2311" s="280"/>
      <c r="P2311" s="280"/>
      <c r="Q2311" s="280"/>
      <c r="R2311" s="280"/>
      <c r="S2311" s="280"/>
      <c r="T2311" s="281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82" t="s">
        <v>268</v>
      </c>
      <c r="AU2311" s="282" t="s">
        <v>93</v>
      </c>
      <c r="AV2311" s="16" t="s">
        <v>231</v>
      </c>
      <c r="AW2311" s="16" t="s">
        <v>34</v>
      </c>
      <c r="AX2311" s="16" t="s">
        <v>82</v>
      </c>
      <c r="AY2311" s="282" t="s">
        <v>224</v>
      </c>
    </row>
    <row r="2312" s="2" customFormat="1" ht="21.75" customHeight="1">
      <c r="A2312" s="41"/>
      <c r="B2312" s="42"/>
      <c r="C2312" s="286" t="s">
        <v>2285</v>
      </c>
      <c r="D2312" s="286" t="s">
        <v>572</v>
      </c>
      <c r="E2312" s="287" t="s">
        <v>2286</v>
      </c>
      <c r="F2312" s="288" t="s">
        <v>2287</v>
      </c>
      <c r="G2312" s="289" t="s">
        <v>595</v>
      </c>
      <c r="H2312" s="290">
        <v>19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0.075999999999999998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2288</v>
      </c>
    </row>
    <row r="2313" s="2" customFormat="1" ht="16.5" customHeight="1">
      <c r="A2313" s="41"/>
      <c r="B2313" s="42"/>
      <c r="C2313" s="286" t="s">
        <v>2289</v>
      </c>
      <c r="D2313" s="286" t="s">
        <v>572</v>
      </c>
      <c r="E2313" s="287" t="s">
        <v>2290</v>
      </c>
      <c r="F2313" s="288" t="s">
        <v>2291</v>
      </c>
      <c r="G2313" s="289" t="s">
        <v>595</v>
      </c>
      <c r="H2313" s="290">
        <v>3</v>
      </c>
      <c r="I2313" s="291"/>
      <c r="J2313" s="292">
        <f>ROUND(I2313*H2313,2)</f>
        <v>0</v>
      </c>
      <c r="K2313" s="288" t="s">
        <v>19</v>
      </c>
      <c r="L2313" s="293"/>
      <c r="M2313" s="294" t="s">
        <v>19</v>
      </c>
      <c r="N2313" s="295" t="s">
        <v>46</v>
      </c>
      <c r="O2313" s="87"/>
      <c r="P2313" s="225">
        <f>O2313*H2313</f>
        <v>0</v>
      </c>
      <c r="Q2313" s="225">
        <v>0.0080000000000000002</v>
      </c>
      <c r="R2313" s="225">
        <f>Q2313*H2313</f>
        <v>0.024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254</v>
      </c>
      <c r="AT2313" s="227" t="s">
        <v>572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2292</v>
      </c>
    </row>
    <row r="2314" s="2" customFormat="1" ht="21.75" customHeight="1">
      <c r="A2314" s="41"/>
      <c r="B2314" s="42"/>
      <c r="C2314" s="286" t="s">
        <v>2293</v>
      </c>
      <c r="D2314" s="286" t="s">
        <v>572</v>
      </c>
      <c r="E2314" s="287" t="s">
        <v>2294</v>
      </c>
      <c r="F2314" s="288" t="s">
        <v>2295</v>
      </c>
      <c r="G2314" s="289" t="s">
        <v>595</v>
      </c>
      <c r="H2314" s="290">
        <v>2</v>
      </c>
      <c r="I2314" s="291"/>
      <c r="J2314" s="292">
        <f>ROUND(I2314*H2314,2)</f>
        <v>0</v>
      </c>
      <c r="K2314" s="288" t="s">
        <v>19</v>
      </c>
      <c r="L2314" s="293"/>
      <c r="M2314" s="294" t="s">
        <v>19</v>
      </c>
      <c r="N2314" s="295" t="s">
        <v>46</v>
      </c>
      <c r="O2314" s="87"/>
      <c r="P2314" s="225">
        <f>O2314*H2314</f>
        <v>0</v>
      </c>
      <c r="Q2314" s="225">
        <v>0.0040000000000000001</v>
      </c>
      <c r="R2314" s="225">
        <f>Q2314*H2314</f>
        <v>0.0080000000000000002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254</v>
      </c>
      <c r="AT2314" s="227" t="s">
        <v>572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2296</v>
      </c>
    </row>
    <row r="2315" s="2" customFormat="1" ht="24.15" customHeight="1">
      <c r="A2315" s="41"/>
      <c r="B2315" s="42"/>
      <c r="C2315" s="216" t="s">
        <v>2297</v>
      </c>
      <c r="D2315" s="216" t="s">
        <v>227</v>
      </c>
      <c r="E2315" s="217" t="s">
        <v>2298</v>
      </c>
      <c r="F2315" s="218" t="s">
        <v>2299</v>
      </c>
      <c r="G2315" s="219" t="s">
        <v>471</v>
      </c>
      <c r="H2315" s="220">
        <v>86.5</v>
      </c>
      <c r="I2315" s="221"/>
      <c r="J2315" s="222">
        <f>ROUND(I2315*H2315,2)</f>
        <v>0</v>
      </c>
      <c r="K2315" s="218" t="s">
        <v>312</v>
      </c>
      <c r="L2315" s="47"/>
      <c r="M2315" s="223" t="s">
        <v>19</v>
      </c>
      <c r="N2315" s="224" t="s">
        <v>46</v>
      </c>
      <c r="O2315" s="87"/>
      <c r="P2315" s="225">
        <f>O2315*H2315</f>
        <v>0</v>
      </c>
      <c r="Q2315" s="225">
        <v>3.0000000000000001E-05</v>
      </c>
      <c r="R2315" s="225">
        <f>Q2315*H2315</f>
        <v>0.0025950000000000001</v>
      </c>
      <c r="S2315" s="225">
        <v>0</v>
      </c>
      <c r="T2315" s="226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27" t="s">
        <v>231</v>
      </c>
      <c r="AT2315" s="227" t="s">
        <v>227</v>
      </c>
      <c r="AU2315" s="227" t="s">
        <v>93</v>
      </c>
      <c r="AY2315" s="20" t="s">
        <v>224</v>
      </c>
      <c r="BE2315" s="228">
        <f>IF(N2315="základní",J2315,0)</f>
        <v>0</v>
      </c>
      <c r="BF2315" s="228">
        <f>IF(N2315="snížená",J2315,0)</f>
        <v>0</v>
      </c>
      <c r="BG2315" s="228">
        <f>IF(N2315="zákl. přenesená",J2315,0)</f>
        <v>0</v>
      </c>
      <c r="BH2315" s="228">
        <f>IF(N2315="sníž. přenesená",J2315,0)</f>
        <v>0</v>
      </c>
      <c r="BI2315" s="228">
        <f>IF(N2315="nulová",J2315,0)</f>
        <v>0</v>
      </c>
      <c r="BJ2315" s="20" t="s">
        <v>93</v>
      </c>
      <c r="BK2315" s="228">
        <f>ROUND(I2315*H2315,2)</f>
        <v>0</v>
      </c>
      <c r="BL2315" s="20" t="s">
        <v>231</v>
      </c>
      <c r="BM2315" s="227" t="s">
        <v>2300</v>
      </c>
    </row>
    <row r="2316" s="2" customFormat="1">
      <c r="A2316" s="41"/>
      <c r="B2316" s="42"/>
      <c r="C2316" s="43"/>
      <c r="D2316" s="267" t="s">
        <v>314</v>
      </c>
      <c r="E2316" s="43"/>
      <c r="F2316" s="268" t="s">
        <v>2301</v>
      </c>
      <c r="G2316" s="43"/>
      <c r="H2316" s="43"/>
      <c r="I2316" s="269"/>
      <c r="J2316" s="43"/>
      <c r="K2316" s="43"/>
      <c r="L2316" s="47"/>
      <c r="M2316" s="270"/>
      <c r="N2316" s="271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20" t="s">
        <v>314</v>
      </c>
      <c r="AU2316" s="20" t="s">
        <v>93</v>
      </c>
    </row>
    <row r="2317" s="14" customFormat="1">
      <c r="A2317" s="14"/>
      <c r="B2317" s="246"/>
      <c r="C2317" s="247"/>
      <c r="D2317" s="231" t="s">
        <v>268</v>
      </c>
      <c r="E2317" s="248" t="s">
        <v>19</v>
      </c>
      <c r="F2317" s="249" t="s">
        <v>2302</v>
      </c>
      <c r="G2317" s="247"/>
      <c r="H2317" s="248" t="s">
        <v>19</v>
      </c>
      <c r="I2317" s="250"/>
      <c r="J2317" s="247"/>
      <c r="K2317" s="247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268</v>
      </c>
      <c r="AU2317" s="255" t="s">
        <v>93</v>
      </c>
      <c r="AV2317" s="14" t="s">
        <v>82</v>
      </c>
      <c r="AW2317" s="14" t="s">
        <v>34</v>
      </c>
      <c r="AX2317" s="14" t="s">
        <v>74</v>
      </c>
      <c r="AY2317" s="255" t="s">
        <v>224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86.5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24.15" customHeight="1">
      <c r="A2319" s="41"/>
      <c r="B2319" s="42"/>
      <c r="C2319" s="286" t="s">
        <v>2304</v>
      </c>
      <c r="D2319" s="286" t="s">
        <v>572</v>
      </c>
      <c r="E2319" s="287" t="s">
        <v>2305</v>
      </c>
      <c r="F2319" s="288" t="s">
        <v>2306</v>
      </c>
      <c r="G2319" s="289" t="s">
        <v>471</v>
      </c>
      <c r="H2319" s="290">
        <v>95.150000000000006</v>
      </c>
      <c r="I2319" s="291"/>
      <c r="J2319" s="292">
        <f>ROUND(I2319*H2319,2)</f>
        <v>0</v>
      </c>
      <c r="K2319" s="288" t="s">
        <v>19</v>
      </c>
      <c r="L2319" s="293"/>
      <c r="M2319" s="294" t="s">
        <v>19</v>
      </c>
      <c r="N2319" s="295" t="s">
        <v>46</v>
      </c>
      <c r="O2319" s="87"/>
      <c r="P2319" s="225">
        <f>O2319*H2319</f>
        <v>0</v>
      </c>
      <c r="Q2319" s="225">
        <v>0.00050000000000000001</v>
      </c>
      <c r="R2319" s="225">
        <f>Q2319*H2319</f>
        <v>0.047575000000000006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254</v>
      </c>
      <c r="AT2319" s="227" t="s">
        <v>572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13" customFormat="1">
      <c r="A2320" s="13"/>
      <c r="B2320" s="229"/>
      <c r="C2320" s="230"/>
      <c r="D2320" s="231" t="s">
        <v>268</v>
      </c>
      <c r="E2320" s="232" t="s">
        <v>19</v>
      </c>
      <c r="F2320" s="233" t="s">
        <v>2308</v>
      </c>
      <c r="G2320" s="230"/>
      <c r="H2320" s="234">
        <v>95.150000000000006</v>
      </c>
      <c r="I2320" s="235"/>
      <c r="J2320" s="230"/>
      <c r="K2320" s="230"/>
      <c r="L2320" s="236"/>
      <c r="M2320" s="237"/>
      <c r="N2320" s="238"/>
      <c r="O2320" s="238"/>
      <c r="P2320" s="238"/>
      <c r="Q2320" s="238"/>
      <c r="R2320" s="238"/>
      <c r="S2320" s="238"/>
      <c r="T2320" s="23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0" t="s">
        <v>268</v>
      </c>
      <c r="AU2320" s="240" t="s">
        <v>93</v>
      </c>
      <c r="AV2320" s="13" t="s">
        <v>93</v>
      </c>
      <c r="AW2320" s="13" t="s">
        <v>34</v>
      </c>
      <c r="AX2320" s="13" t="s">
        <v>82</v>
      </c>
      <c r="AY2320" s="240" t="s">
        <v>224</v>
      </c>
    </row>
    <row r="2321" s="2" customFormat="1" ht="37.8" customHeight="1">
      <c r="A2321" s="41"/>
      <c r="B2321" s="42"/>
      <c r="C2321" s="216" t="s">
        <v>2309</v>
      </c>
      <c r="D2321" s="216" t="s">
        <v>227</v>
      </c>
      <c r="E2321" s="217" t="s">
        <v>2310</v>
      </c>
      <c r="F2321" s="218" t="s">
        <v>2311</v>
      </c>
      <c r="G2321" s="219" t="s">
        <v>471</v>
      </c>
      <c r="H2321" s="220">
        <v>137.5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2312</v>
      </c>
    </row>
    <row r="2322" s="2" customFormat="1" ht="24.15" customHeight="1">
      <c r="A2322" s="41"/>
      <c r="B2322" s="42"/>
      <c r="C2322" s="216" t="s">
        <v>2313</v>
      </c>
      <c r="D2322" s="216" t="s">
        <v>227</v>
      </c>
      <c r="E2322" s="217" t="s">
        <v>2314</v>
      </c>
      <c r="F2322" s="218" t="s">
        <v>2315</v>
      </c>
      <c r="G2322" s="219" t="s">
        <v>595</v>
      </c>
      <c r="H2322" s="220">
        <v>33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2316</v>
      </c>
    </row>
    <row r="2323" s="2" customFormat="1" ht="24.15" customHeight="1">
      <c r="A2323" s="41"/>
      <c r="B2323" s="42"/>
      <c r="C2323" s="216" t="s">
        <v>2317</v>
      </c>
      <c r="D2323" s="216" t="s">
        <v>227</v>
      </c>
      <c r="E2323" s="217" t="s">
        <v>2318</v>
      </c>
      <c r="F2323" s="218" t="s">
        <v>2319</v>
      </c>
      <c r="G2323" s="219" t="s">
        <v>595</v>
      </c>
      <c r="H2323" s="220">
        <v>1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2320</v>
      </c>
    </row>
    <row r="2324" s="2" customFormat="1" ht="24.15" customHeight="1">
      <c r="A2324" s="41"/>
      <c r="B2324" s="42"/>
      <c r="C2324" s="216" t="s">
        <v>2321</v>
      </c>
      <c r="D2324" s="216" t="s">
        <v>227</v>
      </c>
      <c r="E2324" s="217" t="s">
        <v>2322</v>
      </c>
      <c r="F2324" s="218" t="s">
        <v>2323</v>
      </c>
      <c r="G2324" s="219" t="s">
        <v>595</v>
      </c>
      <c r="H2324" s="220">
        <v>29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2324</v>
      </c>
    </row>
    <row r="2325" s="2" customFormat="1" ht="24.15" customHeight="1">
      <c r="A2325" s="41"/>
      <c r="B2325" s="42"/>
      <c r="C2325" s="216" t="s">
        <v>2325</v>
      </c>
      <c r="D2325" s="216" t="s">
        <v>227</v>
      </c>
      <c r="E2325" s="217" t="s">
        <v>2326</v>
      </c>
      <c r="F2325" s="218" t="s">
        <v>2327</v>
      </c>
      <c r="G2325" s="219" t="s">
        <v>595</v>
      </c>
      <c r="H2325" s="220">
        <v>16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2328</v>
      </c>
    </row>
    <row r="2326" s="2" customFormat="1" ht="24.15" customHeight="1">
      <c r="A2326" s="41"/>
      <c r="B2326" s="42"/>
      <c r="C2326" s="216" t="s">
        <v>2329</v>
      </c>
      <c r="D2326" s="216" t="s">
        <v>227</v>
      </c>
      <c r="E2326" s="217" t="s">
        <v>2330</v>
      </c>
      <c r="F2326" s="218" t="s">
        <v>2331</v>
      </c>
      <c r="G2326" s="219" t="s">
        <v>595</v>
      </c>
      <c r="H2326" s="220">
        <v>4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2332</v>
      </c>
    </row>
    <row r="2327" s="2" customFormat="1" ht="24.15" customHeight="1">
      <c r="A2327" s="41"/>
      <c r="B2327" s="42"/>
      <c r="C2327" s="216" t="s">
        <v>2333</v>
      </c>
      <c r="D2327" s="216" t="s">
        <v>227</v>
      </c>
      <c r="E2327" s="217" t="s">
        <v>2334</v>
      </c>
      <c r="F2327" s="218" t="s">
        <v>2335</v>
      </c>
      <c r="G2327" s="219" t="s">
        <v>595</v>
      </c>
      <c r="H2327" s="220">
        <v>2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2336</v>
      </c>
    </row>
    <row r="2328" s="2" customFormat="1" ht="24.15" customHeight="1">
      <c r="A2328" s="41"/>
      <c r="B2328" s="42"/>
      <c r="C2328" s="216" t="s">
        <v>2337</v>
      </c>
      <c r="D2328" s="216" t="s">
        <v>227</v>
      </c>
      <c r="E2328" s="217" t="s">
        <v>2338</v>
      </c>
      <c r="F2328" s="218" t="s">
        <v>2339</v>
      </c>
      <c r="G2328" s="219" t="s">
        <v>595</v>
      </c>
      <c r="H2328" s="220">
        <v>16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2340</v>
      </c>
    </row>
    <row r="2329" s="2" customFormat="1" ht="33" customHeight="1">
      <c r="A2329" s="41"/>
      <c r="B2329" s="42"/>
      <c r="C2329" s="216" t="s">
        <v>2341</v>
      </c>
      <c r="D2329" s="216" t="s">
        <v>227</v>
      </c>
      <c r="E2329" s="217" t="s">
        <v>2342</v>
      </c>
      <c r="F2329" s="218" t="s">
        <v>2343</v>
      </c>
      <c r="G2329" s="219" t="s">
        <v>595</v>
      </c>
      <c r="H2329" s="220">
        <v>16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2344</v>
      </c>
    </row>
    <row r="2330" s="2" customFormat="1" ht="24.15" customHeight="1">
      <c r="A2330" s="41"/>
      <c r="B2330" s="42"/>
      <c r="C2330" s="216" t="s">
        <v>2345</v>
      </c>
      <c r="D2330" s="216" t="s">
        <v>227</v>
      </c>
      <c r="E2330" s="217" t="s">
        <v>2346</v>
      </c>
      <c r="F2330" s="218" t="s">
        <v>2347</v>
      </c>
      <c r="G2330" s="219" t="s">
        <v>595</v>
      </c>
      <c r="H2330" s="220">
        <v>17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2348</v>
      </c>
    </row>
    <row r="2331" s="2" customFormat="1" ht="49.05" customHeight="1">
      <c r="A2331" s="41"/>
      <c r="B2331" s="42"/>
      <c r="C2331" s="216" t="s">
        <v>2349</v>
      </c>
      <c r="D2331" s="216" t="s">
        <v>227</v>
      </c>
      <c r="E2331" s="217" t="s">
        <v>2350</v>
      </c>
      <c r="F2331" s="218" t="s">
        <v>2351</v>
      </c>
      <c r="G2331" s="219" t="s">
        <v>595</v>
      </c>
      <c r="H2331" s="220">
        <v>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2352</v>
      </c>
    </row>
    <row r="2332" s="2" customFormat="1" ht="49.05" customHeight="1">
      <c r="A2332" s="41"/>
      <c r="B2332" s="42"/>
      <c r="C2332" s="216" t="s">
        <v>2353</v>
      </c>
      <c r="D2332" s="216" t="s">
        <v>227</v>
      </c>
      <c r="E2332" s="217" t="s">
        <v>2354</v>
      </c>
      <c r="F2332" s="218" t="s">
        <v>2355</v>
      </c>
      <c r="G2332" s="219" t="s">
        <v>595</v>
      </c>
      <c r="H2332" s="220">
        <v>1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2356</v>
      </c>
    </row>
    <row r="2333" s="2" customFormat="1" ht="44.2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471</v>
      </c>
      <c r="H2333" s="220">
        <v>2.6600000000000001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13" customFormat="1">
      <c r="A2334" s="13"/>
      <c r="B2334" s="229"/>
      <c r="C2334" s="230"/>
      <c r="D2334" s="231" t="s">
        <v>268</v>
      </c>
      <c r="E2334" s="232" t="s">
        <v>19</v>
      </c>
      <c r="F2334" s="233" t="s">
        <v>2361</v>
      </c>
      <c r="G2334" s="230"/>
      <c r="H2334" s="234">
        <v>2.6600000000000001</v>
      </c>
      <c r="I2334" s="235"/>
      <c r="J2334" s="230"/>
      <c r="K2334" s="230"/>
      <c r="L2334" s="236"/>
      <c r="M2334" s="237"/>
      <c r="N2334" s="238"/>
      <c r="O2334" s="238"/>
      <c r="P2334" s="238"/>
      <c r="Q2334" s="238"/>
      <c r="R2334" s="238"/>
      <c r="S2334" s="238"/>
      <c r="T2334" s="23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0" t="s">
        <v>268</v>
      </c>
      <c r="AU2334" s="240" t="s">
        <v>93</v>
      </c>
      <c r="AV2334" s="13" t="s">
        <v>93</v>
      </c>
      <c r="AW2334" s="13" t="s">
        <v>34</v>
      </c>
      <c r="AX2334" s="13" t="s">
        <v>82</v>
      </c>
      <c r="AY2334" s="240" t="s">
        <v>224</v>
      </c>
    </row>
    <row r="2335" s="2" customFormat="1" ht="49.05" customHeight="1">
      <c r="A2335" s="41"/>
      <c r="B2335" s="42"/>
      <c r="C2335" s="216" t="s">
        <v>2362</v>
      </c>
      <c r="D2335" s="216" t="s">
        <v>227</v>
      </c>
      <c r="E2335" s="217" t="s">
        <v>2363</v>
      </c>
      <c r="F2335" s="218" t="s">
        <v>2364</v>
      </c>
      <c r="G2335" s="219" t="s">
        <v>595</v>
      </c>
      <c r="H2335" s="220">
        <v>3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2365</v>
      </c>
    </row>
    <row r="2336" s="2" customFormat="1" ht="49.05" customHeight="1">
      <c r="A2336" s="41"/>
      <c r="B2336" s="42"/>
      <c r="C2336" s="216" t="s">
        <v>2366</v>
      </c>
      <c r="D2336" s="216" t="s">
        <v>227</v>
      </c>
      <c r="E2336" s="217" t="s">
        <v>2367</v>
      </c>
      <c r="F2336" s="218" t="s">
        <v>2368</v>
      </c>
      <c r="G2336" s="219" t="s">
        <v>595</v>
      </c>
      <c r="H2336" s="220">
        <v>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2369</v>
      </c>
    </row>
    <row r="2337" s="2" customFormat="1" ht="37.8" customHeight="1">
      <c r="A2337" s="41"/>
      <c r="B2337" s="42"/>
      <c r="C2337" s="216" t="s">
        <v>2370</v>
      </c>
      <c r="D2337" s="216" t="s">
        <v>227</v>
      </c>
      <c r="E2337" s="217" t="s">
        <v>2371</v>
      </c>
      <c r="F2337" s="218" t="s">
        <v>2372</v>
      </c>
      <c r="G2337" s="219" t="s">
        <v>595</v>
      </c>
      <c r="H2337" s="220">
        <v>11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2373</v>
      </c>
    </row>
    <row r="2338" s="2" customFormat="1" ht="37.8" customHeight="1">
      <c r="A2338" s="41"/>
      <c r="B2338" s="42"/>
      <c r="C2338" s="216" t="s">
        <v>2374</v>
      </c>
      <c r="D2338" s="216" t="s">
        <v>227</v>
      </c>
      <c r="E2338" s="217" t="s">
        <v>2375</v>
      </c>
      <c r="F2338" s="218" t="s">
        <v>2376</v>
      </c>
      <c r="G2338" s="219" t="s">
        <v>595</v>
      </c>
      <c r="H2338" s="220">
        <v>5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2377</v>
      </c>
    </row>
    <row r="2339" s="2" customFormat="1" ht="37.8" customHeight="1">
      <c r="A2339" s="41"/>
      <c r="B2339" s="42"/>
      <c r="C2339" s="216" t="s">
        <v>2378</v>
      </c>
      <c r="D2339" s="216" t="s">
        <v>227</v>
      </c>
      <c r="E2339" s="217" t="s">
        <v>2379</v>
      </c>
      <c r="F2339" s="218" t="s">
        <v>2380</v>
      </c>
      <c r="G2339" s="219" t="s">
        <v>595</v>
      </c>
      <c r="H2339" s="220">
        <v>5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2381</v>
      </c>
    </row>
    <row r="2340" s="2" customFormat="1" ht="33" customHeight="1">
      <c r="A2340" s="41"/>
      <c r="B2340" s="42"/>
      <c r="C2340" s="216" t="s">
        <v>2382</v>
      </c>
      <c r="D2340" s="216" t="s">
        <v>227</v>
      </c>
      <c r="E2340" s="217" t="s">
        <v>2383</v>
      </c>
      <c r="F2340" s="218" t="s">
        <v>2384</v>
      </c>
      <c r="G2340" s="219" t="s">
        <v>471</v>
      </c>
      <c r="H2340" s="220">
        <v>508</v>
      </c>
      <c r="I2340" s="221"/>
      <c r="J2340" s="222">
        <f>ROUND(I2340*H2340,2)</f>
        <v>0</v>
      </c>
      <c r="K2340" s="218" t="s">
        <v>312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2.0000000000000002E-05</v>
      </c>
      <c r="R2340" s="225">
        <f>Q2340*H2340</f>
        <v>0.010160000000000001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2385</v>
      </c>
    </row>
    <row r="2341" s="2" customFormat="1">
      <c r="A2341" s="41"/>
      <c r="B2341" s="42"/>
      <c r="C2341" s="43"/>
      <c r="D2341" s="267" t="s">
        <v>314</v>
      </c>
      <c r="E2341" s="43"/>
      <c r="F2341" s="268" t="s">
        <v>2386</v>
      </c>
      <c r="G2341" s="43"/>
      <c r="H2341" s="43"/>
      <c r="I2341" s="269"/>
      <c r="J2341" s="43"/>
      <c r="K2341" s="43"/>
      <c r="L2341" s="47"/>
      <c r="M2341" s="270"/>
      <c r="N2341" s="271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T2341" s="20" t="s">
        <v>314</v>
      </c>
      <c r="AU2341" s="20" t="s">
        <v>93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2387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2388</v>
      </c>
      <c r="G2343" s="230"/>
      <c r="H2343" s="234">
        <v>255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4" customFormat="1">
      <c r="A2344" s="14"/>
      <c r="B2344" s="246"/>
      <c r="C2344" s="247"/>
      <c r="D2344" s="231" t="s">
        <v>268</v>
      </c>
      <c r="E2344" s="248" t="s">
        <v>19</v>
      </c>
      <c r="F2344" s="249" t="s">
        <v>2389</v>
      </c>
      <c r="G2344" s="247"/>
      <c r="H2344" s="248" t="s">
        <v>19</v>
      </c>
      <c r="I2344" s="250"/>
      <c r="J2344" s="247"/>
      <c r="K2344" s="247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268</v>
      </c>
      <c r="AU2344" s="255" t="s">
        <v>93</v>
      </c>
      <c r="AV2344" s="14" t="s">
        <v>82</v>
      </c>
      <c r="AW2344" s="14" t="s">
        <v>34</v>
      </c>
      <c r="AX2344" s="14" t="s">
        <v>74</v>
      </c>
      <c r="AY2344" s="255" t="s">
        <v>224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2390</v>
      </c>
      <c r="G2345" s="230"/>
      <c r="H2345" s="234">
        <v>253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74</v>
      </c>
      <c r="AY2345" s="240" t="s">
        <v>224</v>
      </c>
    </row>
    <row r="2346" s="16" customFormat="1">
      <c r="A2346" s="16"/>
      <c r="B2346" s="272"/>
      <c r="C2346" s="273"/>
      <c r="D2346" s="231" t="s">
        <v>268</v>
      </c>
      <c r="E2346" s="274" t="s">
        <v>19</v>
      </c>
      <c r="F2346" s="275" t="s">
        <v>351</v>
      </c>
      <c r="G2346" s="273"/>
      <c r="H2346" s="276">
        <v>508</v>
      </c>
      <c r="I2346" s="277"/>
      <c r="J2346" s="273"/>
      <c r="K2346" s="273"/>
      <c r="L2346" s="278"/>
      <c r="M2346" s="279"/>
      <c r="N2346" s="280"/>
      <c r="O2346" s="280"/>
      <c r="P2346" s="280"/>
      <c r="Q2346" s="280"/>
      <c r="R2346" s="280"/>
      <c r="S2346" s="280"/>
      <c r="T2346" s="281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82" t="s">
        <v>268</v>
      </c>
      <c r="AU2346" s="282" t="s">
        <v>93</v>
      </c>
      <c r="AV2346" s="16" t="s">
        <v>231</v>
      </c>
      <c r="AW2346" s="16" t="s">
        <v>34</v>
      </c>
      <c r="AX2346" s="16" t="s">
        <v>82</v>
      </c>
      <c r="AY2346" s="282" t="s">
        <v>224</v>
      </c>
    </row>
    <row r="2347" s="2" customFormat="1" ht="16.5" customHeight="1">
      <c r="A2347" s="41"/>
      <c r="B2347" s="42"/>
      <c r="C2347" s="286" t="s">
        <v>2391</v>
      </c>
      <c r="D2347" s="286" t="s">
        <v>572</v>
      </c>
      <c r="E2347" s="287" t="s">
        <v>2392</v>
      </c>
      <c r="F2347" s="288" t="s">
        <v>2393</v>
      </c>
      <c r="G2347" s="289" t="s">
        <v>471</v>
      </c>
      <c r="H2347" s="290">
        <v>267.75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0.13387499999999999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2395</v>
      </c>
      <c r="G2348" s="230"/>
      <c r="H2348" s="234">
        <v>267.75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16.5" customHeight="1">
      <c r="A2349" s="41"/>
      <c r="B2349" s="42"/>
      <c r="C2349" s="286" t="s">
        <v>2390</v>
      </c>
      <c r="D2349" s="286" t="s">
        <v>572</v>
      </c>
      <c r="E2349" s="287" t="s">
        <v>2396</v>
      </c>
      <c r="F2349" s="288" t="s">
        <v>2397</v>
      </c>
      <c r="G2349" s="289" t="s">
        <v>471</v>
      </c>
      <c r="H2349" s="290">
        <v>265.64999999999998</v>
      </c>
      <c r="I2349" s="291"/>
      <c r="J2349" s="292">
        <f>ROUND(I2349*H2349,2)</f>
        <v>0</v>
      </c>
      <c r="K2349" s="288" t="s">
        <v>19</v>
      </c>
      <c r="L2349" s="293"/>
      <c r="M2349" s="294" t="s">
        <v>19</v>
      </c>
      <c r="N2349" s="295" t="s">
        <v>46</v>
      </c>
      <c r="O2349" s="87"/>
      <c r="P2349" s="225">
        <f>O2349*H2349</f>
        <v>0</v>
      </c>
      <c r="Q2349" s="225">
        <v>0.00050000000000000001</v>
      </c>
      <c r="R2349" s="225">
        <f>Q2349*H2349</f>
        <v>0.132825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254</v>
      </c>
      <c r="AT2349" s="227" t="s">
        <v>572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2399</v>
      </c>
      <c r="G2350" s="230"/>
      <c r="H2350" s="234">
        <v>265.64999999999998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82</v>
      </c>
      <c r="AY2350" s="240" t="s">
        <v>224</v>
      </c>
    </row>
    <row r="2351" s="2" customFormat="1" ht="37.8" customHeight="1">
      <c r="A2351" s="41"/>
      <c r="B2351" s="42"/>
      <c r="C2351" s="216" t="s">
        <v>2400</v>
      </c>
      <c r="D2351" s="216" t="s">
        <v>227</v>
      </c>
      <c r="E2351" s="217" t="s">
        <v>2401</v>
      </c>
      <c r="F2351" s="218" t="s">
        <v>2402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2403</v>
      </c>
    </row>
    <row r="2352" s="2" customFormat="1" ht="37.8" customHeight="1">
      <c r="A2352" s="41"/>
      <c r="B2352" s="42"/>
      <c r="C2352" s="216" t="s">
        <v>2388</v>
      </c>
      <c r="D2352" s="216" t="s">
        <v>227</v>
      </c>
      <c r="E2352" s="217" t="s">
        <v>2404</v>
      </c>
      <c r="F2352" s="218" t="s">
        <v>2405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2406</v>
      </c>
    </row>
    <row r="2353" s="2" customFormat="1" ht="37.8" customHeight="1">
      <c r="A2353" s="41"/>
      <c r="B2353" s="42"/>
      <c r="C2353" s="216" t="s">
        <v>2407</v>
      </c>
      <c r="D2353" s="216" t="s">
        <v>227</v>
      </c>
      <c r="E2353" s="217" t="s">
        <v>2408</v>
      </c>
      <c r="F2353" s="218" t="s">
        <v>2409</v>
      </c>
      <c r="G2353" s="219" t="s">
        <v>595</v>
      </c>
      <c r="H2353" s="220">
        <v>2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2410</v>
      </c>
    </row>
    <row r="2354" s="2" customFormat="1" ht="37.8" customHeight="1">
      <c r="A2354" s="41"/>
      <c r="B2354" s="42"/>
      <c r="C2354" s="216" t="s">
        <v>2411</v>
      </c>
      <c r="D2354" s="216" t="s">
        <v>227</v>
      </c>
      <c r="E2354" s="217" t="s">
        <v>2412</v>
      </c>
      <c r="F2354" s="218" t="s">
        <v>2413</v>
      </c>
      <c r="G2354" s="219" t="s">
        <v>595</v>
      </c>
      <c r="H2354" s="220">
        <v>2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2414</v>
      </c>
    </row>
    <row r="2355" s="2" customFormat="1" ht="37.8" customHeight="1">
      <c r="A2355" s="41"/>
      <c r="B2355" s="42"/>
      <c r="C2355" s="216" t="s">
        <v>2415</v>
      </c>
      <c r="D2355" s="216" t="s">
        <v>227</v>
      </c>
      <c r="E2355" s="217" t="s">
        <v>2416</v>
      </c>
      <c r="F2355" s="218" t="s">
        <v>2417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2418</v>
      </c>
    </row>
    <row r="2356" s="2" customFormat="1" ht="37.8" customHeight="1">
      <c r="A2356" s="41"/>
      <c r="B2356" s="42"/>
      <c r="C2356" s="216" t="s">
        <v>2419</v>
      </c>
      <c r="D2356" s="216" t="s">
        <v>227</v>
      </c>
      <c r="E2356" s="217" t="s">
        <v>2420</v>
      </c>
      <c r="F2356" s="218" t="s">
        <v>2421</v>
      </c>
      <c r="G2356" s="219" t="s">
        <v>595</v>
      </c>
      <c r="H2356" s="220">
        <v>1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2422</v>
      </c>
    </row>
    <row r="2357" s="2" customFormat="1" ht="37.8" customHeight="1">
      <c r="A2357" s="41"/>
      <c r="B2357" s="42"/>
      <c r="C2357" s="216" t="s">
        <v>2423</v>
      </c>
      <c r="D2357" s="216" t="s">
        <v>227</v>
      </c>
      <c r="E2357" s="217" t="s">
        <v>2424</v>
      </c>
      <c r="F2357" s="218" t="s">
        <v>2425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2426</v>
      </c>
    </row>
    <row r="2358" s="2" customFormat="1" ht="44.25" customHeight="1">
      <c r="A2358" s="41"/>
      <c r="B2358" s="42"/>
      <c r="C2358" s="216" t="s">
        <v>2427</v>
      </c>
      <c r="D2358" s="216" t="s">
        <v>227</v>
      </c>
      <c r="E2358" s="217" t="s">
        <v>2428</v>
      </c>
      <c r="F2358" s="218" t="s">
        <v>2429</v>
      </c>
      <c r="G2358" s="219" t="s">
        <v>595</v>
      </c>
      <c r="H2358" s="220">
        <v>16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2430</v>
      </c>
    </row>
    <row r="2359" s="2" customFormat="1" ht="44.25" customHeight="1">
      <c r="A2359" s="41"/>
      <c r="B2359" s="42"/>
      <c r="C2359" s="216" t="s">
        <v>2431</v>
      </c>
      <c r="D2359" s="216" t="s">
        <v>227</v>
      </c>
      <c r="E2359" s="217" t="s">
        <v>2432</v>
      </c>
      <c r="F2359" s="218" t="s">
        <v>2433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2434</v>
      </c>
    </row>
    <row r="2360" s="2" customFormat="1" ht="37.8" customHeight="1">
      <c r="A2360" s="41"/>
      <c r="B2360" s="42"/>
      <c r="C2360" s="216" t="s">
        <v>2435</v>
      </c>
      <c r="D2360" s="216" t="s">
        <v>227</v>
      </c>
      <c r="E2360" s="217" t="s">
        <v>2436</v>
      </c>
      <c r="F2360" s="218" t="s">
        <v>2437</v>
      </c>
      <c r="G2360" s="219" t="s">
        <v>595</v>
      </c>
      <c r="H2360" s="220">
        <v>11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2438</v>
      </c>
    </row>
    <row r="2361" s="2" customFormat="1" ht="37.8" customHeight="1">
      <c r="A2361" s="41"/>
      <c r="B2361" s="42"/>
      <c r="C2361" s="216" t="s">
        <v>2439</v>
      </c>
      <c r="D2361" s="216" t="s">
        <v>227</v>
      </c>
      <c r="E2361" s="217" t="s">
        <v>2440</v>
      </c>
      <c r="F2361" s="218" t="s">
        <v>2441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2442</v>
      </c>
    </row>
    <row r="2362" s="2" customFormat="1" ht="37.8" customHeight="1">
      <c r="A2362" s="41"/>
      <c r="B2362" s="42"/>
      <c r="C2362" s="216" t="s">
        <v>2443</v>
      </c>
      <c r="D2362" s="216" t="s">
        <v>227</v>
      </c>
      <c r="E2362" s="217" t="s">
        <v>2444</v>
      </c>
      <c r="F2362" s="218" t="s">
        <v>2445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2446</v>
      </c>
    </row>
    <row r="2363" s="2" customFormat="1" ht="37.8" customHeight="1">
      <c r="A2363" s="41"/>
      <c r="B2363" s="42"/>
      <c r="C2363" s="216" t="s">
        <v>2447</v>
      </c>
      <c r="D2363" s="216" t="s">
        <v>227</v>
      </c>
      <c r="E2363" s="217" t="s">
        <v>2448</v>
      </c>
      <c r="F2363" s="218" t="s">
        <v>2449</v>
      </c>
      <c r="G2363" s="219" t="s">
        <v>595</v>
      </c>
      <c r="H2363" s="220">
        <v>1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2450</v>
      </c>
    </row>
    <row r="2364" s="2" customFormat="1" ht="37.8" customHeight="1">
      <c r="A2364" s="41"/>
      <c r="B2364" s="42"/>
      <c r="C2364" s="216" t="s">
        <v>2451</v>
      </c>
      <c r="D2364" s="216" t="s">
        <v>227</v>
      </c>
      <c r="E2364" s="217" t="s">
        <v>2452</v>
      </c>
      <c r="F2364" s="218" t="s">
        <v>2453</v>
      </c>
      <c r="G2364" s="219" t="s">
        <v>595</v>
      </c>
      <c r="H2364" s="220">
        <v>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2454</v>
      </c>
    </row>
    <row r="2365" s="2" customFormat="1" ht="37.8" customHeight="1">
      <c r="A2365" s="41"/>
      <c r="B2365" s="42"/>
      <c r="C2365" s="216" t="s">
        <v>2455</v>
      </c>
      <c r="D2365" s="216" t="s">
        <v>227</v>
      </c>
      <c r="E2365" s="217" t="s">
        <v>2456</v>
      </c>
      <c r="F2365" s="218" t="s">
        <v>2457</v>
      </c>
      <c r="G2365" s="219" t="s">
        <v>595</v>
      </c>
      <c r="H2365" s="220">
        <v>6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2458</v>
      </c>
    </row>
    <row r="2366" s="2" customFormat="1" ht="37.8" customHeight="1">
      <c r="A2366" s="41"/>
      <c r="B2366" s="42"/>
      <c r="C2366" s="216" t="s">
        <v>2459</v>
      </c>
      <c r="D2366" s="216" t="s">
        <v>227</v>
      </c>
      <c r="E2366" s="217" t="s">
        <v>2460</v>
      </c>
      <c r="F2366" s="218" t="s">
        <v>2461</v>
      </c>
      <c r="G2366" s="219" t="s">
        <v>595</v>
      </c>
      <c r="H2366" s="220">
        <v>11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2462</v>
      </c>
    </row>
    <row r="2367" s="2" customFormat="1" ht="37.8" customHeight="1">
      <c r="A2367" s="41"/>
      <c r="B2367" s="42"/>
      <c r="C2367" s="216" t="s">
        <v>2463</v>
      </c>
      <c r="D2367" s="216" t="s">
        <v>227</v>
      </c>
      <c r="E2367" s="217" t="s">
        <v>2464</v>
      </c>
      <c r="F2367" s="218" t="s">
        <v>2465</v>
      </c>
      <c r="G2367" s="219" t="s">
        <v>595</v>
      </c>
      <c r="H2367" s="220">
        <v>11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2466</v>
      </c>
    </row>
    <row r="2368" s="2" customFormat="1" ht="37.8" customHeight="1">
      <c r="A2368" s="41"/>
      <c r="B2368" s="42"/>
      <c r="C2368" s="216" t="s">
        <v>2467</v>
      </c>
      <c r="D2368" s="216" t="s">
        <v>227</v>
      </c>
      <c r="E2368" s="217" t="s">
        <v>2468</v>
      </c>
      <c r="F2368" s="218" t="s">
        <v>2469</v>
      </c>
      <c r="G2368" s="219" t="s">
        <v>595</v>
      </c>
      <c r="H2368" s="220">
        <v>32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2470</v>
      </c>
    </row>
    <row r="2369" s="2" customFormat="1" ht="24.15" customHeight="1">
      <c r="A2369" s="41"/>
      <c r="B2369" s="42"/>
      <c r="C2369" s="216" t="s">
        <v>2471</v>
      </c>
      <c r="D2369" s="216" t="s">
        <v>227</v>
      </c>
      <c r="E2369" s="217" t="s">
        <v>2472</v>
      </c>
      <c r="F2369" s="218" t="s">
        <v>2473</v>
      </c>
      <c r="G2369" s="219" t="s">
        <v>595</v>
      </c>
      <c r="H2369" s="220">
        <v>2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2474</v>
      </c>
    </row>
    <row r="2370" s="2" customFormat="1" ht="37.8" customHeight="1">
      <c r="A2370" s="41"/>
      <c r="B2370" s="42"/>
      <c r="C2370" s="216" t="s">
        <v>2475</v>
      </c>
      <c r="D2370" s="216" t="s">
        <v>227</v>
      </c>
      <c r="E2370" s="217" t="s">
        <v>2476</v>
      </c>
      <c r="F2370" s="218" t="s">
        <v>2477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2478</v>
      </c>
    </row>
    <row r="2371" s="2" customFormat="1" ht="33" customHeight="1">
      <c r="A2371" s="41"/>
      <c r="B2371" s="42"/>
      <c r="C2371" s="216" t="s">
        <v>2479</v>
      </c>
      <c r="D2371" s="216" t="s">
        <v>227</v>
      </c>
      <c r="E2371" s="217" t="s">
        <v>2480</v>
      </c>
      <c r="F2371" s="218" t="s">
        <v>2481</v>
      </c>
      <c r="G2371" s="219" t="s">
        <v>595</v>
      </c>
      <c r="H2371" s="220">
        <v>4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2482</v>
      </c>
    </row>
    <row r="2372" s="2" customFormat="1" ht="24.15" customHeight="1">
      <c r="A2372" s="41"/>
      <c r="B2372" s="42"/>
      <c r="C2372" s="216" t="s">
        <v>2483</v>
      </c>
      <c r="D2372" s="216" t="s">
        <v>227</v>
      </c>
      <c r="E2372" s="217" t="s">
        <v>2484</v>
      </c>
      <c r="F2372" s="218" t="s">
        <v>2485</v>
      </c>
      <c r="G2372" s="219" t="s">
        <v>595</v>
      </c>
      <c r="H2372" s="220">
        <v>61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2486</v>
      </c>
    </row>
    <row r="2373" s="2" customFormat="1" ht="37.8" customHeight="1">
      <c r="A2373" s="41"/>
      <c r="B2373" s="42"/>
      <c r="C2373" s="216" t="s">
        <v>2487</v>
      </c>
      <c r="D2373" s="216" t="s">
        <v>227</v>
      </c>
      <c r="E2373" s="217" t="s">
        <v>2488</v>
      </c>
      <c r="F2373" s="218" t="s">
        <v>2489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312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0.00027</v>
      </c>
      <c r="R2373" s="225">
        <f>Q2373*H2373</f>
        <v>0.00027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2490</v>
      </c>
    </row>
    <row r="2374" s="2" customFormat="1">
      <c r="A2374" s="41"/>
      <c r="B2374" s="42"/>
      <c r="C2374" s="43"/>
      <c r="D2374" s="267" t="s">
        <v>314</v>
      </c>
      <c r="E2374" s="43"/>
      <c r="F2374" s="268" t="s">
        <v>2491</v>
      </c>
      <c r="G2374" s="43"/>
      <c r="H2374" s="43"/>
      <c r="I2374" s="269"/>
      <c r="J2374" s="43"/>
      <c r="K2374" s="43"/>
      <c r="L2374" s="47"/>
      <c r="M2374" s="270"/>
      <c r="N2374" s="271"/>
      <c r="O2374" s="87"/>
      <c r="P2374" s="87"/>
      <c r="Q2374" s="87"/>
      <c r="R2374" s="87"/>
      <c r="S2374" s="87"/>
      <c r="T2374" s="88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T2374" s="20" t="s">
        <v>314</v>
      </c>
      <c r="AU2374" s="20" t="s">
        <v>93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2492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82</v>
      </c>
      <c r="G2376" s="230"/>
      <c r="H2376" s="234">
        <v>1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6" customFormat="1">
      <c r="A2377" s="16"/>
      <c r="B2377" s="272"/>
      <c r="C2377" s="273"/>
      <c r="D2377" s="231" t="s">
        <v>268</v>
      </c>
      <c r="E2377" s="274" t="s">
        <v>19</v>
      </c>
      <c r="F2377" s="275" t="s">
        <v>351</v>
      </c>
      <c r="G2377" s="273"/>
      <c r="H2377" s="276">
        <v>1</v>
      </c>
      <c r="I2377" s="277"/>
      <c r="J2377" s="273"/>
      <c r="K2377" s="273"/>
      <c r="L2377" s="278"/>
      <c r="M2377" s="279"/>
      <c r="N2377" s="280"/>
      <c r="O2377" s="280"/>
      <c r="P2377" s="280"/>
      <c r="Q2377" s="280"/>
      <c r="R2377" s="280"/>
      <c r="S2377" s="280"/>
      <c r="T2377" s="281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2" t="s">
        <v>268</v>
      </c>
      <c r="AU2377" s="282" t="s">
        <v>93</v>
      </c>
      <c r="AV2377" s="16" t="s">
        <v>231</v>
      </c>
      <c r="AW2377" s="16" t="s">
        <v>34</v>
      </c>
      <c r="AX2377" s="16" t="s">
        <v>82</v>
      </c>
      <c r="AY2377" s="282" t="s">
        <v>224</v>
      </c>
    </row>
    <row r="2378" s="2" customFormat="1" ht="24.15" customHeight="1">
      <c r="A2378" s="41"/>
      <c r="B2378" s="42"/>
      <c r="C2378" s="286" t="s">
        <v>2493</v>
      </c>
      <c r="D2378" s="286" t="s">
        <v>572</v>
      </c>
      <c r="E2378" s="287" t="s">
        <v>2494</v>
      </c>
      <c r="F2378" s="288" t="s">
        <v>2495</v>
      </c>
      <c r="G2378" s="289" t="s">
        <v>595</v>
      </c>
      <c r="H2378" s="290">
        <v>1</v>
      </c>
      <c r="I2378" s="291"/>
      <c r="J2378" s="292">
        <f>ROUND(I2378*H2378,2)</f>
        <v>0</v>
      </c>
      <c r="K2378" s="288" t="s">
        <v>312</v>
      </c>
      <c r="L2378" s="293"/>
      <c r="M2378" s="294" t="s">
        <v>19</v>
      </c>
      <c r="N2378" s="295" t="s">
        <v>46</v>
      </c>
      <c r="O2378" s="87"/>
      <c r="P2378" s="225">
        <f>O2378*H2378</f>
        <v>0</v>
      </c>
      <c r="Q2378" s="225">
        <v>0.0047000000000000002</v>
      </c>
      <c r="R2378" s="225">
        <f>Q2378*H2378</f>
        <v>0.0047000000000000002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254</v>
      </c>
      <c r="AT2378" s="227" t="s">
        <v>572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2496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2492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82</v>
      </c>
      <c r="G2380" s="230"/>
      <c r="H2380" s="234">
        <v>1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82</v>
      </c>
      <c r="AY2380" s="240" t="s">
        <v>224</v>
      </c>
    </row>
    <row r="2381" s="2" customFormat="1" ht="37.8" customHeight="1">
      <c r="A2381" s="41"/>
      <c r="B2381" s="42"/>
      <c r="C2381" s="216" t="s">
        <v>2497</v>
      </c>
      <c r="D2381" s="216" t="s">
        <v>227</v>
      </c>
      <c r="E2381" s="217" t="s">
        <v>2260</v>
      </c>
      <c r="F2381" s="218" t="s">
        <v>2261</v>
      </c>
      <c r="G2381" s="219" t="s">
        <v>595</v>
      </c>
      <c r="H2381" s="220">
        <v>6</v>
      </c>
      <c r="I2381" s="221"/>
      <c r="J2381" s="222">
        <f>ROUND(I2381*H2381,2)</f>
        <v>0</v>
      </c>
      <c r="K2381" s="218" t="s">
        <v>312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3.0000000000000001E-05</v>
      </c>
      <c r="R2381" s="225">
        <f>Q2381*H2381</f>
        <v>0.00018000000000000001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2498</v>
      </c>
    </row>
    <row r="2382" s="2" customFormat="1">
      <c r="A2382" s="41"/>
      <c r="B2382" s="42"/>
      <c r="C2382" s="43"/>
      <c r="D2382" s="267" t="s">
        <v>314</v>
      </c>
      <c r="E2382" s="43"/>
      <c r="F2382" s="268" t="s">
        <v>2263</v>
      </c>
      <c r="G2382" s="43"/>
      <c r="H2382" s="43"/>
      <c r="I2382" s="269"/>
      <c r="J2382" s="43"/>
      <c r="K2382" s="43"/>
      <c r="L2382" s="47"/>
      <c r="M2382" s="270"/>
      <c r="N2382" s="271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314</v>
      </c>
      <c r="AU2382" s="20" t="s">
        <v>93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2499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246</v>
      </c>
      <c r="G2384" s="230"/>
      <c r="H2384" s="234">
        <v>6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82</v>
      </c>
      <c r="AY2384" s="240" t="s">
        <v>224</v>
      </c>
    </row>
    <row r="2385" s="2" customFormat="1" ht="24.15" customHeight="1">
      <c r="A2385" s="41"/>
      <c r="B2385" s="42"/>
      <c r="C2385" s="286" t="s">
        <v>2500</v>
      </c>
      <c r="D2385" s="286" t="s">
        <v>572</v>
      </c>
      <c r="E2385" s="287" t="s">
        <v>2266</v>
      </c>
      <c r="F2385" s="288" t="s">
        <v>2267</v>
      </c>
      <c r="G2385" s="289" t="s">
        <v>595</v>
      </c>
      <c r="H2385" s="290">
        <v>6</v>
      </c>
      <c r="I2385" s="291"/>
      <c r="J2385" s="292">
        <f>ROUND(I2385*H2385,2)</f>
        <v>0</v>
      </c>
      <c r="K2385" s="288" t="s">
        <v>312</v>
      </c>
      <c r="L2385" s="293"/>
      <c r="M2385" s="294" t="s">
        <v>19</v>
      </c>
      <c r="N2385" s="295" t="s">
        <v>46</v>
      </c>
      <c r="O2385" s="87"/>
      <c r="P2385" s="225">
        <f>O2385*H2385</f>
        <v>0</v>
      </c>
      <c r="Q2385" s="225">
        <v>0.0022000000000000001</v>
      </c>
      <c r="R2385" s="225">
        <f>Q2385*H2385</f>
        <v>0.0132</v>
      </c>
      <c r="S2385" s="225">
        <v>0</v>
      </c>
      <c r="T2385" s="226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7" t="s">
        <v>254</v>
      </c>
      <c r="AT2385" s="227" t="s">
        <v>572</v>
      </c>
      <c r="AU2385" s="227" t="s">
        <v>93</v>
      </c>
      <c r="AY2385" s="20" t="s">
        <v>224</v>
      </c>
      <c r="BE2385" s="228">
        <f>IF(N2385="základní",J2385,0)</f>
        <v>0</v>
      </c>
      <c r="BF2385" s="228">
        <f>IF(N2385="snížená",J2385,0)</f>
        <v>0</v>
      </c>
      <c r="BG2385" s="228">
        <f>IF(N2385="zákl. přenesená",J2385,0)</f>
        <v>0</v>
      </c>
      <c r="BH2385" s="228">
        <f>IF(N2385="sníž. přenesená",J2385,0)</f>
        <v>0</v>
      </c>
      <c r="BI2385" s="228">
        <f>IF(N2385="nulová",J2385,0)</f>
        <v>0</v>
      </c>
      <c r="BJ2385" s="20" t="s">
        <v>93</v>
      </c>
      <c r="BK2385" s="228">
        <f>ROUND(I2385*H2385,2)</f>
        <v>0</v>
      </c>
      <c r="BL2385" s="20" t="s">
        <v>231</v>
      </c>
      <c r="BM2385" s="227" t="s">
        <v>2501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246</v>
      </c>
      <c r="G2387" s="230"/>
      <c r="H2387" s="234">
        <v>6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82</v>
      </c>
      <c r="AY2387" s="240" t="s">
        <v>224</v>
      </c>
    </row>
    <row r="2388" s="2" customFormat="1" ht="37.8" customHeight="1">
      <c r="A2388" s="41"/>
      <c r="B2388" s="42"/>
      <c r="C2388" s="216" t="s">
        <v>2502</v>
      </c>
      <c r="D2388" s="216" t="s">
        <v>227</v>
      </c>
      <c r="E2388" s="217" t="s">
        <v>2503</v>
      </c>
      <c r="F2388" s="218" t="s">
        <v>2504</v>
      </c>
      <c r="G2388" s="219" t="s">
        <v>595</v>
      </c>
      <c r="H2388" s="220">
        <v>85</v>
      </c>
      <c r="I2388" s="221"/>
      <c r="J2388" s="222">
        <f>ROUND(I2388*H2388,2)</f>
        <v>0</v>
      </c>
      <c r="K2388" s="218" t="s">
        <v>312</v>
      </c>
      <c r="L2388" s="47"/>
      <c r="M2388" s="223" t="s">
        <v>19</v>
      </c>
      <c r="N2388" s="224" t="s">
        <v>46</v>
      </c>
      <c r="O2388" s="87"/>
      <c r="P2388" s="225">
        <f>O2388*H2388</f>
        <v>0</v>
      </c>
      <c r="Q2388" s="225">
        <v>3.0000000000000001E-05</v>
      </c>
      <c r="R2388" s="225">
        <f>Q2388*H2388</f>
        <v>0.0025500000000000002</v>
      </c>
      <c r="S2388" s="225">
        <v>0</v>
      </c>
      <c r="T2388" s="226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7" t="s">
        <v>231</v>
      </c>
      <c r="AT2388" s="227" t="s">
        <v>227</v>
      </c>
      <c r="AU2388" s="227" t="s">
        <v>93</v>
      </c>
      <c r="AY2388" s="20" t="s">
        <v>224</v>
      </c>
      <c r="BE2388" s="228">
        <f>IF(N2388="základní",J2388,0)</f>
        <v>0</v>
      </c>
      <c r="BF2388" s="228">
        <f>IF(N2388="snížená",J2388,0)</f>
        <v>0</v>
      </c>
      <c r="BG2388" s="228">
        <f>IF(N2388="zákl. přenesená",J2388,0)</f>
        <v>0</v>
      </c>
      <c r="BH2388" s="228">
        <f>IF(N2388="sníž. přenesená",J2388,0)</f>
        <v>0</v>
      </c>
      <c r="BI2388" s="228">
        <f>IF(N2388="nulová",J2388,0)</f>
        <v>0</v>
      </c>
      <c r="BJ2388" s="20" t="s">
        <v>93</v>
      </c>
      <c r="BK2388" s="228">
        <f>ROUND(I2388*H2388,2)</f>
        <v>0</v>
      </c>
      <c r="BL2388" s="20" t="s">
        <v>231</v>
      </c>
      <c r="BM2388" s="227" t="s">
        <v>2505</v>
      </c>
    </row>
    <row r="2389" s="2" customFormat="1">
      <c r="A2389" s="41"/>
      <c r="B2389" s="42"/>
      <c r="C2389" s="43"/>
      <c r="D2389" s="267" t="s">
        <v>314</v>
      </c>
      <c r="E2389" s="43"/>
      <c r="F2389" s="268" t="s">
        <v>2506</v>
      </c>
      <c r="G2389" s="43"/>
      <c r="H2389" s="43"/>
      <c r="I2389" s="269"/>
      <c r="J2389" s="43"/>
      <c r="K2389" s="43"/>
      <c r="L2389" s="47"/>
      <c r="M2389" s="270"/>
      <c r="N2389" s="271"/>
      <c r="O2389" s="87"/>
      <c r="P2389" s="87"/>
      <c r="Q2389" s="87"/>
      <c r="R2389" s="87"/>
      <c r="S2389" s="87"/>
      <c r="T2389" s="88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T2389" s="20" t="s">
        <v>314</v>
      </c>
      <c r="AU2389" s="20" t="s">
        <v>93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2507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2508</v>
      </c>
      <c r="G2391" s="230"/>
      <c r="H2391" s="234">
        <v>85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24.15" customHeight="1">
      <c r="A2392" s="41"/>
      <c r="B2392" s="42"/>
      <c r="C2392" s="286" t="s">
        <v>2509</v>
      </c>
      <c r="D2392" s="286" t="s">
        <v>572</v>
      </c>
      <c r="E2392" s="287" t="s">
        <v>2245</v>
      </c>
      <c r="F2392" s="288" t="s">
        <v>2246</v>
      </c>
      <c r="G2392" s="289" t="s">
        <v>595</v>
      </c>
      <c r="H2392" s="290">
        <v>85</v>
      </c>
      <c r="I2392" s="291"/>
      <c r="J2392" s="292">
        <f>ROUND(I2392*H2392,2)</f>
        <v>0</v>
      </c>
      <c r="K2392" s="288" t="s">
        <v>312</v>
      </c>
      <c r="L2392" s="293"/>
      <c r="M2392" s="294" t="s">
        <v>19</v>
      </c>
      <c r="N2392" s="295" t="s">
        <v>46</v>
      </c>
      <c r="O2392" s="87"/>
      <c r="P2392" s="225">
        <f>O2392*H2392</f>
        <v>0</v>
      </c>
      <c r="Q2392" s="225">
        <v>0.0014</v>
      </c>
      <c r="R2392" s="225">
        <f>Q2392*H2392</f>
        <v>0.119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254</v>
      </c>
      <c r="AT2392" s="227" t="s">
        <v>572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2510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2507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2508</v>
      </c>
      <c r="G2394" s="230"/>
      <c r="H2394" s="234">
        <v>85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82</v>
      </c>
      <c r="AY2394" s="240" t="s">
        <v>224</v>
      </c>
    </row>
    <row r="2395" s="2" customFormat="1" ht="37.8" customHeight="1">
      <c r="A2395" s="41"/>
      <c r="B2395" s="42"/>
      <c r="C2395" s="216" t="s">
        <v>2511</v>
      </c>
      <c r="D2395" s="216" t="s">
        <v>227</v>
      </c>
      <c r="E2395" s="217" t="s">
        <v>2512</v>
      </c>
      <c r="F2395" s="218" t="s">
        <v>2513</v>
      </c>
      <c r="G2395" s="219" t="s">
        <v>595</v>
      </c>
      <c r="H2395" s="220">
        <v>2</v>
      </c>
      <c r="I2395" s="221"/>
      <c r="J2395" s="222">
        <f>ROUND(I2395*H2395,2)</f>
        <v>0</v>
      </c>
      <c r="K2395" s="218" t="s">
        <v>312</v>
      </c>
      <c r="L2395" s="47"/>
      <c r="M2395" s="223" t="s">
        <v>19</v>
      </c>
      <c r="N2395" s="224" t="s">
        <v>46</v>
      </c>
      <c r="O2395" s="87"/>
      <c r="P2395" s="225">
        <f>O2395*H2395</f>
        <v>0</v>
      </c>
      <c r="Q2395" s="225">
        <v>0.00027</v>
      </c>
      <c r="R2395" s="225">
        <f>Q2395*H2395</f>
        <v>0.00054000000000000001</v>
      </c>
      <c r="S2395" s="225">
        <v>0</v>
      </c>
      <c r="T2395" s="226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7" t="s">
        <v>231</v>
      </c>
      <c r="AT2395" s="227" t="s">
        <v>227</v>
      </c>
      <c r="AU2395" s="227" t="s">
        <v>93</v>
      </c>
      <c r="AY2395" s="20" t="s">
        <v>224</v>
      </c>
      <c r="BE2395" s="228">
        <f>IF(N2395="základní",J2395,0)</f>
        <v>0</v>
      </c>
      <c r="BF2395" s="228">
        <f>IF(N2395="snížená",J2395,0)</f>
        <v>0</v>
      </c>
      <c r="BG2395" s="228">
        <f>IF(N2395="zákl. přenesená",J2395,0)</f>
        <v>0</v>
      </c>
      <c r="BH2395" s="228">
        <f>IF(N2395="sníž. přenesená",J2395,0)</f>
        <v>0</v>
      </c>
      <c r="BI2395" s="228">
        <f>IF(N2395="nulová",J2395,0)</f>
        <v>0</v>
      </c>
      <c r="BJ2395" s="20" t="s">
        <v>93</v>
      </c>
      <c r="BK2395" s="228">
        <f>ROUND(I2395*H2395,2)</f>
        <v>0</v>
      </c>
      <c r="BL2395" s="20" t="s">
        <v>231</v>
      </c>
      <c r="BM2395" s="227" t="s">
        <v>2514</v>
      </c>
    </row>
    <row r="2396" s="2" customFormat="1">
      <c r="A2396" s="41"/>
      <c r="B2396" s="42"/>
      <c r="C2396" s="43"/>
      <c r="D2396" s="267" t="s">
        <v>314</v>
      </c>
      <c r="E2396" s="43"/>
      <c r="F2396" s="268" t="s">
        <v>2515</v>
      </c>
      <c r="G2396" s="43"/>
      <c r="H2396" s="43"/>
      <c r="I2396" s="269"/>
      <c r="J2396" s="43"/>
      <c r="K2396" s="43"/>
      <c r="L2396" s="47"/>
      <c r="M2396" s="270"/>
      <c r="N2396" s="271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314</v>
      </c>
      <c r="AU2396" s="20" t="s">
        <v>93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2516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93</v>
      </c>
      <c r="G2398" s="230"/>
      <c r="H2398" s="234">
        <v>2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24.15" customHeight="1">
      <c r="A2399" s="41"/>
      <c r="B2399" s="42"/>
      <c r="C2399" s="286" t="s">
        <v>2517</v>
      </c>
      <c r="D2399" s="286" t="s">
        <v>572</v>
      </c>
      <c r="E2399" s="287" t="s">
        <v>2494</v>
      </c>
      <c r="F2399" s="288" t="s">
        <v>2495</v>
      </c>
      <c r="G2399" s="289" t="s">
        <v>595</v>
      </c>
      <c r="H2399" s="290">
        <v>2</v>
      </c>
      <c r="I2399" s="291"/>
      <c r="J2399" s="292">
        <f>ROUND(I2399*H2399,2)</f>
        <v>0</v>
      </c>
      <c r="K2399" s="288" t="s">
        <v>312</v>
      </c>
      <c r="L2399" s="293"/>
      <c r="M2399" s="294" t="s">
        <v>19</v>
      </c>
      <c r="N2399" s="295" t="s">
        <v>46</v>
      </c>
      <c r="O2399" s="87"/>
      <c r="P2399" s="225">
        <f>O2399*H2399</f>
        <v>0</v>
      </c>
      <c r="Q2399" s="225">
        <v>0.0047000000000000002</v>
      </c>
      <c r="R2399" s="225">
        <f>Q2399*H2399</f>
        <v>0.0094000000000000004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254</v>
      </c>
      <c r="AT2399" s="227" t="s">
        <v>572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2518</v>
      </c>
    </row>
    <row r="2400" s="14" customFormat="1">
      <c r="A2400" s="14"/>
      <c r="B2400" s="246"/>
      <c r="C2400" s="247"/>
      <c r="D2400" s="231" t="s">
        <v>268</v>
      </c>
      <c r="E2400" s="248" t="s">
        <v>19</v>
      </c>
      <c r="F2400" s="249" t="s">
        <v>2516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268</v>
      </c>
      <c r="AU2400" s="255" t="s">
        <v>93</v>
      </c>
      <c r="AV2400" s="14" t="s">
        <v>82</v>
      </c>
      <c r="AW2400" s="14" t="s">
        <v>34</v>
      </c>
      <c r="AX2400" s="14" t="s">
        <v>74</v>
      </c>
      <c r="AY2400" s="255" t="s">
        <v>224</v>
      </c>
    </row>
    <row r="2401" s="13" customFormat="1">
      <c r="A2401" s="13"/>
      <c r="B2401" s="229"/>
      <c r="C2401" s="230"/>
      <c r="D2401" s="231" t="s">
        <v>268</v>
      </c>
      <c r="E2401" s="232" t="s">
        <v>19</v>
      </c>
      <c r="F2401" s="233" t="s">
        <v>93</v>
      </c>
      <c r="G2401" s="230"/>
      <c r="H2401" s="234">
        <v>2</v>
      </c>
      <c r="I2401" s="235"/>
      <c r="J2401" s="230"/>
      <c r="K2401" s="230"/>
      <c r="L2401" s="236"/>
      <c r="M2401" s="237"/>
      <c r="N2401" s="238"/>
      <c r="O2401" s="238"/>
      <c r="P2401" s="238"/>
      <c r="Q2401" s="238"/>
      <c r="R2401" s="238"/>
      <c r="S2401" s="238"/>
      <c r="T2401" s="23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0" t="s">
        <v>268</v>
      </c>
      <c r="AU2401" s="240" t="s">
        <v>93</v>
      </c>
      <c r="AV2401" s="13" t="s">
        <v>93</v>
      </c>
      <c r="AW2401" s="13" t="s">
        <v>34</v>
      </c>
      <c r="AX2401" s="13" t="s">
        <v>82</v>
      </c>
      <c r="AY2401" s="240" t="s">
        <v>224</v>
      </c>
    </row>
    <row r="2402" s="2" customFormat="1" ht="37.8" customHeight="1">
      <c r="A2402" s="41"/>
      <c r="B2402" s="42"/>
      <c r="C2402" s="216" t="s">
        <v>2519</v>
      </c>
      <c r="D2402" s="216" t="s">
        <v>227</v>
      </c>
      <c r="E2402" s="217" t="s">
        <v>2520</v>
      </c>
      <c r="F2402" s="218" t="s">
        <v>2521</v>
      </c>
      <c r="G2402" s="219" t="s">
        <v>595</v>
      </c>
      <c r="H2402" s="220">
        <v>134</v>
      </c>
      <c r="I2402" s="221"/>
      <c r="J2402" s="222">
        <f>ROUND(I2402*H2402,2)</f>
        <v>0</v>
      </c>
      <c r="K2402" s="218" t="s">
        <v>312</v>
      </c>
      <c r="L2402" s="47"/>
      <c r="M2402" s="223" t="s">
        <v>19</v>
      </c>
      <c r="N2402" s="224" t="s">
        <v>46</v>
      </c>
      <c r="O2402" s="87"/>
      <c r="P2402" s="225">
        <f>O2402*H2402</f>
        <v>0</v>
      </c>
      <c r="Q2402" s="225">
        <v>3.0000000000000001E-05</v>
      </c>
      <c r="R2402" s="225">
        <f>Q2402*H2402</f>
        <v>0.0040200000000000001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231</v>
      </c>
      <c r="AT2402" s="227" t="s">
        <v>227</v>
      </c>
      <c r="AU2402" s="227" t="s">
        <v>93</v>
      </c>
      <c r="AY2402" s="20" t="s">
        <v>224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93</v>
      </c>
      <c r="BK2402" s="228">
        <f>ROUND(I2402*H2402,2)</f>
        <v>0</v>
      </c>
      <c r="BL2402" s="20" t="s">
        <v>231</v>
      </c>
      <c r="BM2402" s="227" t="s">
        <v>2522</v>
      </c>
    </row>
    <row r="2403" s="2" customFormat="1">
      <c r="A2403" s="41"/>
      <c r="B2403" s="42"/>
      <c r="C2403" s="43"/>
      <c r="D2403" s="267" t="s">
        <v>314</v>
      </c>
      <c r="E2403" s="43"/>
      <c r="F2403" s="268" t="s">
        <v>2523</v>
      </c>
      <c r="G2403" s="43"/>
      <c r="H2403" s="43"/>
      <c r="I2403" s="269"/>
      <c r="J2403" s="43"/>
      <c r="K2403" s="43"/>
      <c r="L2403" s="47"/>
      <c r="M2403" s="270"/>
      <c r="N2403" s="271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314</v>
      </c>
      <c r="AU2403" s="20" t="s">
        <v>93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1319</v>
      </c>
      <c r="G2405" s="230"/>
      <c r="H2405" s="234">
        <v>98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4" customFormat="1">
      <c r="A2406" s="14"/>
      <c r="B2406" s="246"/>
      <c r="C2406" s="247"/>
      <c r="D2406" s="231" t="s">
        <v>268</v>
      </c>
      <c r="E2406" s="248" t="s">
        <v>19</v>
      </c>
      <c r="F2406" s="249" t="s">
        <v>2525</v>
      </c>
      <c r="G2406" s="247"/>
      <c r="H2406" s="248" t="s">
        <v>19</v>
      </c>
      <c r="I2406" s="250"/>
      <c r="J2406" s="247"/>
      <c r="K2406" s="247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268</v>
      </c>
      <c r="AU2406" s="255" t="s">
        <v>93</v>
      </c>
      <c r="AV2406" s="14" t="s">
        <v>82</v>
      </c>
      <c r="AW2406" s="14" t="s">
        <v>34</v>
      </c>
      <c r="AX2406" s="14" t="s">
        <v>74</v>
      </c>
      <c r="AY2406" s="255" t="s">
        <v>224</v>
      </c>
    </row>
    <row r="2407" s="13" customFormat="1">
      <c r="A2407" s="13"/>
      <c r="B2407" s="229"/>
      <c r="C2407" s="230"/>
      <c r="D2407" s="231" t="s">
        <v>268</v>
      </c>
      <c r="E2407" s="232" t="s">
        <v>19</v>
      </c>
      <c r="F2407" s="233" t="s">
        <v>680</v>
      </c>
      <c r="G2407" s="230"/>
      <c r="H2407" s="234">
        <v>36</v>
      </c>
      <c r="I2407" s="235"/>
      <c r="J2407" s="230"/>
      <c r="K2407" s="230"/>
      <c r="L2407" s="236"/>
      <c r="M2407" s="237"/>
      <c r="N2407" s="238"/>
      <c r="O2407" s="238"/>
      <c r="P2407" s="238"/>
      <c r="Q2407" s="238"/>
      <c r="R2407" s="238"/>
      <c r="S2407" s="238"/>
      <c r="T2407" s="23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0" t="s">
        <v>268</v>
      </c>
      <c r="AU2407" s="240" t="s">
        <v>93</v>
      </c>
      <c r="AV2407" s="13" t="s">
        <v>93</v>
      </c>
      <c r="AW2407" s="13" t="s">
        <v>34</v>
      </c>
      <c r="AX2407" s="13" t="s">
        <v>74</v>
      </c>
      <c r="AY2407" s="240" t="s">
        <v>224</v>
      </c>
    </row>
    <row r="2408" s="16" customFormat="1">
      <c r="A2408" s="16"/>
      <c r="B2408" s="272"/>
      <c r="C2408" s="273"/>
      <c r="D2408" s="231" t="s">
        <v>268</v>
      </c>
      <c r="E2408" s="274" t="s">
        <v>19</v>
      </c>
      <c r="F2408" s="275" t="s">
        <v>351</v>
      </c>
      <c r="G2408" s="273"/>
      <c r="H2408" s="276">
        <v>134</v>
      </c>
      <c r="I2408" s="277"/>
      <c r="J2408" s="273"/>
      <c r="K2408" s="273"/>
      <c r="L2408" s="278"/>
      <c r="M2408" s="279"/>
      <c r="N2408" s="280"/>
      <c r="O2408" s="280"/>
      <c r="P2408" s="280"/>
      <c r="Q2408" s="280"/>
      <c r="R2408" s="280"/>
      <c r="S2408" s="280"/>
      <c r="T2408" s="281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T2408" s="282" t="s">
        <v>268</v>
      </c>
      <c r="AU2408" s="282" t="s">
        <v>93</v>
      </c>
      <c r="AV2408" s="16" t="s">
        <v>231</v>
      </c>
      <c r="AW2408" s="16" t="s">
        <v>34</v>
      </c>
      <c r="AX2408" s="16" t="s">
        <v>82</v>
      </c>
      <c r="AY2408" s="282" t="s">
        <v>224</v>
      </c>
    </row>
    <row r="2409" s="2" customFormat="1" ht="24.15" customHeight="1">
      <c r="A2409" s="41"/>
      <c r="B2409" s="42"/>
      <c r="C2409" s="286" t="s">
        <v>2526</v>
      </c>
      <c r="D2409" s="286" t="s">
        <v>572</v>
      </c>
      <c r="E2409" s="287" t="s">
        <v>2266</v>
      </c>
      <c r="F2409" s="288" t="s">
        <v>2267</v>
      </c>
      <c r="G2409" s="289" t="s">
        <v>595</v>
      </c>
      <c r="H2409" s="290">
        <v>134</v>
      </c>
      <c r="I2409" s="291"/>
      <c r="J2409" s="292">
        <f>ROUND(I2409*H2409,2)</f>
        <v>0</v>
      </c>
      <c r="K2409" s="288" t="s">
        <v>312</v>
      </c>
      <c r="L2409" s="293"/>
      <c r="M2409" s="294" t="s">
        <v>19</v>
      </c>
      <c r="N2409" s="295" t="s">
        <v>46</v>
      </c>
      <c r="O2409" s="87"/>
      <c r="P2409" s="225">
        <f>O2409*H2409</f>
        <v>0</v>
      </c>
      <c r="Q2409" s="225">
        <v>0.0022000000000000001</v>
      </c>
      <c r="R2409" s="225">
        <f>Q2409*H2409</f>
        <v>0.29480000000000001</v>
      </c>
      <c r="S2409" s="225">
        <v>0</v>
      </c>
      <c r="T2409" s="226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7" t="s">
        <v>254</v>
      </c>
      <c r="AT2409" s="227" t="s">
        <v>572</v>
      </c>
      <c r="AU2409" s="227" t="s">
        <v>93</v>
      </c>
      <c r="AY2409" s="20" t="s">
        <v>224</v>
      </c>
      <c r="BE2409" s="228">
        <f>IF(N2409="základní",J2409,0)</f>
        <v>0</v>
      </c>
      <c r="BF2409" s="228">
        <f>IF(N2409="snížená",J2409,0)</f>
        <v>0</v>
      </c>
      <c r="BG2409" s="228">
        <f>IF(N2409="zákl. přenesená",J2409,0)</f>
        <v>0</v>
      </c>
      <c r="BH2409" s="228">
        <f>IF(N2409="sníž. přenesená",J2409,0)</f>
        <v>0</v>
      </c>
      <c r="BI2409" s="228">
        <f>IF(N2409="nulová",J2409,0)</f>
        <v>0</v>
      </c>
      <c r="BJ2409" s="20" t="s">
        <v>93</v>
      </c>
      <c r="BK2409" s="228">
        <f>ROUND(I2409*H2409,2)</f>
        <v>0</v>
      </c>
      <c r="BL2409" s="20" t="s">
        <v>231</v>
      </c>
      <c r="BM2409" s="227" t="s">
        <v>2527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2524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1319</v>
      </c>
      <c r="G2411" s="230"/>
      <c r="H2411" s="234">
        <v>98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4" customFormat="1">
      <c r="A2412" s="14"/>
      <c r="B2412" s="246"/>
      <c r="C2412" s="247"/>
      <c r="D2412" s="231" t="s">
        <v>268</v>
      </c>
      <c r="E2412" s="248" t="s">
        <v>19</v>
      </c>
      <c r="F2412" s="249" t="s">
        <v>2525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268</v>
      </c>
      <c r="AU2412" s="255" t="s">
        <v>93</v>
      </c>
      <c r="AV2412" s="14" t="s">
        <v>82</v>
      </c>
      <c r="AW2412" s="14" t="s">
        <v>34</v>
      </c>
      <c r="AX2412" s="14" t="s">
        <v>74</v>
      </c>
      <c r="AY2412" s="255" t="s">
        <v>224</v>
      </c>
    </row>
    <row r="2413" s="13" customFormat="1">
      <c r="A2413" s="13"/>
      <c r="B2413" s="229"/>
      <c r="C2413" s="230"/>
      <c r="D2413" s="231" t="s">
        <v>268</v>
      </c>
      <c r="E2413" s="232" t="s">
        <v>19</v>
      </c>
      <c r="F2413" s="233" t="s">
        <v>680</v>
      </c>
      <c r="G2413" s="230"/>
      <c r="H2413" s="234">
        <v>36</v>
      </c>
      <c r="I2413" s="235"/>
      <c r="J2413" s="230"/>
      <c r="K2413" s="230"/>
      <c r="L2413" s="236"/>
      <c r="M2413" s="237"/>
      <c r="N2413" s="238"/>
      <c r="O2413" s="238"/>
      <c r="P2413" s="238"/>
      <c r="Q2413" s="238"/>
      <c r="R2413" s="238"/>
      <c r="S2413" s="238"/>
      <c r="T2413" s="23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0" t="s">
        <v>268</v>
      </c>
      <c r="AU2413" s="240" t="s">
        <v>93</v>
      </c>
      <c r="AV2413" s="13" t="s">
        <v>93</v>
      </c>
      <c r="AW2413" s="13" t="s">
        <v>34</v>
      </c>
      <c r="AX2413" s="13" t="s">
        <v>74</v>
      </c>
      <c r="AY2413" s="240" t="s">
        <v>224</v>
      </c>
    </row>
    <row r="2414" s="16" customFormat="1">
      <c r="A2414" s="16"/>
      <c r="B2414" s="272"/>
      <c r="C2414" s="273"/>
      <c r="D2414" s="231" t="s">
        <v>268</v>
      </c>
      <c r="E2414" s="274" t="s">
        <v>19</v>
      </c>
      <c r="F2414" s="275" t="s">
        <v>351</v>
      </c>
      <c r="G2414" s="273"/>
      <c r="H2414" s="276">
        <v>134</v>
      </c>
      <c r="I2414" s="277"/>
      <c r="J2414" s="273"/>
      <c r="K2414" s="273"/>
      <c r="L2414" s="278"/>
      <c r="M2414" s="279"/>
      <c r="N2414" s="280"/>
      <c r="O2414" s="280"/>
      <c r="P2414" s="280"/>
      <c r="Q2414" s="280"/>
      <c r="R2414" s="280"/>
      <c r="S2414" s="280"/>
      <c r="T2414" s="281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82" t="s">
        <v>268</v>
      </c>
      <c r="AU2414" s="282" t="s">
        <v>93</v>
      </c>
      <c r="AV2414" s="16" t="s">
        <v>231</v>
      </c>
      <c r="AW2414" s="16" t="s">
        <v>34</v>
      </c>
      <c r="AX2414" s="16" t="s">
        <v>82</v>
      </c>
      <c r="AY2414" s="282" t="s">
        <v>224</v>
      </c>
    </row>
    <row r="2415" s="2" customFormat="1" ht="37.8" customHeight="1">
      <c r="A2415" s="41"/>
      <c r="B2415" s="42"/>
      <c r="C2415" s="216" t="s">
        <v>2528</v>
      </c>
      <c r="D2415" s="216" t="s">
        <v>227</v>
      </c>
      <c r="E2415" s="217" t="s">
        <v>2529</v>
      </c>
      <c r="F2415" s="218" t="s">
        <v>2530</v>
      </c>
      <c r="G2415" s="219" t="s">
        <v>595</v>
      </c>
      <c r="H2415" s="220">
        <v>92</v>
      </c>
      <c r="I2415" s="221"/>
      <c r="J2415" s="222">
        <f>ROUND(I2415*H2415,2)</f>
        <v>0</v>
      </c>
      <c r="K2415" s="218" t="s">
        <v>312</v>
      </c>
      <c r="L2415" s="47"/>
      <c r="M2415" s="223" t="s">
        <v>19</v>
      </c>
      <c r="N2415" s="224" t="s">
        <v>46</v>
      </c>
      <c r="O2415" s="87"/>
      <c r="P2415" s="225">
        <f>O2415*H2415</f>
        <v>0</v>
      </c>
      <c r="Q2415" s="225">
        <v>5.0000000000000002E-05</v>
      </c>
      <c r="R2415" s="225">
        <f>Q2415*H2415</f>
        <v>0.0045999999999999999</v>
      </c>
      <c r="S2415" s="225">
        <v>0</v>
      </c>
      <c r="T2415" s="226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7" t="s">
        <v>231</v>
      </c>
      <c r="AT2415" s="227" t="s">
        <v>227</v>
      </c>
      <c r="AU2415" s="227" t="s">
        <v>93</v>
      </c>
      <c r="AY2415" s="20" t="s">
        <v>224</v>
      </c>
      <c r="BE2415" s="228">
        <f>IF(N2415="základní",J2415,0)</f>
        <v>0</v>
      </c>
      <c r="BF2415" s="228">
        <f>IF(N2415="snížená",J2415,0)</f>
        <v>0</v>
      </c>
      <c r="BG2415" s="228">
        <f>IF(N2415="zákl. přenesená",J2415,0)</f>
        <v>0</v>
      </c>
      <c r="BH2415" s="228">
        <f>IF(N2415="sníž. přenesená",J2415,0)</f>
        <v>0</v>
      </c>
      <c r="BI2415" s="228">
        <f>IF(N2415="nulová",J2415,0)</f>
        <v>0</v>
      </c>
      <c r="BJ2415" s="20" t="s">
        <v>93</v>
      </c>
      <c r="BK2415" s="228">
        <f>ROUND(I2415*H2415,2)</f>
        <v>0</v>
      </c>
      <c r="BL2415" s="20" t="s">
        <v>231</v>
      </c>
      <c r="BM2415" s="227" t="s">
        <v>2531</v>
      </c>
    </row>
    <row r="2416" s="2" customFormat="1">
      <c r="A2416" s="41"/>
      <c r="B2416" s="42"/>
      <c r="C2416" s="43"/>
      <c r="D2416" s="267" t="s">
        <v>314</v>
      </c>
      <c r="E2416" s="43"/>
      <c r="F2416" s="268" t="s">
        <v>2532</v>
      </c>
      <c r="G2416" s="43"/>
      <c r="H2416" s="43"/>
      <c r="I2416" s="269"/>
      <c r="J2416" s="43"/>
      <c r="K2416" s="43"/>
      <c r="L2416" s="47"/>
      <c r="M2416" s="270"/>
      <c r="N2416" s="271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314</v>
      </c>
      <c r="AU2416" s="20" t="s">
        <v>93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2533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82</v>
      </c>
      <c r="G2418" s="230"/>
      <c r="H2418" s="234">
        <v>1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2534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8</v>
      </c>
      <c r="G2420" s="230"/>
      <c r="H2420" s="234">
        <v>12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2535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1179</v>
      </c>
      <c r="G2422" s="230"/>
      <c r="H2422" s="234">
        <v>76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2536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108</v>
      </c>
      <c r="G2424" s="230"/>
      <c r="H2424" s="234">
        <v>3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92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24.15" customHeight="1">
      <c r="A2426" s="41"/>
      <c r="B2426" s="42"/>
      <c r="C2426" s="286" t="s">
        <v>2537</v>
      </c>
      <c r="D2426" s="286" t="s">
        <v>572</v>
      </c>
      <c r="E2426" s="287" t="s">
        <v>2538</v>
      </c>
      <c r="F2426" s="288" t="s">
        <v>2539</v>
      </c>
      <c r="G2426" s="289" t="s">
        <v>595</v>
      </c>
      <c r="H2426" s="290">
        <v>1</v>
      </c>
      <c r="I2426" s="291"/>
      <c r="J2426" s="292">
        <f>ROUND(I2426*H2426,2)</f>
        <v>0</v>
      </c>
      <c r="K2426" s="288" t="s">
        <v>312</v>
      </c>
      <c r="L2426" s="293"/>
      <c r="M2426" s="294" t="s">
        <v>19</v>
      </c>
      <c r="N2426" s="295" t="s">
        <v>46</v>
      </c>
      <c r="O2426" s="87"/>
      <c r="P2426" s="225">
        <f>O2426*H2426</f>
        <v>0</v>
      </c>
      <c r="Q2426" s="225">
        <v>0.0033</v>
      </c>
      <c r="R2426" s="225">
        <f>Q2426*H2426</f>
        <v>0.0033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254</v>
      </c>
      <c r="AT2426" s="227" t="s">
        <v>572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2540</v>
      </c>
    </row>
    <row r="2427" s="14" customFormat="1">
      <c r="A2427" s="14"/>
      <c r="B2427" s="246"/>
      <c r="C2427" s="247"/>
      <c r="D2427" s="231" t="s">
        <v>268</v>
      </c>
      <c r="E2427" s="248" t="s">
        <v>19</v>
      </c>
      <c r="F2427" s="249" t="s">
        <v>2533</v>
      </c>
      <c r="G2427" s="247"/>
      <c r="H2427" s="248" t="s">
        <v>19</v>
      </c>
      <c r="I2427" s="250"/>
      <c r="J2427" s="247"/>
      <c r="K2427" s="247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268</v>
      </c>
      <c r="AU2427" s="255" t="s">
        <v>93</v>
      </c>
      <c r="AV2427" s="14" t="s">
        <v>82</v>
      </c>
      <c r="AW2427" s="14" t="s">
        <v>34</v>
      </c>
      <c r="AX2427" s="14" t="s">
        <v>74</v>
      </c>
      <c r="AY2427" s="255" t="s">
        <v>224</v>
      </c>
    </row>
    <row r="2428" s="13" customFormat="1">
      <c r="A2428" s="13"/>
      <c r="B2428" s="229"/>
      <c r="C2428" s="230"/>
      <c r="D2428" s="231" t="s">
        <v>268</v>
      </c>
      <c r="E2428" s="232" t="s">
        <v>19</v>
      </c>
      <c r="F2428" s="233" t="s">
        <v>82</v>
      </c>
      <c r="G2428" s="230"/>
      <c r="H2428" s="234">
        <v>1</v>
      </c>
      <c r="I2428" s="235"/>
      <c r="J2428" s="230"/>
      <c r="K2428" s="230"/>
      <c r="L2428" s="236"/>
      <c r="M2428" s="237"/>
      <c r="N2428" s="238"/>
      <c r="O2428" s="238"/>
      <c r="P2428" s="238"/>
      <c r="Q2428" s="238"/>
      <c r="R2428" s="238"/>
      <c r="S2428" s="238"/>
      <c r="T2428" s="23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0" t="s">
        <v>268</v>
      </c>
      <c r="AU2428" s="240" t="s">
        <v>93</v>
      </c>
      <c r="AV2428" s="13" t="s">
        <v>93</v>
      </c>
      <c r="AW2428" s="13" t="s">
        <v>34</v>
      </c>
      <c r="AX2428" s="13" t="s">
        <v>82</v>
      </c>
      <c r="AY2428" s="240" t="s">
        <v>224</v>
      </c>
    </row>
    <row r="2429" s="2" customFormat="1" ht="24.15" customHeight="1">
      <c r="A2429" s="41"/>
      <c r="B2429" s="42"/>
      <c r="C2429" s="286" t="s">
        <v>2541</v>
      </c>
      <c r="D2429" s="286" t="s">
        <v>572</v>
      </c>
      <c r="E2429" s="287" t="s">
        <v>2542</v>
      </c>
      <c r="F2429" s="288" t="s">
        <v>2543</v>
      </c>
      <c r="G2429" s="289" t="s">
        <v>595</v>
      </c>
      <c r="H2429" s="290">
        <v>12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0.0060000000000000001</v>
      </c>
      <c r="R2429" s="225">
        <f>Q2429*H2429</f>
        <v>0.072000000000000008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2544</v>
      </c>
    </row>
    <row r="2430" s="2" customFormat="1" ht="24.15" customHeight="1">
      <c r="A2430" s="41"/>
      <c r="B2430" s="42"/>
      <c r="C2430" s="286" t="s">
        <v>2545</v>
      </c>
      <c r="D2430" s="286" t="s">
        <v>572</v>
      </c>
      <c r="E2430" s="287" t="s">
        <v>2546</v>
      </c>
      <c r="F2430" s="288" t="s">
        <v>2547</v>
      </c>
      <c r="G2430" s="289" t="s">
        <v>595</v>
      </c>
      <c r="H2430" s="290">
        <v>76</v>
      </c>
      <c r="I2430" s="291"/>
      <c r="J2430" s="292">
        <f>ROUND(I2430*H2430,2)</f>
        <v>0</v>
      </c>
      <c r="K2430" s="288" t="s">
        <v>19</v>
      </c>
      <c r="L2430" s="293"/>
      <c r="M2430" s="294" t="s">
        <v>19</v>
      </c>
      <c r="N2430" s="295" t="s">
        <v>46</v>
      </c>
      <c r="O2430" s="87"/>
      <c r="P2430" s="225">
        <f>O2430*H2430</f>
        <v>0</v>
      </c>
      <c r="Q2430" s="225">
        <v>0.0066</v>
      </c>
      <c r="R2430" s="225">
        <f>Q2430*H2430</f>
        <v>0.50160000000000005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254</v>
      </c>
      <c r="AT2430" s="227" t="s">
        <v>572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2548</v>
      </c>
    </row>
    <row r="2431" s="2" customFormat="1" ht="24.15" customHeight="1">
      <c r="A2431" s="41"/>
      <c r="B2431" s="42"/>
      <c r="C2431" s="286" t="s">
        <v>2549</v>
      </c>
      <c r="D2431" s="286" t="s">
        <v>572</v>
      </c>
      <c r="E2431" s="287" t="s">
        <v>2550</v>
      </c>
      <c r="F2431" s="288" t="s">
        <v>2551</v>
      </c>
      <c r="G2431" s="289" t="s">
        <v>595</v>
      </c>
      <c r="H2431" s="290">
        <v>3</v>
      </c>
      <c r="I2431" s="291"/>
      <c r="J2431" s="292">
        <f>ROUND(I2431*H2431,2)</f>
        <v>0</v>
      </c>
      <c r="K2431" s="288" t="s">
        <v>19</v>
      </c>
      <c r="L2431" s="293"/>
      <c r="M2431" s="294" t="s">
        <v>19</v>
      </c>
      <c r="N2431" s="295" t="s">
        <v>46</v>
      </c>
      <c r="O2431" s="87"/>
      <c r="P2431" s="225">
        <f>O2431*H2431</f>
        <v>0</v>
      </c>
      <c r="Q2431" s="225">
        <v>0.0146</v>
      </c>
      <c r="R2431" s="225">
        <f>Q2431*H2431</f>
        <v>0.043799999999999999</v>
      </c>
      <c r="S2431" s="225">
        <v>0</v>
      </c>
      <c r="T2431" s="226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27" t="s">
        <v>254</v>
      </c>
      <c r="AT2431" s="227" t="s">
        <v>572</v>
      </c>
      <c r="AU2431" s="227" t="s">
        <v>93</v>
      </c>
      <c r="AY2431" s="20" t="s">
        <v>224</v>
      </c>
      <c r="BE2431" s="228">
        <f>IF(N2431="základní",J2431,0)</f>
        <v>0</v>
      </c>
      <c r="BF2431" s="228">
        <f>IF(N2431="snížená",J2431,0)</f>
        <v>0</v>
      </c>
      <c r="BG2431" s="228">
        <f>IF(N2431="zákl. přenesená",J2431,0)</f>
        <v>0</v>
      </c>
      <c r="BH2431" s="228">
        <f>IF(N2431="sníž. přenesená",J2431,0)</f>
        <v>0</v>
      </c>
      <c r="BI2431" s="228">
        <f>IF(N2431="nulová",J2431,0)</f>
        <v>0</v>
      </c>
      <c r="BJ2431" s="20" t="s">
        <v>93</v>
      </c>
      <c r="BK2431" s="228">
        <f>ROUND(I2431*H2431,2)</f>
        <v>0</v>
      </c>
      <c r="BL2431" s="20" t="s">
        <v>231</v>
      </c>
      <c r="BM2431" s="227" t="s">
        <v>2552</v>
      </c>
    </row>
    <row r="2432" s="2" customFormat="1" ht="37.8" customHeight="1">
      <c r="A2432" s="41"/>
      <c r="B2432" s="42"/>
      <c r="C2432" s="216" t="s">
        <v>2553</v>
      </c>
      <c r="D2432" s="216" t="s">
        <v>227</v>
      </c>
      <c r="E2432" s="217" t="s">
        <v>2554</v>
      </c>
      <c r="F2432" s="218" t="s">
        <v>2555</v>
      </c>
      <c r="G2432" s="219" t="s">
        <v>595</v>
      </c>
      <c r="H2432" s="220">
        <v>9</v>
      </c>
      <c r="I2432" s="221"/>
      <c r="J2432" s="222">
        <f>ROUND(I2432*H2432,2)</f>
        <v>0</v>
      </c>
      <c r="K2432" s="218" t="s">
        <v>312</v>
      </c>
      <c r="L2432" s="47"/>
      <c r="M2432" s="223" t="s">
        <v>19</v>
      </c>
      <c r="N2432" s="224" t="s">
        <v>46</v>
      </c>
      <c r="O2432" s="87"/>
      <c r="P2432" s="225">
        <f>O2432*H2432</f>
        <v>0</v>
      </c>
      <c r="Q2432" s="225">
        <v>0.00044000000000000002</v>
      </c>
      <c r="R2432" s="225">
        <f>Q2432*H2432</f>
        <v>0.00396</v>
      </c>
      <c r="S2432" s="225">
        <v>0</v>
      </c>
      <c r="T2432" s="226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27" t="s">
        <v>231</v>
      </c>
      <c r="AT2432" s="227" t="s">
        <v>227</v>
      </c>
      <c r="AU2432" s="227" t="s">
        <v>93</v>
      </c>
      <c r="AY2432" s="20" t="s">
        <v>224</v>
      </c>
      <c r="BE2432" s="228">
        <f>IF(N2432="základní",J2432,0)</f>
        <v>0</v>
      </c>
      <c r="BF2432" s="228">
        <f>IF(N2432="snížená",J2432,0)</f>
        <v>0</v>
      </c>
      <c r="BG2432" s="228">
        <f>IF(N2432="zákl. přenesená",J2432,0)</f>
        <v>0</v>
      </c>
      <c r="BH2432" s="228">
        <f>IF(N2432="sníž. přenesená",J2432,0)</f>
        <v>0</v>
      </c>
      <c r="BI2432" s="228">
        <f>IF(N2432="nulová",J2432,0)</f>
        <v>0</v>
      </c>
      <c r="BJ2432" s="20" t="s">
        <v>93</v>
      </c>
      <c r="BK2432" s="228">
        <f>ROUND(I2432*H2432,2)</f>
        <v>0</v>
      </c>
      <c r="BL2432" s="20" t="s">
        <v>231</v>
      </c>
      <c r="BM2432" s="227" t="s">
        <v>2556</v>
      </c>
    </row>
    <row r="2433" s="2" customFormat="1">
      <c r="A2433" s="41"/>
      <c r="B2433" s="42"/>
      <c r="C2433" s="43"/>
      <c r="D2433" s="267" t="s">
        <v>314</v>
      </c>
      <c r="E2433" s="43"/>
      <c r="F2433" s="268" t="s">
        <v>2557</v>
      </c>
      <c r="G2433" s="43"/>
      <c r="H2433" s="43"/>
      <c r="I2433" s="269"/>
      <c r="J2433" s="43"/>
      <c r="K2433" s="43"/>
      <c r="L2433" s="47"/>
      <c r="M2433" s="270"/>
      <c r="N2433" s="271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314</v>
      </c>
      <c r="AU2433" s="20" t="s">
        <v>93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2558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254</v>
      </c>
      <c r="G2435" s="230"/>
      <c r="H2435" s="234">
        <v>8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4" customFormat="1">
      <c r="A2436" s="14"/>
      <c r="B2436" s="246"/>
      <c r="C2436" s="247"/>
      <c r="D2436" s="231" t="s">
        <v>268</v>
      </c>
      <c r="E2436" s="248" t="s">
        <v>19</v>
      </c>
      <c r="F2436" s="249" t="s">
        <v>2559</v>
      </c>
      <c r="G2436" s="247"/>
      <c r="H2436" s="248" t="s">
        <v>19</v>
      </c>
      <c r="I2436" s="250"/>
      <c r="J2436" s="247"/>
      <c r="K2436" s="247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268</v>
      </c>
      <c r="AU2436" s="255" t="s">
        <v>93</v>
      </c>
      <c r="AV2436" s="14" t="s">
        <v>82</v>
      </c>
      <c r="AW2436" s="14" t="s">
        <v>34</v>
      </c>
      <c r="AX2436" s="14" t="s">
        <v>74</v>
      </c>
      <c r="AY2436" s="255" t="s">
        <v>224</v>
      </c>
    </row>
    <row r="2437" s="13" customFormat="1">
      <c r="A2437" s="13"/>
      <c r="B2437" s="229"/>
      <c r="C2437" s="230"/>
      <c r="D2437" s="231" t="s">
        <v>268</v>
      </c>
      <c r="E2437" s="232" t="s">
        <v>19</v>
      </c>
      <c r="F2437" s="233" t="s">
        <v>82</v>
      </c>
      <c r="G2437" s="230"/>
      <c r="H2437" s="234">
        <v>1</v>
      </c>
      <c r="I2437" s="235"/>
      <c r="J2437" s="230"/>
      <c r="K2437" s="230"/>
      <c r="L2437" s="236"/>
      <c r="M2437" s="237"/>
      <c r="N2437" s="238"/>
      <c r="O2437" s="238"/>
      <c r="P2437" s="238"/>
      <c r="Q2437" s="238"/>
      <c r="R2437" s="238"/>
      <c r="S2437" s="238"/>
      <c r="T2437" s="23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0" t="s">
        <v>268</v>
      </c>
      <c r="AU2437" s="240" t="s">
        <v>93</v>
      </c>
      <c r="AV2437" s="13" t="s">
        <v>93</v>
      </c>
      <c r="AW2437" s="13" t="s">
        <v>34</v>
      </c>
      <c r="AX2437" s="13" t="s">
        <v>74</v>
      </c>
      <c r="AY2437" s="240" t="s">
        <v>224</v>
      </c>
    </row>
    <row r="2438" s="16" customFormat="1">
      <c r="A2438" s="16"/>
      <c r="B2438" s="272"/>
      <c r="C2438" s="273"/>
      <c r="D2438" s="231" t="s">
        <v>268</v>
      </c>
      <c r="E2438" s="274" t="s">
        <v>19</v>
      </c>
      <c r="F2438" s="275" t="s">
        <v>351</v>
      </c>
      <c r="G2438" s="273"/>
      <c r="H2438" s="276">
        <v>9</v>
      </c>
      <c r="I2438" s="277"/>
      <c r="J2438" s="273"/>
      <c r="K2438" s="273"/>
      <c r="L2438" s="278"/>
      <c r="M2438" s="279"/>
      <c r="N2438" s="280"/>
      <c r="O2438" s="280"/>
      <c r="P2438" s="280"/>
      <c r="Q2438" s="280"/>
      <c r="R2438" s="280"/>
      <c r="S2438" s="280"/>
      <c r="T2438" s="281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T2438" s="282" t="s">
        <v>268</v>
      </c>
      <c r="AU2438" s="282" t="s">
        <v>93</v>
      </c>
      <c r="AV2438" s="16" t="s">
        <v>231</v>
      </c>
      <c r="AW2438" s="16" t="s">
        <v>34</v>
      </c>
      <c r="AX2438" s="16" t="s">
        <v>82</v>
      </c>
      <c r="AY2438" s="282" t="s">
        <v>224</v>
      </c>
    </row>
    <row r="2439" s="2" customFormat="1" ht="24.15" customHeight="1">
      <c r="A2439" s="41"/>
      <c r="B2439" s="42"/>
      <c r="C2439" s="286" t="s">
        <v>2560</v>
      </c>
      <c r="D2439" s="286" t="s">
        <v>572</v>
      </c>
      <c r="E2439" s="287" t="s">
        <v>2256</v>
      </c>
      <c r="F2439" s="288" t="s">
        <v>2257</v>
      </c>
      <c r="G2439" s="289" t="s">
        <v>595</v>
      </c>
      <c r="H2439" s="290">
        <v>9</v>
      </c>
      <c r="I2439" s="291"/>
      <c r="J2439" s="292">
        <f>ROUND(I2439*H2439,2)</f>
        <v>0</v>
      </c>
      <c r="K2439" s="288" t="s">
        <v>312</v>
      </c>
      <c r="L2439" s="293"/>
      <c r="M2439" s="294" t="s">
        <v>19</v>
      </c>
      <c r="N2439" s="295" t="s">
        <v>46</v>
      </c>
      <c r="O2439" s="87"/>
      <c r="P2439" s="225">
        <f>O2439*H2439</f>
        <v>0</v>
      </c>
      <c r="Q2439" s="225">
        <v>0.0061999999999999998</v>
      </c>
      <c r="R2439" s="225">
        <f>Q2439*H2439</f>
        <v>0.055799999999999995</v>
      </c>
      <c r="S2439" s="225">
        <v>0</v>
      </c>
      <c r="T2439" s="226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27" t="s">
        <v>254</v>
      </c>
      <c r="AT2439" s="227" t="s">
        <v>572</v>
      </c>
      <c r="AU2439" s="227" t="s">
        <v>93</v>
      </c>
      <c r="AY2439" s="20" t="s">
        <v>224</v>
      </c>
      <c r="BE2439" s="228">
        <f>IF(N2439="základní",J2439,0)</f>
        <v>0</v>
      </c>
      <c r="BF2439" s="228">
        <f>IF(N2439="snížená",J2439,0)</f>
        <v>0</v>
      </c>
      <c r="BG2439" s="228">
        <f>IF(N2439="zákl. přenesená",J2439,0)</f>
        <v>0</v>
      </c>
      <c r="BH2439" s="228">
        <f>IF(N2439="sníž. přenesená",J2439,0)</f>
        <v>0</v>
      </c>
      <c r="BI2439" s="228">
        <f>IF(N2439="nulová",J2439,0)</f>
        <v>0</v>
      </c>
      <c r="BJ2439" s="20" t="s">
        <v>93</v>
      </c>
      <c r="BK2439" s="228">
        <f>ROUND(I2439*H2439,2)</f>
        <v>0</v>
      </c>
      <c r="BL2439" s="20" t="s">
        <v>231</v>
      </c>
      <c r="BM2439" s="227" t="s">
        <v>2561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2558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254</v>
      </c>
      <c r="G2441" s="230"/>
      <c r="H2441" s="234">
        <v>8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4" customFormat="1">
      <c r="A2442" s="14"/>
      <c r="B2442" s="246"/>
      <c r="C2442" s="247"/>
      <c r="D2442" s="231" t="s">
        <v>268</v>
      </c>
      <c r="E2442" s="248" t="s">
        <v>19</v>
      </c>
      <c r="F2442" s="249" t="s">
        <v>2559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268</v>
      </c>
      <c r="AU2442" s="255" t="s">
        <v>93</v>
      </c>
      <c r="AV2442" s="14" t="s">
        <v>82</v>
      </c>
      <c r="AW2442" s="14" t="s">
        <v>34</v>
      </c>
      <c r="AX2442" s="14" t="s">
        <v>74</v>
      </c>
      <c r="AY2442" s="255" t="s">
        <v>224</v>
      </c>
    </row>
    <row r="2443" s="13" customFormat="1">
      <c r="A2443" s="13"/>
      <c r="B2443" s="229"/>
      <c r="C2443" s="230"/>
      <c r="D2443" s="231" t="s">
        <v>268</v>
      </c>
      <c r="E2443" s="232" t="s">
        <v>19</v>
      </c>
      <c r="F2443" s="233" t="s">
        <v>82</v>
      </c>
      <c r="G2443" s="230"/>
      <c r="H2443" s="234">
        <v>1</v>
      </c>
      <c r="I2443" s="235"/>
      <c r="J2443" s="230"/>
      <c r="K2443" s="230"/>
      <c r="L2443" s="236"/>
      <c r="M2443" s="237"/>
      <c r="N2443" s="238"/>
      <c r="O2443" s="238"/>
      <c r="P2443" s="238"/>
      <c r="Q2443" s="238"/>
      <c r="R2443" s="238"/>
      <c r="S2443" s="238"/>
      <c r="T2443" s="23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0" t="s">
        <v>268</v>
      </c>
      <c r="AU2443" s="240" t="s">
        <v>93</v>
      </c>
      <c r="AV2443" s="13" t="s">
        <v>93</v>
      </c>
      <c r="AW2443" s="13" t="s">
        <v>34</v>
      </c>
      <c r="AX2443" s="13" t="s">
        <v>74</v>
      </c>
      <c r="AY2443" s="240" t="s">
        <v>224</v>
      </c>
    </row>
    <row r="2444" s="16" customFormat="1">
      <c r="A2444" s="16"/>
      <c r="B2444" s="272"/>
      <c r="C2444" s="273"/>
      <c r="D2444" s="231" t="s">
        <v>268</v>
      </c>
      <c r="E2444" s="274" t="s">
        <v>19</v>
      </c>
      <c r="F2444" s="275" t="s">
        <v>351</v>
      </c>
      <c r="G2444" s="273"/>
      <c r="H2444" s="276">
        <v>9</v>
      </c>
      <c r="I2444" s="277"/>
      <c r="J2444" s="273"/>
      <c r="K2444" s="273"/>
      <c r="L2444" s="278"/>
      <c r="M2444" s="279"/>
      <c r="N2444" s="280"/>
      <c r="O2444" s="280"/>
      <c r="P2444" s="280"/>
      <c r="Q2444" s="280"/>
      <c r="R2444" s="280"/>
      <c r="S2444" s="280"/>
      <c r="T2444" s="281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T2444" s="282" t="s">
        <v>268</v>
      </c>
      <c r="AU2444" s="282" t="s">
        <v>93</v>
      </c>
      <c r="AV2444" s="16" t="s">
        <v>231</v>
      </c>
      <c r="AW2444" s="16" t="s">
        <v>34</v>
      </c>
      <c r="AX2444" s="16" t="s">
        <v>82</v>
      </c>
      <c r="AY2444" s="282" t="s">
        <v>224</v>
      </c>
    </row>
    <row r="2445" s="2" customFormat="1" ht="24.15" customHeight="1">
      <c r="A2445" s="41"/>
      <c r="B2445" s="42"/>
      <c r="C2445" s="216" t="s">
        <v>2562</v>
      </c>
      <c r="D2445" s="216" t="s">
        <v>227</v>
      </c>
      <c r="E2445" s="217" t="s">
        <v>2563</v>
      </c>
      <c r="F2445" s="218" t="s">
        <v>2564</v>
      </c>
      <c r="G2445" s="219" t="s">
        <v>595</v>
      </c>
      <c r="H2445" s="220">
        <v>6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2565</v>
      </c>
    </row>
    <row r="2446" s="2" customFormat="1" ht="24.15" customHeight="1">
      <c r="A2446" s="41"/>
      <c r="B2446" s="42"/>
      <c r="C2446" s="216" t="s">
        <v>2566</v>
      </c>
      <c r="D2446" s="216" t="s">
        <v>227</v>
      </c>
      <c r="E2446" s="217" t="s">
        <v>2567</v>
      </c>
      <c r="F2446" s="218" t="s">
        <v>2568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19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0</v>
      </c>
      <c r="R2446" s="225">
        <f>Q2446*H2446</f>
        <v>0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2569</v>
      </c>
    </row>
    <row r="2447" s="2" customFormat="1" ht="37.8" customHeight="1">
      <c r="A2447" s="41"/>
      <c r="B2447" s="42"/>
      <c r="C2447" s="216" t="s">
        <v>2570</v>
      </c>
      <c r="D2447" s="216" t="s">
        <v>227</v>
      </c>
      <c r="E2447" s="217" t="s">
        <v>2571</v>
      </c>
      <c r="F2447" s="218" t="s">
        <v>2572</v>
      </c>
      <c r="G2447" s="219" t="s">
        <v>595</v>
      </c>
      <c r="H2447" s="220">
        <v>18</v>
      </c>
      <c r="I2447" s="221"/>
      <c r="J2447" s="222">
        <f>ROUND(I2447*H2447,2)</f>
        <v>0</v>
      </c>
      <c r="K2447" s="218" t="s">
        <v>19</v>
      </c>
      <c r="L2447" s="47"/>
      <c r="M2447" s="223" t="s">
        <v>19</v>
      </c>
      <c r="N2447" s="224" t="s">
        <v>46</v>
      </c>
      <c r="O2447" s="87"/>
      <c r="P2447" s="225">
        <f>O2447*H2447</f>
        <v>0</v>
      </c>
      <c r="Q2447" s="225">
        <v>0</v>
      </c>
      <c r="R2447" s="225">
        <f>Q2447*H2447</f>
        <v>0</v>
      </c>
      <c r="S2447" s="225">
        <v>0</v>
      </c>
      <c r="T2447" s="226">
        <f>S2447*H2447</f>
        <v>0</v>
      </c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R2447" s="227" t="s">
        <v>231</v>
      </c>
      <c r="AT2447" s="227" t="s">
        <v>227</v>
      </c>
      <c r="AU2447" s="227" t="s">
        <v>93</v>
      </c>
      <c r="AY2447" s="20" t="s">
        <v>224</v>
      </c>
      <c r="BE2447" s="228">
        <f>IF(N2447="základní",J2447,0)</f>
        <v>0</v>
      </c>
      <c r="BF2447" s="228">
        <f>IF(N2447="snížená",J2447,0)</f>
        <v>0</v>
      </c>
      <c r="BG2447" s="228">
        <f>IF(N2447="zákl. přenesená",J2447,0)</f>
        <v>0</v>
      </c>
      <c r="BH2447" s="228">
        <f>IF(N2447="sníž. přenesená",J2447,0)</f>
        <v>0</v>
      </c>
      <c r="BI2447" s="228">
        <f>IF(N2447="nulová",J2447,0)</f>
        <v>0</v>
      </c>
      <c r="BJ2447" s="20" t="s">
        <v>93</v>
      </c>
      <c r="BK2447" s="228">
        <f>ROUND(I2447*H2447,2)</f>
        <v>0</v>
      </c>
      <c r="BL2447" s="20" t="s">
        <v>231</v>
      </c>
      <c r="BM2447" s="227" t="s">
        <v>2573</v>
      </c>
    </row>
    <row r="2448" s="2" customFormat="1" ht="37.8" customHeight="1">
      <c r="A2448" s="41"/>
      <c r="B2448" s="42"/>
      <c r="C2448" s="216" t="s">
        <v>2574</v>
      </c>
      <c r="D2448" s="216" t="s">
        <v>227</v>
      </c>
      <c r="E2448" s="217" t="s">
        <v>2230</v>
      </c>
      <c r="F2448" s="218" t="s">
        <v>2231</v>
      </c>
      <c r="G2448" s="219" t="s">
        <v>595</v>
      </c>
      <c r="H2448" s="220">
        <v>1</v>
      </c>
      <c r="I2448" s="221"/>
      <c r="J2448" s="222">
        <f>ROUND(I2448*H2448,2)</f>
        <v>0</v>
      </c>
      <c r="K2448" s="218" t="s">
        <v>312</v>
      </c>
      <c r="L2448" s="47"/>
      <c r="M2448" s="223" t="s">
        <v>19</v>
      </c>
      <c r="N2448" s="224" t="s">
        <v>46</v>
      </c>
      <c r="O2448" s="87"/>
      <c r="P2448" s="225">
        <f>O2448*H2448</f>
        <v>0</v>
      </c>
      <c r="Q2448" s="225">
        <v>3.0000000000000001E-05</v>
      </c>
      <c r="R2448" s="225">
        <f>Q2448*H2448</f>
        <v>3.0000000000000001E-05</v>
      </c>
      <c r="S2448" s="225">
        <v>0</v>
      </c>
      <c r="T2448" s="226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7" t="s">
        <v>231</v>
      </c>
      <c r="AT2448" s="227" t="s">
        <v>227</v>
      </c>
      <c r="AU2448" s="227" t="s">
        <v>93</v>
      </c>
      <c r="AY2448" s="20" t="s">
        <v>224</v>
      </c>
      <c r="BE2448" s="228">
        <f>IF(N2448="základní",J2448,0)</f>
        <v>0</v>
      </c>
      <c r="BF2448" s="228">
        <f>IF(N2448="snížená",J2448,0)</f>
        <v>0</v>
      </c>
      <c r="BG2448" s="228">
        <f>IF(N2448="zákl. přenesená",J2448,0)</f>
        <v>0</v>
      </c>
      <c r="BH2448" s="228">
        <f>IF(N2448="sníž. přenesená",J2448,0)</f>
        <v>0</v>
      </c>
      <c r="BI2448" s="228">
        <f>IF(N2448="nulová",J2448,0)</f>
        <v>0</v>
      </c>
      <c r="BJ2448" s="20" t="s">
        <v>93</v>
      </c>
      <c r="BK2448" s="228">
        <f>ROUND(I2448*H2448,2)</f>
        <v>0</v>
      </c>
      <c r="BL2448" s="20" t="s">
        <v>231</v>
      </c>
      <c r="BM2448" s="227" t="s">
        <v>2575</v>
      </c>
    </row>
    <row r="2449" s="2" customFormat="1">
      <c r="A2449" s="41"/>
      <c r="B2449" s="42"/>
      <c r="C2449" s="43"/>
      <c r="D2449" s="267" t="s">
        <v>314</v>
      </c>
      <c r="E2449" s="43"/>
      <c r="F2449" s="268" t="s">
        <v>2233</v>
      </c>
      <c r="G2449" s="43"/>
      <c r="H2449" s="43"/>
      <c r="I2449" s="269"/>
      <c r="J2449" s="43"/>
      <c r="K2449" s="43"/>
      <c r="L2449" s="47"/>
      <c r="M2449" s="270"/>
      <c r="N2449" s="271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314</v>
      </c>
      <c r="AU2449" s="20" t="s">
        <v>93</v>
      </c>
    </row>
    <row r="2450" s="14" customFormat="1">
      <c r="A2450" s="14"/>
      <c r="B2450" s="246"/>
      <c r="C2450" s="247"/>
      <c r="D2450" s="231" t="s">
        <v>268</v>
      </c>
      <c r="E2450" s="248" t="s">
        <v>19</v>
      </c>
      <c r="F2450" s="249" t="s">
        <v>2576</v>
      </c>
      <c r="G2450" s="247"/>
      <c r="H2450" s="248" t="s">
        <v>19</v>
      </c>
      <c r="I2450" s="250"/>
      <c r="J2450" s="247"/>
      <c r="K2450" s="247"/>
      <c r="L2450" s="251"/>
      <c r="M2450" s="252"/>
      <c r="N2450" s="253"/>
      <c r="O2450" s="253"/>
      <c r="P2450" s="253"/>
      <c r="Q2450" s="253"/>
      <c r="R2450" s="253"/>
      <c r="S2450" s="253"/>
      <c r="T2450" s="25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5" t="s">
        <v>268</v>
      </c>
      <c r="AU2450" s="255" t="s">
        <v>93</v>
      </c>
      <c r="AV2450" s="14" t="s">
        <v>82</v>
      </c>
      <c r="AW2450" s="14" t="s">
        <v>34</v>
      </c>
      <c r="AX2450" s="14" t="s">
        <v>74</v>
      </c>
      <c r="AY2450" s="255" t="s">
        <v>224</v>
      </c>
    </row>
    <row r="2451" s="13" customFormat="1">
      <c r="A2451" s="13"/>
      <c r="B2451" s="229"/>
      <c r="C2451" s="230"/>
      <c r="D2451" s="231" t="s">
        <v>268</v>
      </c>
      <c r="E2451" s="232" t="s">
        <v>19</v>
      </c>
      <c r="F2451" s="233" t="s">
        <v>82</v>
      </c>
      <c r="G2451" s="230"/>
      <c r="H2451" s="234">
        <v>1</v>
      </c>
      <c r="I2451" s="235"/>
      <c r="J2451" s="230"/>
      <c r="K2451" s="230"/>
      <c r="L2451" s="236"/>
      <c r="M2451" s="237"/>
      <c r="N2451" s="238"/>
      <c r="O2451" s="238"/>
      <c r="P2451" s="238"/>
      <c r="Q2451" s="238"/>
      <c r="R2451" s="238"/>
      <c r="S2451" s="238"/>
      <c r="T2451" s="23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0" t="s">
        <v>268</v>
      </c>
      <c r="AU2451" s="240" t="s">
        <v>93</v>
      </c>
      <c r="AV2451" s="13" t="s">
        <v>93</v>
      </c>
      <c r="AW2451" s="13" t="s">
        <v>34</v>
      </c>
      <c r="AX2451" s="13" t="s">
        <v>82</v>
      </c>
      <c r="AY2451" s="240" t="s">
        <v>224</v>
      </c>
    </row>
    <row r="2452" s="2" customFormat="1" ht="24.15" customHeight="1">
      <c r="A2452" s="41"/>
      <c r="B2452" s="42"/>
      <c r="C2452" s="286" t="s">
        <v>2577</v>
      </c>
      <c r="D2452" s="286" t="s">
        <v>572</v>
      </c>
      <c r="E2452" s="287" t="s">
        <v>2578</v>
      </c>
      <c r="F2452" s="288" t="s">
        <v>2579</v>
      </c>
      <c r="G2452" s="289" t="s">
        <v>595</v>
      </c>
      <c r="H2452" s="290">
        <v>1</v>
      </c>
      <c r="I2452" s="291"/>
      <c r="J2452" s="292">
        <f>ROUND(I2452*H2452,2)</f>
        <v>0</v>
      </c>
      <c r="K2452" s="288" t="s">
        <v>19</v>
      </c>
      <c r="L2452" s="293"/>
      <c r="M2452" s="294" t="s">
        <v>19</v>
      </c>
      <c r="N2452" s="295" t="s">
        <v>46</v>
      </c>
      <c r="O2452" s="87"/>
      <c r="P2452" s="225">
        <f>O2452*H2452</f>
        <v>0</v>
      </c>
      <c r="Q2452" s="225">
        <v>0.00089999999999999998</v>
      </c>
      <c r="R2452" s="225">
        <f>Q2452*H2452</f>
        <v>0.00089999999999999998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254</v>
      </c>
      <c r="AT2452" s="227" t="s">
        <v>572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2580</v>
      </c>
    </row>
    <row r="2453" s="12" customFormat="1" ht="22.8" customHeight="1">
      <c r="A2453" s="12"/>
      <c r="B2453" s="200"/>
      <c r="C2453" s="201"/>
      <c r="D2453" s="202" t="s">
        <v>73</v>
      </c>
      <c r="E2453" s="214" t="s">
        <v>2581</v>
      </c>
      <c r="F2453" s="214" t="s">
        <v>2582</v>
      </c>
      <c r="G2453" s="201"/>
      <c r="H2453" s="201"/>
      <c r="I2453" s="204"/>
      <c r="J2453" s="215">
        <f>BK2453</f>
        <v>0</v>
      </c>
      <c r="K2453" s="201"/>
      <c r="L2453" s="206"/>
      <c r="M2453" s="207"/>
      <c r="N2453" s="208"/>
      <c r="O2453" s="208"/>
      <c r="P2453" s="209">
        <f>SUM(P2454:P2455)</f>
        <v>0</v>
      </c>
      <c r="Q2453" s="208"/>
      <c r="R2453" s="209">
        <f>SUM(R2454:R2455)</f>
        <v>0</v>
      </c>
      <c r="S2453" s="208"/>
      <c r="T2453" s="210">
        <f>SUM(T2454:T2455)</f>
        <v>0</v>
      </c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R2453" s="211" t="s">
        <v>82</v>
      </c>
      <c r="AT2453" s="212" t="s">
        <v>73</v>
      </c>
      <c r="AU2453" s="212" t="s">
        <v>82</v>
      </c>
      <c r="AY2453" s="211" t="s">
        <v>224</v>
      </c>
      <c r="BK2453" s="213">
        <f>SUM(BK2454:BK2455)</f>
        <v>0</v>
      </c>
    </row>
    <row r="2454" s="2" customFormat="1" ht="78" customHeight="1">
      <c r="A2454" s="41"/>
      <c r="B2454" s="42"/>
      <c r="C2454" s="216" t="s">
        <v>2583</v>
      </c>
      <c r="D2454" s="216" t="s">
        <v>227</v>
      </c>
      <c r="E2454" s="217" t="s">
        <v>2584</v>
      </c>
      <c r="F2454" s="218" t="s">
        <v>2585</v>
      </c>
      <c r="G2454" s="219" t="s">
        <v>371</v>
      </c>
      <c r="H2454" s="220">
        <v>10787.575999999999</v>
      </c>
      <c r="I2454" s="221"/>
      <c r="J2454" s="222">
        <f>ROUND(I2454*H2454,2)</f>
        <v>0</v>
      </c>
      <c r="K2454" s="218" t="s">
        <v>312</v>
      </c>
      <c r="L2454" s="47"/>
      <c r="M2454" s="223" t="s">
        <v>19</v>
      </c>
      <c r="N2454" s="224" t="s">
        <v>46</v>
      </c>
      <c r="O2454" s="87"/>
      <c r="P2454" s="225">
        <f>O2454*H2454</f>
        <v>0</v>
      </c>
      <c r="Q2454" s="225">
        <v>0</v>
      </c>
      <c r="R2454" s="225">
        <f>Q2454*H2454</f>
        <v>0</v>
      </c>
      <c r="S2454" s="225">
        <v>0</v>
      </c>
      <c r="T2454" s="226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7" t="s">
        <v>231</v>
      </c>
      <c r="AT2454" s="227" t="s">
        <v>227</v>
      </c>
      <c r="AU2454" s="227" t="s">
        <v>93</v>
      </c>
      <c r="AY2454" s="20" t="s">
        <v>224</v>
      </c>
      <c r="BE2454" s="228">
        <f>IF(N2454="základní",J2454,0)</f>
        <v>0</v>
      </c>
      <c r="BF2454" s="228">
        <f>IF(N2454="snížená",J2454,0)</f>
        <v>0</v>
      </c>
      <c r="BG2454" s="228">
        <f>IF(N2454="zákl. přenesená",J2454,0)</f>
        <v>0</v>
      </c>
      <c r="BH2454" s="228">
        <f>IF(N2454="sníž. přenesená",J2454,0)</f>
        <v>0</v>
      </c>
      <c r="BI2454" s="228">
        <f>IF(N2454="nulová",J2454,0)</f>
        <v>0</v>
      </c>
      <c r="BJ2454" s="20" t="s">
        <v>93</v>
      </c>
      <c r="BK2454" s="228">
        <f>ROUND(I2454*H2454,2)</f>
        <v>0</v>
      </c>
      <c r="BL2454" s="20" t="s">
        <v>231</v>
      </c>
      <c r="BM2454" s="227" t="s">
        <v>2586</v>
      </c>
    </row>
    <row r="2455" s="2" customFormat="1">
      <c r="A2455" s="41"/>
      <c r="B2455" s="42"/>
      <c r="C2455" s="43"/>
      <c r="D2455" s="267" t="s">
        <v>314</v>
      </c>
      <c r="E2455" s="43"/>
      <c r="F2455" s="268" t="s">
        <v>2587</v>
      </c>
      <c r="G2455" s="43"/>
      <c r="H2455" s="43"/>
      <c r="I2455" s="269"/>
      <c r="J2455" s="43"/>
      <c r="K2455" s="43"/>
      <c r="L2455" s="47"/>
      <c r="M2455" s="270"/>
      <c r="N2455" s="271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314</v>
      </c>
      <c r="AU2455" s="20" t="s">
        <v>93</v>
      </c>
    </row>
    <row r="2456" s="12" customFormat="1" ht="25.92" customHeight="1">
      <c r="A2456" s="12"/>
      <c r="B2456" s="200"/>
      <c r="C2456" s="201"/>
      <c r="D2456" s="202" t="s">
        <v>73</v>
      </c>
      <c r="E2456" s="203" t="s">
        <v>2588</v>
      </c>
      <c r="F2456" s="203" t="s">
        <v>2589</v>
      </c>
      <c r="G2456" s="201"/>
      <c r="H2456" s="201"/>
      <c r="I2456" s="204"/>
      <c r="J2456" s="205">
        <f>BK2456</f>
        <v>0</v>
      </c>
      <c r="K2456" s="201"/>
      <c r="L2456" s="206"/>
      <c r="M2456" s="207"/>
      <c r="N2456" s="208"/>
      <c r="O2456" s="208"/>
      <c r="P2456" s="209">
        <f>P2457+P2625+P2954+P3192+P3201+P3232+P3436+P3523+P3657+P3725+P3770+P3811+P3852+P3854+P3911+P4036+P4086+P4447+P4456</f>
        <v>0</v>
      </c>
      <c r="Q2456" s="208"/>
      <c r="R2456" s="209">
        <f>R2457+R2625+R2954+R3192+R3201+R3232+R3436+R3523+R3657+R3725+R3770+R3811+R3852+R3854+R3911+R4036+R4086+R4447+R4456</f>
        <v>363.62203797000001</v>
      </c>
      <c r="S2456" s="208"/>
      <c r="T2456" s="210">
        <f>T2457+T2625+T2954+T3192+T3201+T3232+T3436+T3523+T3657+T3725+T3770+T3811+T3852+T3854+T3911+T4036+T4086+T4447+T4456</f>
        <v>0</v>
      </c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R2456" s="211" t="s">
        <v>93</v>
      </c>
      <c r="AT2456" s="212" t="s">
        <v>73</v>
      </c>
      <c r="AU2456" s="212" t="s">
        <v>74</v>
      </c>
      <c r="AY2456" s="211" t="s">
        <v>224</v>
      </c>
      <c r="BK2456" s="213">
        <f>BK2457+BK2625+BK2954+BK3192+BK3201+BK3232+BK3436+BK3523+BK3657+BK3725+BK3770+BK3811+BK3852+BK3854+BK3911+BK4036+BK4086+BK4447+BK4456</f>
        <v>0</v>
      </c>
    </row>
    <row r="2457" s="12" customFormat="1" ht="22.8" customHeight="1">
      <c r="A2457" s="12"/>
      <c r="B2457" s="200"/>
      <c r="C2457" s="201"/>
      <c r="D2457" s="202" t="s">
        <v>73</v>
      </c>
      <c r="E2457" s="214" t="s">
        <v>2590</v>
      </c>
      <c r="F2457" s="214" t="s">
        <v>2591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SUM(P2458:P2624)</f>
        <v>0</v>
      </c>
      <c r="Q2457" s="208"/>
      <c r="R2457" s="209">
        <f>SUM(R2458:R2624)</f>
        <v>13.204449859999999</v>
      </c>
      <c r="S2457" s="208"/>
      <c r="T2457" s="210">
        <f>SUM(T2458:T2624)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11" t="s">
        <v>93</v>
      </c>
      <c r="AT2457" s="212" t="s">
        <v>73</v>
      </c>
      <c r="AU2457" s="212" t="s">
        <v>82</v>
      </c>
      <c r="AY2457" s="211" t="s">
        <v>224</v>
      </c>
      <c r="BK2457" s="213">
        <f>SUM(BK2458:BK2624)</f>
        <v>0</v>
      </c>
    </row>
    <row r="2458" s="2" customFormat="1" ht="37.8" customHeight="1">
      <c r="A2458" s="41"/>
      <c r="B2458" s="42"/>
      <c r="C2458" s="216" t="s">
        <v>2592</v>
      </c>
      <c r="D2458" s="216" t="s">
        <v>227</v>
      </c>
      <c r="E2458" s="217" t="s">
        <v>2593</v>
      </c>
      <c r="F2458" s="218" t="s">
        <v>2594</v>
      </c>
      <c r="G2458" s="219" t="s">
        <v>266</v>
      </c>
      <c r="H2458" s="220">
        <v>2.044</v>
      </c>
      <c r="I2458" s="221"/>
      <c r="J2458" s="222">
        <f>ROUND(I2458*H2458,2)</f>
        <v>0</v>
      </c>
      <c r="K2458" s="218" t="s">
        <v>312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544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544</v>
      </c>
      <c r="BM2458" s="227" t="s">
        <v>2595</v>
      </c>
    </row>
    <row r="2459" s="2" customFormat="1">
      <c r="A2459" s="41"/>
      <c r="B2459" s="42"/>
      <c r="C2459" s="43"/>
      <c r="D2459" s="267" t="s">
        <v>314</v>
      </c>
      <c r="E2459" s="43"/>
      <c r="F2459" s="268" t="s">
        <v>2596</v>
      </c>
      <c r="G2459" s="43"/>
      <c r="H2459" s="43"/>
      <c r="I2459" s="269"/>
      <c r="J2459" s="43"/>
      <c r="K2459" s="43"/>
      <c r="L2459" s="47"/>
      <c r="M2459" s="270"/>
      <c r="N2459" s="271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314</v>
      </c>
      <c r="AU2459" s="20" t="s">
        <v>93</v>
      </c>
    </row>
    <row r="2460" s="14" customFormat="1">
      <c r="A2460" s="14"/>
      <c r="B2460" s="246"/>
      <c r="C2460" s="247"/>
      <c r="D2460" s="231" t="s">
        <v>268</v>
      </c>
      <c r="E2460" s="248" t="s">
        <v>19</v>
      </c>
      <c r="F2460" s="249" t="s">
        <v>1392</v>
      </c>
      <c r="G2460" s="247"/>
      <c r="H2460" s="248" t="s">
        <v>19</v>
      </c>
      <c r="I2460" s="250"/>
      <c r="J2460" s="247"/>
      <c r="K2460" s="247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268</v>
      </c>
      <c r="AU2460" s="255" t="s">
        <v>93</v>
      </c>
      <c r="AV2460" s="14" t="s">
        <v>82</v>
      </c>
      <c r="AW2460" s="14" t="s">
        <v>34</v>
      </c>
      <c r="AX2460" s="14" t="s">
        <v>74</v>
      </c>
      <c r="AY2460" s="255" t="s">
        <v>224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1393</v>
      </c>
      <c r="G2461" s="230"/>
      <c r="H2461" s="234">
        <v>2.044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16.5" customHeight="1">
      <c r="A2462" s="41"/>
      <c r="B2462" s="42"/>
      <c r="C2462" s="286" t="s">
        <v>2597</v>
      </c>
      <c r="D2462" s="286" t="s">
        <v>572</v>
      </c>
      <c r="E2462" s="287" t="s">
        <v>2598</v>
      </c>
      <c r="F2462" s="288" t="s">
        <v>2599</v>
      </c>
      <c r="G2462" s="289" t="s">
        <v>371</v>
      </c>
      <c r="H2462" s="290">
        <v>0.001</v>
      </c>
      <c r="I2462" s="291"/>
      <c r="J2462" s="292">
        <f>ROUND(I2462*H2462,2)</f>
        <v>0</v>
      </c>
      <c r="K2462" s="288" t="s">
        <v>312</v>
      </c>
      <c r="L2462" s="293"/>
      <c r="M2462" s="294" t="s">
        <v>19</v>
      </c>
      <c r="N2462" s="295" t="s">
        <v>46</v>
      </c>
      <c r="O2462" s="87"/>
      <c r="P2462" s="225">
        <f>O2462*H2462</f>
        <v>0</v>
      </c>
      <c r="Q2462" s="225">
        <v>1</v>
      </c>
      <c r="R2462" s="225">
        <f>Q2462*H2462</f>
        <v>0.001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643</v>
      </c>
      <c r="AT2462" s="227" t="s">
        <v>572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2601</v>
      </c>
      <c r="G2463" s="230"/>
      <c r="H2463" s="234">
        <v>0.001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82</v>
      </c>
      <c r="AY2463" s="240" t="s">
        <v>224</v>
      </c>
    </row>
    <row r="2464" s="2" customFormat="1" ht="33" customHeight="1">
      <c r="A2464" s="41"/>
      <c r="B2464" s="42"/>
      <c r="C2464" s="216" t="s">
        <v>2602</v>
      </c>
      <c r="D2464" s="216" t="s">
        <v>227</v>
      </c>
      <c r="E2464" s="217" t="s">
        <v>2603</v>
      </c>
      <c r="F2464" s="218" t="s">
        <v>2604</v>
      </c>
      <c r="G2464" s="219" t="s">
        <v>266</v>
      </c>
      <c r="H2464" s="220">
        <v>270.28899999999999</v>
      </c>
      <c r="I2464" s="221"/>
      <c r="J2464" s="222">
        <f>ROUND(I2464*H2464,2)</f>
        <v>0</v>
      </c>
      <c r="K2464" s="218" t="s">
        <v>312</v>
      </c>
      <c r="L2464" s="47"/>
      <c r="M2464" s="223" t="s">
        <v>19</v>
      </c>
      <c r="N2464" s="224" t="s">
        <v>46</v>
      </c>
      <c r="O2464" s="87"/>
      <c r="P2464" s="225">
        <f>O2464*H2464</f>
        <v>0</v>
      </c>
      <c r="Q2464" s="225">
        <v>0</v>
      </c>
      <c r="R2464" s="225">
        <f>Q2464*H2464</f>
        <v>0</v>
      </c>
      <c r="S2464" s="225">
        <v>0</v>
      </c>
      <c r="T2464" s="226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7" t="s">
        <v>544</v>
      </c>
      <c r="AT2464" s="227" t="s">
        <v>227</v>
      </c>
      <c r="AU2464" s="227" t="s">
        <v>93</v>
      </c>
      <c r="AY2464" s="20" t="s">
        <v>224</v>
      </c>
      <c r="BE2464" s="228">
        <f>IF(N2464="základní",J2464,0)</f>
        <v>0</v>
      </c>
      <c r="BF2464" s="228">
        <f>IF(N2464="snížená",J2464,0)</f>
        <v>0</v>
      </c>
      <c r="BG2464" s="228">
        <f>IF(N2464="zákl. přenesená",J2464,0)</f>
        <v>0</v>
      </c>
      <c r="BH2464" s="228">
        <f>IF(N2464="sníž. přenesená",J2464,0)</f>
        <v>0</v>
      </c>
      <c r="BI2464" s="228">
        <f>IF(N2464="nulová",J2464,0)</f>
        <v>0</v>
      </c>
      <c r="BJ2464" s="20" t="s">
        <v>93</v>
      </c>
      <c r="BK2464" s="228">
        <f>ROUND(I2464*H2464,2)</f>
        <v>0</v>
      </c>
      <c r="BL2464" s="20" t="s">
        <v>544</v>
      </c>
      <c r="BM2464" s="227" t="s">
        <v>2605</v>
      </c>
    </row>
    <row r="2465" s="2" customFormat="1">
      <c r="A2465" s="41"/>
      <c r="B2465" s="42"/>
      <c r="C2465" s="43"/>
      <c r="D2465" s="267" t="s">
        <v>314</v>
      </c>
      <c r="E2465" s="43"/>
      <c r="F2465" s="268" t="s">
        <v>2606</v>
      </c>
      <c r="G2465" s="43"/>
      <c r="H2465" s="43"/>
      <c r="I2465" s="269"/>
      <c r="J2465" s="43"/>
      <c r="K2465" s="43"/>
      <c r="L2465" s="47"/>
      <c r="M2465" s="270"/>
      <c r="N2465" s="271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314</v>
      </c>
      <c r="AU2465" s="20" t="s">
        <v>93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2607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2608</v>
      </c>
      <c r="G2467" s="230"/>
      <c r="H2467" s="234">
        <v>223.20599999999999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4" customFormat="1">
      <c r="A2468" s="14"/>
      <c r="B2468" s="246"/>
      <c r="C2468" s="247"/>
      <c r="D2468" s="231" t="s">
        <v>268</v>
      </c>
      <c r="E2468" s="248" t="s">
        <v>19</v>
      </c>
      <c r="F2468" s="249" t="s">
        <v>2609</v>
      </c>
      <c r="G2468" s="247"/>
      <c r="H2468" s="248" t="s">
        <v>19</v>
      </c>
      <c r="I2468" s="250"/>
      <c r="J2468" s="247"/>
      <c r="K2468" s="247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268</v>
      </c>
      <c r="AU2468" s="255" t="s">
        <v>93</v>
      </c>
      <c r="AV2468" s="14" t="s">
        <v>82</v>
      </c>
      <c r="AW2468" s="14" t="s">
        <v>34</v>
      </c>
      <c r="AX2468" s="14" t="s">
        <v>74</v>
      </c>
      <c r="AY2468" s="255" t="s">
        <v>224</v>
      </c>
    </row>
    <row r="2469" s="13" customFormat="1">
      <c r="A2469" s="13"/>
      <c r="B2469" s="229"/>
      <c r="C2469" s="230"/>
      <c r="D2469" s="231" t="s">
        <v>268</v>
      </c>
      <c r="E2469" s="232" t="s">
        <v>19</v>
      </c>
      <c r="F2469" s="233" t="s">
        <v>2610</v>
      </c>
      <c r="G2469" s="230"/>
      <c r="H2469" s="234">
        <v>47.082999999999998</v>
      </c>
      <c r="I2469" s="235"/>
      <c r="J2469" s="230"/>
      <c r="K2469" s="230"/>
      <c r="L2469" s="236"/>
      <c r="M2469" s="237"/>
      <c r="N2469" s="238"/>
      <c r="O2469" s="238"/>
      <c r="P2469" s="238"/>
      <c r="Q2469" s="238"/>
      <c r="R2469" s="238"/>
      <c r="S2469" s="238"/>
      <c r="T2469" s="23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0" t="s">
        <v>268</v>
      </c>
      <c r="AU2469" s="240" t="s">
        <v>93</v>
      </c>
      <c r="AV2469" s="13" t="s">
        <v>93</v>
      </c>
      <c r="AW2469" s="13" t="s">
        <v>34</v>
      </c>
      <c r="AX2469" s="13" t="s">
        <v>74</v>
      </c>
      <c r="AY2469" s="240" t="s">
        <v>224</v>
      </c>
    </row>
    <row r="2470" s="16" customFormat="1">
      <c r="A2470" s="16"/>
      <c r="B2470" s="272"/>
      <c r="C2470" s="273"/>
      <c r="D2470" s="231" t="s">
        <v>268</v>
      </c>
      <c r="E2470" s="274" t="s">
        <v>19</v>
      </c>
      <c r="F2470" s="275" t="s">
        <v>351</v>
      </c>
      <c r="G2470" s="273"/>
      <c r="H2470" s="276">
        <v>270.28899999999999</v>
      </c>
      <c r="I2470" s="277"/>
      <c r="J2470" s="273"/>
      <c r="K2470" s="273"/>
      <c r="L2470" s="278"/>
      <c r="M2470" s="279"/>
      <c r="N2470" s="280"/>
      <c r="O2470" s="280"/>
      <c r="P2470" s="280"/>
      <c r="Q2470" s="280"/>
      <c r="R2470" s="280"/>
      <c r="S2470" s="280"/>
      <c r="T2470" s="281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T2470" s="282" t="s">
        <v>268</v>
      </c>
      <c r="AU2470" s="282" t="s">
        <v>93</v>
      </c>
      <c r="AV2470" s="16" t="s">
        <v>231</v>
      </c>
      <c r="AW2470" s="16" t="s">
        <v>34</v>
      </c>
      <c r="AX2470" s="16" t="s">
        <v>82</v>
      </c>
      <c r="AY2470" s="282" t="s">
        <v>224</v>
      </c>
    </row>
    <row r="2471" s="2" customFormat="1" ht="16.5" customHeight="1">
      <c r="A2471" s="41"/>
      <c r="B2471" s="42"/>
      <c r="C2471" s="286" t="s">
        <v>2611</v>
      </c>
      <c r="D2471" s="286" t="s">
        <v>572</v>
      </c>
      <c r="E2471" s="287" t="s">
        <v>2598</v>
      </c>
      <c r="F2471" s="288" t="s">
        <v>2599</v>
      </c>
      <c r="G2471" s="289" t="s">
        <v>371</v>
      </c>
      <c r="H2471" s="290">
        <v>0.095000000000000001</v>
      </c>
      <c r="I2471" s="291"/>
      <c r="J2471" s="292">
        <f>ROUND(I2471*H2471,2)</f>
        <v>0</v>
      </c>
      <c r="K2471" s="288" t="s">
        <v>312</v>
      </c>
      <c r="L2471" s="293"/>
      <c r="M2471" s="294" t="s">
        <v>19</v>
      </c>
      <c r="N2471" s="295" t="s">
        <v>46</v>
      </c>
      <c r="O2471" s="87"/>
      <c r="P2471" s="225">
        <f>O2471*H2471</f>
        <v>0</v>
      </c>
      <c r="Q2471" s="225">
        <v>1</v>
      </c>
      <c r="R2471" s="225">
        <f>Q2471*H2471</f>
        <v>0.095000000000000001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643</v>
      </c>
      <c r="AT2471" s="227" t="s">
        <v>572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2613</v>
      </c>
      <c r="G2472" s="230"/>
      <c r="H2472" s="234">
        <v>0.095000000000000001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24.15" customHeight="1">
      <c r="A2473" s="41"/>
      <c r="B2473" s="42"/>
      <c r="C2473" s="216" t="s">
        <v>2614</v>
      </c>
      <c r="D2473" s="216" t="s">
        <v>227</v>
      </c>
      <c r="E2473" s="217" t="s">
        <v>2615</v>
      </c>
      <c r="F2473" s="218" t="s">
        <v>2616</v>
      </c>
      <c r="G2473" s="219" t="s">
        <v>266</v>
      </c>
      <c r="H2473" s="220">
        <v>2.044</v>
      </c>
      <c r="I2473" s="221"/>
      <c r="J2473" s="222">
        <f>ROUND(I2473*H2473,2)</f>
        <v>0</v>
      </c>
      <c r="K2473" s="218" t="s">
        <v>312</v>
      </c>
      <c r="L2473" s="47"/>
      <c r="M2473" s="223" t="s">
        <v>19</v>
      </c>
      <c r="N2473" s="224" t="s">
        <v>46</v>
      </c>
      <c r="O2473" s="87"/>
      <c r="P2473" s="225">
        <f>O2473*H2473</f>
        <v>0</v>
      </c>
      <c r="Q2473" s="225">
        <v>0.00040000000000000002</v>
      </c>
      <c r="R2473" s="225">
        <f>Q2473*H2473</f>
        <v>0.00081760000000000003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544</v>
      </c>
      <c r="AT2473" s="227" t="s">
        <v>227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2617</v>
      </c>
    </row>
    <row r="2474" s="2" customFormat="1">
      <c r="A2474" s="41"/>
      <c r="B2474" s="42"/>
      <c r="C2474" s="43"/>
      <c r="D2474" s="267" t="s">
        <v>314</v>
      </c>
      <c r="E2474" s="43"/>
      <c r="F2474" s="268" t="s">
        <v>2618</v>
      </c>
      <c r="G2474" s="43"/>
      <c r="H2474" s="43"/>
      <c r="I2474" s="269"/>
      <c r="J2474" s="43"/>
      <c r="K2474" s="43"/>
      <c r="L2474" s="47"/>
      <c r="M2474" s="270"/>
      <c r="N2474" s="271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314</v>
      </c>
      <c r="AU2474" s="20" t="s">
        <v>93</v>
      </c>
    </row>
    <row r="2475" s="14" customFormat="1">
      <c r="A2475" s="14"/>
      <c r="B2475" s="246"/>
      <c r="C2475" s="247"/>
      <c r="D2475" s="231" t="s">
        <v>268</v>
      </c>
      <c r="E2475" s="248" t="s">
        <v>19</v>
      </c>
      <c r="F2475" s="249" t="s">
        <v>1392</v>
      </c>
      <c r="G2475" s="247"/>
      <c r="H2475" s="248" t="s">
        <v>19</v>
      </c>
      <c r="I2475" s="250"/>
      <c r="J2475" s="247"/>
      <c r="K2475" s="247"/>
      <c r="L2475" s="251"/>
      <c r="M2475" s="252"/>
      <c r="N2475" s="253"/>
      <c r="O2475" s="253"/>
      <c r="P2475" s="253"/>
      <c r="Q2475" s="253"/>
      <c r="R2475" s="253"/>
      <c r="S2475" s="253"/>
      <c r="T2475" s="25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5" t="s">
        <v>268</v>
      </c>
      <c r="AU2475" s="255" t="s">
        <v>93</v>
      </c>
      <c r="AV2475" s="14" t="s">
        <v>82</v>
      </c>
      <c r="AW2475" s="14" t="s">
        <v>34</v>
      </c>
      <c r="AX2475" s="14" t="s">
        <v>74</v>
      </c>
      <c r="AY2475" s="255" t="s">
        <v>224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1393</v>
      </c>
      <c r="G2476" s="230"/>
      <c r="H2476" s="234">
        <v>2.044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44.25" customHeight="1">
      <c r="A2477" s="41"/>
      <c r="B2477" s="42"/>
      <c r="C2477" s="286" t="s">
        <v>2619</v>
      </c>
      <c r="D2477" s="286" t="s">
        <v>572</v>
      </c>
      <c r="E2477" s="287" t="s">
        <v>2620</v>
      </c>
      <c r="F2477" s="288" t="s">
        <v>2621</v>
      </c>
      <c r="G2477" s="289" t="s">
        <v>266</v>
      </c>
      <c r="H2477" s="290">
        <v>2.351</v>
      </c>
      <c r="I2477" s="291"/>
      <c r="J2477" s="292">
        <f>ROUND(I2477*H2477,2)</f>
        <v>0</v>
      </c>
      <c r="K2477" s="288" t="s">
        <v>312</v>
      </c>
      <c r="L2477" s="293"/>
      <c r="M2477" s="294" t="s">
        <v>19</v>
      </c>
      <c r="N2477" s="295" t="s">
        <v>46</v>
      </c>
      <c r="O2477" s="87"/>
      <c r="P2477" s="225">
        <f>O2477*H2477</f>
        <v>0</v>
      </c>
      <c r="Q2477" s="225">
        <v>0.0048599999999999997</v>
      </c>
      <c r="R2477" s="225">
        <f>Q2477*H2477</f>
        <v>0.01142586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643</v>
      </c>
      <c r="AT2477" s="227" t="s">
        <v>572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2623</v>
      </c>
      <c r="G2478" s="230"/>
      <c r="H2478" s="234">
        <v>2.351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82</v>
      </c>
      <c r="AY2478" s="240" t="s">
        <v>224</v>
      </c>
    </row>
    <row r="2479" s="2" customFormat="1" ht="24.15" customHeight="1">
      <c r="A2479" s="41"/>
      <c r="B2479" s="42"/>
      <c r="C2479" s="216" t="s">
        <v>2624</v>
      </c>
      <c r="D2479" s="216" t="s">
        <v>227</v>
      </c>
      <c r="E2479" s="217" t="s">
        <v>2625</v>
      </c>
      <c r="F2479" s="218" t="s">
        <v>2626</v>
      </c>
      <c r="G2479" s="219" t="s">
        <v>266</v>
      </c>
      <c r="H2479" s="220">
        <v>270.28899999999999</v>
      </c>
      <c r="I2479" s="221"/>
      <c r="J2479" s="222">
        <f>ROUND(I2479*H2479,2)</f>
        <v>0</v>
      </c>
      <c r="K2479" s="218" t="s">
        <v>312</v>
      </c>
      <c r="L2479" s="47"/>
      <c r="M2479" s="223" t="s">
        <v>19</v>
      </c>
      <c r="N2479" s="224" t="s">
        <v>46</v>
      </c>
      <c r="O2479" s="87"/>
      <c r="P2479" s="225">
        <f>O2479*H2479</f>
        <v>0</v>
      </c>
      <c r="Q2479" s="225">
        <v>0.00040000000000000002</v>
      </c>
      <c r="R2479" s="225">
        <f>Q2479*H2479</f>
        <v>0.10811560000000001</v>
      </c>
      <c r="S2479" s="225">
        <v>0</v>
      </c>
      <c r="T2479" s="226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27" t="s">
        <v>544</v>
      </c>
      <c r="AT2479" s="227" t="s">
        <v>227</v>
      </c>
      <c r="AU2479" s="227" t="s">
        <v>93</v>
      </c>
      <c r="AY2479" s="20" t="s">
        <v>224</v>
      </c>
      <c r="BE2479" s="228">
        <f>IF(N2479="základní",J2479,0)</f>
        <v>0</v>
      </c>
      <c r="BF2479" s="228">
        <f>IF(N2479="snížená",J2479,0)</f>
        <v>0</v>
      </c>
      <c r="BG2479" s="228">
        <f>IF(N2479="zákl. přenesená",J2479,0)</f>
        <v>0</v>
      </c>
      <c r="BH2479" s="228">
        <f>IF(N2479="sníž. přenesená",J2479,0)</f>
        <v>0</v>
      </c>
      <c r="BI2479" s="228">
        <f>IF(N2479="nulová",J2479,0)</f>
        <v>0</v>
      </c>
      <c r="BJ2479" s="20" t="s">
        <v>93</v>
      </c>
      <c r="BK2479" s="228">
        <f>ROUND(I2479*H2479,2)</f>
        <v>0</v>
      </c>
      <c r="BL2479" s="20" t="s">
        <v>544</v>
      </c>
      <c r="BM2479" s="227" t="s">
        <v>2627</v>
      </c>
    </row>
    <row r="2480" s="2" customFormat="1">
      <c r="A2480" s="41"/>
      <c r="B2480" s="42"/>
      <c r="C2480" s="43"/>
      <c r="D2480" s="267" t="s">
        <v>314</v>
      </c>
      <c r="E2480" s="43"/>
      <c r="F2480" s="268" t="s">
        <v>2628</v>
      </c>
      <c r="G2480" s="43"/>
      <c r="H2480" s="43"/>
      <c r="I2480" s="269"/>
      <c r="J2480" s="43"/>
      <c r="K2480" s="43"/>
      <c r="L2480" s="47"/>
      <c r="M2480" s="270"/>
      <c r="N2480" s="271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314</v>
      </c>
      <c r="AU2480" s="20" t="s">
        <v>93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2607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2608</v>
      </c>
      <c r="G2482" s="230"/>
      <c r="H2482" s="234">
        <v>223.20599999999999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4" customFormat="1">
      <c r="A2483" s="14"/>
      <c r="B2483" s="246"/>
      <c r="C2483" s="247"/>
      <c r="D2483" s="231" t="s">
        <v>268</v>
      </c>
      <c r="E2483" s="248" t="s">
        <v>19</v>
      </c>
      <c r="F2483" s="249" t="s">
        <v>2609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268</v>
      </c>
      <c r="AU2483" s="255" t="s">
        <v>93</v>
      </c>
      <c r="AV2483" s="14" t="s">
        <v>82</v>
      </c>
      <c r="AW2483" s="14" t="s">
        <v>34</v>
      </c>
      <c r="AX2483" s="14" t="s">
        <v>74</v>
      </c>
      <c r="AY2483" s="255" t="s">
        <v>224</v>
      </c>
    </row>
    <row r="2484" s="13" customFormat="1">
      <c r="A2484" s="13"/>
      <c r="B2484" s="229"/>
      <c r="C2484" s="230"/>
      <c r="D2484" s="231" t="s">
        <v>268</v>
      </c>
      <c r="E2484" s="232" t="s">
        <v>19</v>
      </c>
      <c r="F2484" s="233" t="s">
        <v>2610</v>
      </c>
      <c r="G2484" s="230"/>
      <c r="H2484" s="234">
        <v>47.082999999999998</v>
      </c>
      <c r="I2484" s="235"/>
      <c r="J2484" s="230"/>
      <c r="K2484" s="230"/>
      <c r="L2484" s="236"/>
      <c r="M2484" s="237"/>
      <c r="N2484" s="238"/>
      <c r="O2484" s="238"/>
      <c r="P2484" s="238"/>
      <c r="Q2484" s="238"/>
      <c r="R2484" s="238"/>
      <c r="S2484" s="238"/>
      <c r="T2484" s="23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0" t="s">
        <v>268</v>
      </c>
      <c r="AU2484" s="240" t="s">
        <v>93</v>
      </c>
      <c r="AV2484" s="13" t="s">
        <v>93</v>
      </c>
      <c r="AW2484" s="13" t="s">
        <v>34</v>
      </c>
      <c r="AX2484" s="13" t="s">
        <v>74</v>
      </c>
      <c r="AY2484" s="240" t="s">
        <v>224</v>
      </c>
    </row>
    <row r="2485" s="16" customFormat="1">
      <c r="A2485" s="16"/>
      <c r="B2485" s="272"/>
      <c r="C2485" s="273"/>
      <c r="D2485" s="231" t="s">
        <v>268</v>
      </c>
      <c r="E2485" s="274" t="s">
        <v>19</v>
      </c>
      <c r="F2485" s="275" t="s">
        <v>351</v>
      </c>
      <c r="G2485" s="273"/>
      <c r="H2485" s="276">
        <v>270.28899999999999</v>
      </c>
      <c r="I2485" s="277"/>
      <c r="J2485" s="273"/>
      <c r="K2485" s="273"/>
      <c r="L2485" s="278"/>
      <c r="M2485" s="279"/>
      <c r="N2485" s="280"/>
      <c r="O2485" s="280"/>
      <c r="P2485" s="280"/>
      <c r="Q2485" s="280"/>
      <c r="R2485" s="280"/>
      <c r="S2485" s="280"/>
      <c r="T2485" s="281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T2485" s="282" t="s">
        <v>268</v>
      </c>
      <c r="AU2485" s="282" t="s">
        <v>93</v>
      </c>
      <c r="AV2485" s="16" t="s">
        <v>231</v>
      </c>
      <c r="AW2485" s="16" t="s">
        <v>34</v>
      </c>
      <c r="AX2485" s="16" t="s">
        <v>82</v>
      </c>
      <c r="AY2485" s="282" t="s">
        <v>224</v>
      </c>
    </row>
    <row r="2486" s="2" customFormat="1" ht="44.25" customHeight="1">
      <c r="A2486" s="41"/>
      <c r="B2486" s="42"/>
      <c r="C2486" s="286" t="s">
        <v>2629</v>
      </c>
      <c r="D2486" s="286" t="s">
        <v>572</v>
      </c>
      <c r="E2486" s="287" t="s">
        <v>2620</v>
      </c>
      <c r="F2486" s="288" t="s">
        <v>2621</v>
      </c>
      <c r="G2486" s="289" t="s">
        <v>266</v>
      </c>
      <c r="H2486" s="290">
        <v>324.34699999999998</v>
      </c>
      <c r="I2486" s="291"/>
      <c r="J2486" s="292">
        <f>ROUND(I2486*H2486,2)</f>
        <v>0</v>
      </c>
      <c r="K2486" s="288" t="s">
        <v>312</v>
      </c>
      <c r="L2486" s="293"/>
      <c r="M2486" s="294" t="s">
        <v>19</v>
      </c>
      <c r="N2486" s="295" t="s">
        <v>46</v>
      </c>
      <c r="O2486" s="87"/>
      <c r="P2486" s="225">
        <f>O2486*H2486</f>
        <v>0</v>
      </c>
      <c r="Q2486" s="225">
        <v>0.0048599999999999997</v>
      </c>
      <c r="R2486" s="225">
        <f>Q2486*H2486</f>
        <v>1.5763264199999998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643</v>
      </c>
      <c r="AT2486" s="227" t="s">
        <v>572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2631</v>
      </c>
      <c r="G2487" s="230"/>
      <c r="H2487" s="234">
        <v>324.34699999999998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24.15" customHeight="1">
      <c r="A2488" s="41"/>
      <c r="B2488" s="42"/>
      <c r="C2488" s="216" t="s">
        <v>2632</v>
      </c>
      <c r="D2488" s="216" t="s">
        <v>227</v>
      </c>
      <c r="E2488" s="217" t="s">
        <v>2633</v>
      </c>
      <c r="F2488" s="218" t="s">
        <v>2634</v>
      </c>
      <c r="G2488" s="219" t="s">
        <v>266</v>
      </c>
      <c r="H2488" s="220">
        <v>483.67200000000003</v>
      </c>
      <c r="I2488" s="221"/>
      <c r="J2488" s="222">
        <f>ROUND(I2488*H2488,2)</f>
        <v>0</v>
      </c>
      <c r="K2488" s="218" t="s">
        <v>312</v>
      </c>
      <c r="L2488" s="47"/>
      <c r="M2488" s="223" t="s">
        <v>19</v>
      </c>
      <c r="N2488" s="224" t="s">
        <v>46</v>
      </c>
      <c r="O2488" s="87"/>
      <c r="P2488" s="225">
        <f>O2488*H2488</f>
        <v>0</v>
      </c>
      <c r="Q2488" s="225">
        <v>4.0000000000000003E-05</v>
      </c>
      <c r="R2488" s="225">
        <f>Q2488*H2488</f>
        <v>0.019346880000000004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544</v>
      </c>
      <c r="AT2488" s="227" t="s">
        <v>227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2635</v>
      </c>
    </row>
    <row r="2489" s="2" customFormat="1">
      <c r="A2489" s="41"/>
      <c r="B2489" s="42"/>
      <c r="C2489" s="43"/>
      <c r="D2489" s="267" t="s">
        <v>314</v>
      </c>
      <c r="E2489" s="43"/>
      <c r="F2489" s="268" t="s">
        <v>2636</v>
      </c>
      <c r="G2489" s="43"/>
      <c r="H2489" s="43"/>
      <c r="I2489" s="269"/>
      <c r="J2489" s="43"/>
      <c r="K2489" s="43"/>
      <c r="L2489" s="47"/>
      <c r="M2489" s="270"/>
      <c r="N2489" s="271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314</v>
      </c>
      <c r="AU2489" s="20" t="s">
        <v>93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453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2637</v>
      </c>
      <c r="G2491" s="230"/>
      <c r="H2491" s="234">
        <v>62.399999999999999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455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2638</v>
      </c>
      <c r="G2493" s="230"/>
      <c r="H2493" s="234">
        <v>142.64500000000001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457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2639</v>
      </c>
      <c r="G2495" s="230"/>
      <c r="H2495" s="234">
        <v>189.99100000000001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460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2640</v>
      </c>
      <c r="G2497" s="230"/>
      <c r="H2497" s="234">
        <v>86.591999999999999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1392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1393</v>
      </c>
      <c r="G2499" s="230"/>
      <c r="H2499" s="234">
        <v>2.044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6" customFormat="1">
      <c r="A2500" s="16"/>
      <c r="B2500" s="272"/>
      <c r="C2500" s="273"/>
      <c r="D2500" s="231" t="s">
        <v>268</v>
      </c>
      <c r="E2500" s="274" t="s">
        <v>19</v>
      </c>
      <c r="F2500" s="275" t="s">
        <v>351</v>
      </c>
      <c r="G2500" s="273"/>
      <c r="H2500" s="276">
        <v>483.67200000000003</v>
      </c>
      <c r="I2500" s="277"/>
      <c r="J2500" s="273"/>
      <c r="K2500" s="273"/>
      <c r="L2500" s="278"/>
      <c r="M2500" s="279"/>
      <c r="N2500" s="280"/>
      <c r="O2500" s="280"/>
      <c r="P2500" s="280"/>
      <c r="Q2500" s="280"/>
      <c r="R2500" s="280"/>
      <c r="S2500" s="280"/>
      <c r="T2500" s="281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T2500" s="282" t="s">
        <v>268</v>
      </c>
      <c r="AU2500" s="282" t="s">
        <v>93</v>
      </c>
      <c r="AV2500" s="16" t="s">
        <v>231</v>
      </c>
      <c r="AW2500" s="16" t="s">
        <v>34</v>
      </c>
      <c r="AX2500" s="16" t="s">
        <v>82</v>
      </c>
      <c r="AY2500" s="282" t="s">
        <v>224</v>
      </c>
    </row>
    <row r="2501" s="2" customFormat="1" ht="24.15" customHeight="1">
      <c r="A2501" s="41"/>
      <c r="B2501" s="42"/>
      <c r="C2501" s="286" t="s">
        <v>2641</v>
      </c>
      <c r="D2501" s="286" t="s">
        <v>572</v>
      </c>
      <c r="E2501" s="287" t="s">
        <v>2642</v>
      </c>
      <c r="F2501" s="288" t="s">
        <v>2643</v>
      </c>
      <c r="G2501" s="289" t="s">
        <v>266</v>
      </c>
      <c r="H2501" s="290">
        <v>590.56399999999996</v>
      </c>
      <c r="I2501" s="291"/>
      <c r="J2501" s="292">
        <f>ROUND(I2501*H2501,2)</f>
        <v>0</v>
      </c>
      <c r="K2501" s="288" t="s">
        <v>312</v>
      </c>
      <c r="L2501" s="293"/>
      <c r="M2501" s="294" t="s">
        <v>19</v>
      </c>
      <c r="N2501" s="295" t="s">
        <v>46</v>
      </c>
      <c r="O2501" s="87"/>
      <c r="P2501" s="225">
        <f>O2501*H2501</f>
        <v>0</v>
      </c>
      <c r="Q2501" s="225">
        <v>0.00029999999999999997</v>
      </c>
      <c r="R2501" s="225">
        <f>Q2501*H2501</f>
        <v>0.17716919999999997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643</v>
      </c>
      <c r="AT2501" s="227" t="s">
        <v>572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2645</v>
      </c>
      <c r="G2502" s="230"/>
      <c r="H2502" s="234">
        <v>590.56399999999996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82</v>
      </c>
      <c r="AY2502" s="240" t="s">
        <v>224</v>
      </c>
    </row>
    <row r="2503" s="2" customFormat="1" ht="33" customHeight="1">
      <c r="A2503" s="41"/>
      <c r="B2503" s="42"/>
      <c r="C2503" s="216" t="s">
        <v>2646</v>
      </c>
      <c r="D2503" s="216" t="s">
        <v>227</v>
      </c>
      <c r="E2503" s="217" t="s">
        <v>2647</v>
      </c>
      <c r="F2503" s="218" t="s">
        <v>2648</v>
      </c>
      <c r="G2503" s="219" t="s">
        <v>471</v>
      </c>
      <c r="H2503" s="220">
        <v>177.88300000000001</v>
      </c>
      <c r="I2503" s="221"/>
      <c r="J2503" s="222">
        <f>ROUND(I2503*H2503,2)</f>
        <v>0</v>
      </c>
      <c r="K2503" s="218" t="s">
        <v>312</v>
      </c>
      <c r="L2503" s="47"/>
      <c r="M2503" s="223" t="s">
        <v>19</v>
      </c>
      <c r="N2503" s="224" t="s">
        <v>46</v>
      </c>
      <c r="O2503" s="87"/>
      <c r="P2503" s="225">
        <f>O2503*H2503</f>
        <v>0</v>
      </c>
      <c r="Q2503" s="225">
        <v>0.00016000000000000001</v>
      </c>
      <c r="R2503" s="225">
        <f>Q2503*H2503</f>
        <v>0.028461280000000005</v>
      </c>
      <c r="S2503" s="225">
        <v>0</v>
      </c>
      <c r="T2503" s="226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7" t="s">
        <v>544</v>
      </c>
      <c r="AT2503" s="227" t="s">
        <v>227</v>
      </c>
      <c r="AU2503" s="227" t="s">
        <v>93</v>
      </c>
      <c r="AY2503" s="20" t="s">
        <v>224</v>
      </c>
      <c r="BE2503" s="228">
        <f>IF(N2503="základní",J2503,0)</f>
        <v>0</v>
      </c>
      <c r="BF2503" s="228">
        <f>IF(N2503="snížená",J2503,0)</f>
        <v>0</v>
      </c>
      <c r="BG2503" s="228">
        <f>IF(N2503="zákl. přenesená",J2503,0)</f>
        <v>0</v>
      </c>
      <c r="BH2503" s="228">
        <f>IF(N2503="sníž. přenesená",J2503,0)</f>
        <v>0</v>
      </c>
      <c r="BI2503" s="228">
        <f>IF(N2503="nulová",J2503,0)</f>
        <v>0</v>
      </c>
      <c r="BJ2503" s="20" t="s">
        <v>93</v>
      </c>
      <c r="BK2503" s="228">
        <f>ROUND(I2503*H2503,2)</f>
        <v>0</v>
      </c>
      <c r="BL2503" s="20" t="s">
        <v>544</v>
      </c>
      <c r="BM2503" s="227" t="s">
        <v>2649</v>
      </c>
    </row>
    <row r="2504" s="2" customFormat="1">
      <c r="A2504" s="41"/>
      <c r="B2504" s="42"/>
      <c r="C2504" s="43"/>
      <c r="D2504" s="267" t="s">
        <v>314</v>
      </c>
      <c r="E2504" s="43"/>
      <c r="F2504" s="268" t="s">
        <v>2650</v>
      </c>
      <c r="G2504" s="43"/>
      <c r="H2504" s="43"/>
      <c r="I2504" s="269"/>
      <c r="J2504" s="43"/>
      <c r="K2504" s="43"/>
      <c r="L2504" s="47"/>
      <c r="M2504" s="270"/>
      <c r="N2504" s="271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314</v>
      </c>
      <c r="AU2504" s="20" t="s">
        <v>93</v>
      </c>
    </row>
    <row r="2505" s="13" customFormat="1">
      <c r="A2505" s="13"/>
      <c r="B2505" s="229"/>
      <c r="C2505" s="230"/>
      <c r="D2505" s="231" t="s">
        <v>268</v>
      </c>
      <c r="E2505" s="232" t="s">
        <v>19</v>
      </c>
      <c r="F2505" s="233" t="s">
        <v>2651</v>
      </c>
      <c r="G2505" s="230"/>
      <c r="H2505" s="234">
        <v>177.88300000000001</v>
      </c>
      <c r="I2505" s="235"/>
      <c r="J2505" s="230"/>
      <c r="K2505" s="230"/>
      <c r="L2505" s="236"/>
      <c r="M2505" s="237"/>
      <c r="N2505" s="238"/>
      <c r="O2505" s="238"/>
      <c r="P2505" s="238"/>
      <c r="Q2505" s="238"/>
      <c r="R2505" s="238"/>
      <c r="S2505" s="238"/>
      <c r="T2505" s="23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0" t="s">
        <v>268</v>
      </c>
      <c r="AU2505" s="240" t="s">
        <v>93</v>
      </c>
      <c r="AV2505" s="13" t="s">
        <v>93</v>
      </c>
      <c r="AW2505" s="13" t="s">
        <v>34</v>
      </c>
      <c r="AX2505" s="13" t="s">
        <v>82</v>
      </c>
      <c r="AY2505" s="240" t="s">
        <v>224</v>
      </c>
    </row>
    <row r="2506" s="2" customFormat="1" ht="24.15" customHeight="1">
      <c r="A2506" s="41"/>
      <c r="B2506" s="42"/>
      <c r="C2506" s="216" t="s">
        <v>2652</v>
      </c>
      <c r="D2506" s="216" t="s">
        <v>227</v>
      </c>
      <c r="E2506" s="217" t="s">
        <v>2653</v>
      </c>
      <c r="F2506" s="218" t="s">
        <v>2654</v>
      </c>
      <c r="G2506" s="219" t="s">
        <v>266</v>
      </c>
      <c r="H2506" s="220">
        <v>2.044</v>
      </c>
      <c r="I2506" s="221"/>
      <c r="J2506" s="222">
        <f>ROUND(I2506*H2506,2)</f>
        <v>0</v>
      </c>
      <c r="K2506" s="218" t="s">
        <v>312</v>
      </c>
      <c r="L2506" s="47"/>
      <c r="M2506" s="223" t="s">
        <v>19</v>
      </c>
      <c r="N2506" s="224" t="s">
        <v>46</v>
      </c>
      <c r="O2506" s="87"/>
      <c r="P2506" s="225">
        <f>O2506*H2506</f>
        <v>0</v>
      </c>
      <c r="Q2506" s="225">
        <v>0</v>
      </c>
      <c r="R2506" s="225">
        <f>Q2506*H2506</f>
        <v>0</v>
      </c>
      <c r="S2506" s="225">
        <v>0</v>
      </c>
      <c r="T2506" s="226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7" t="s">
        <v>544</v>
      </c>
      <c r="AT2506" s="227" t="s">
        <v>227</v>
      </c>
      <c r="AU2506" s="227" t="s">
        <v>93</v>
      </c>
      <c r="AY2506" s="20" t="s">
        <v>224</v>
      </c>
      <c r="BE2506" s="228">
        <f>IF(N2506="základní",J2506,0)</f>
        <v>0</v>
      </c>
      <c r="BF2506" s="228">
        <f>IF(N2506="snížená",J2506,0)</f>
        <v>0</v>
      </c>
      <c r="BG2506" s="228">
        <f>IF(N2506="zákl. přenesená",J2506,0)</f>
        <v>0</v>
      </c>
      <c r="BH2506" s="228">
        <f>IF(N2506="sníž. přenesená",J2506,0)</f>
        <v>0</v>
      </c>
      <c r="BI2506" s="228">
        <f>IF(N2506="nulová",J2506,0)</f>
        <v>0</v>
      </c>
      <c r="BJ2506" s="20" t="s">
        <v>93</v>
      </c>
      <c r="BK2506" s="228">
        <f>ROUND(I2506*H2506,2)</f>
        <v>0</v>
      </c>
      <c r="BL2506" s="20" t="s">
        <v>544</v>
      </c>
      <c r="BM2506" s="227" t="s">
        <v>2655</v>
      </c>
    </row>
    <row r="2507" s="2" customFormat="1">
      <c r="A2507" s="41"/>
      <c r="B2507" s="42"/>
      <c r="C2507" s="43"/>
      <c r="D2507" s="267" t="s">
        <v>314</v>
      </c>
      <c r="E2507" s="43"/>
      <c r="F2507" s="268" t="s">
        <v>2656</v>
      </c>
      <c r="G2507" s="43"/>
      <c r="H2507" s="43"/>
      <c r="I2507" s="269"/>
      <c r="J2507" s="43"/>
      <c r="K2507" s="43"/>
      <c r="L2507" s="47"/>
      <c r="M2507" s="270"/>
      <c r="N2507" s="271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314</v>
      </c>
      <c r="AU2507" s="20" t="s">
        <v>93</v>
      </c>
    </row>
    <row r="2508" s="14" customFormat="1">
      <c r="A2508" s="14"/>
      <c r="B2508" s="246"/>
      <c r="C2508" s="247"/>
      <c r="D2508" s="231" t="s">
        <v>268</v>
      </c>
      <c r="E2508" s="248" t="s">
        <v>19</v>
      </c>
      <c r="F2508" s="249" t="s">
        <v>1392</v>
      </c>
      <c r="G2508" s="247"/>
      <c r="H2508" s="248" t="s">
        <v>19</v>
      </c>
      <c r="I2508" s="250"/>
      <c r="J2508" s="247"/>
      <c r="K2508" s="247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268</v>
      </c>
      <c r="AU2508" s="255" t="s">
        <v>93</v>
      </c>
      <c r="AV2508" s="14" t="s">
        <v>82</v>
      </c>
      <c r="AW2508" s="14" t="s">
        <v>34</v>
      </c>
      <c r="AX2508" s="14" t="s">
        <v>74</v>
      </c>
      <c r="AY2508" s="255" t="s">
        <v>224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1393</v>
      </c>
      <c r="G2509" s="230"/>
      <c r="H2509" s="234">
        <v>2.044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86" t="s">
        <v>2657</v>
      </c>
      <c r="D2510" s="286" t="s">
        <v>572</v>
      </c>
      <c r="E2510" s="287" t="s">
        <v>2658</v>
      </c>
      <c r="F2510" s="288" t="s">
        <v>2659</v>
      </c>
      <c r="G2510" s="289" t="s">
        <v>266</v>
      </c>
      <c r="H2510" s="290">
        <v>2.351</v>
      </c>
      <c r="I2510" s="291"/>
      <c r="J2510" s="292">
        <f>ROUND(I2510*H2510,2)</f>
        <v>0</v>
      </c>
      <c r="K2510" s="288" t="s">
        <v>312</v>
      </c>
      <c r="L2510" s="293"/>
      <c r="M2510" s="294" t="s">
        <v>19</v>
      </c>
      <c r="N2510" s="295" t="s">
        <v>46</v>
      </c>
      <c r="O2510" s="87"/>
      <c r="P2510" s="225">
        <f>O2510*H2510</f>
        <v>0</v>
      </c>
      <c r="Q2510" s="225">
        <v>0.00050000000000000001</v>
      </c>
      <c r="R2510" s="225">
        <f>Q2510*H2510</f>
        <v>0.0011755000000000001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643</v>
      </c>
      <c r="AT2510" s="227" t="s">
        <v>572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2660</v>
      </c>
    </row>
    <row r="2511" s="13" customFormat="1">
      <c r="A2511" s="13"/>
      <c r="B2511" s="229"/>
      <c r="C2511" s="230"/>
      <c r="D2511" s="231" t="s">
        <v>268</v>
      </c>
      <c r="E2511" s="232" t="s">
        <v>19</v>
      </c>
      <c r="F2511" s="233" t="s">
        <v>2623</v>
      </c>
      <c r="G2511" s="230"/>
      <c r="H2511" s="234">
        <v>2.351</v>
      </c>
      <c r="I2511" s="235"/>
      <c r="J2511" s="230"/>
      <c r="K2511" s="230"/>
      <c r="L2511" s="236"/>
      <c r="M2511" s="237"/>
      <c r="N2511" s="238"/>
      <c r="O2511" s="238"/>
      <c r="P2511" s="238"/>
      <c r="Q2511" s="238"/>
      <c r="R2511" s="238"/>
      <c r="S2511" s="238"/>
      <c r="T2511" s="23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0" t="s">
        <v>268</v>
      </c>
      <c r="AU2511" s="240" t="s">
        <v>93</v>
      </c>
      <c r="AV2511" s="13" t="s">
        <v>93</v>
      </c>
      <c r="AW2511" s="13" t="s">
        <v>34</v>
      </c>
      <c r="AX2511" s="13" t="s">
        <v>82</v>
      </c>
      <c r="AY2511" s="240" t="s">
        <v>224</v>
      </c>
    </row>
    <row r="2512" s="2" customFormat="1" ht="24.15" customHeight="1">
      <c r="A2512" s="41"/>
      <c r="B2512" s="42"/>
      <c r="C2512" s="216" t="s">
        <v>2661</v>
      </c>
      <c r="D2512" s="216" t="s">
        <v>227</v>
      </c>
      <c r="E2512" s="217" t="s">
        <v>2662</v>
      </c>
      <c r="F2512" s="218" t="s">
        <v>2663</v>
      </c>
      <c r="G2512" s="219" t="s">
        <v>266</v>
      </c>
      <c r="H2512" s="220">
        <v>483.67200000000003</v>
      </c>
      <c r="I2512" s="221"/>
      <c r="J2512" s="222">
        <f>ROUND(I2512*H2512,2)</f>
        <v>0</v>
      </c>
      <c r="K2512" s="218" t="s">
        <v>312</v>
      </c>
      <c r="L2512" s="47"/>
      <c r="M2512" s="223" t="s">
        <v>19</v>
      </c>
      <c r="N2512" s="224" t="s">
        <v>46</v>
      </c>
      <c r="O2512" s="87"/>
      <c r="P2512" s="225">
        <f>O2512*H2512</f>
        <v>0</v>
      </c>
      <c r="Q2512" s="225">
        <v>0</v>
      </c>
      <c r="R2512" s="225">
        <f>Q2512*H2512</f>
        <v>0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544</v>
      </c>
      <c r="AT2512" s="227" t="s">
        <v>227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2664</v>
      </c>
    </row>
    <row r="2513" s="2" customFormat="1">
      <c r="A2513" s="41"/>
      <c r="B2513" s="42"/>
      <c r="C2513" s="43"/>
      <c r="D2513" s="267" t="s">
        <v>314</v>
      </c>
      <c r="E2513" s="43"/>
      <c r="F2513" s="268" t="s">
        <v>2665</v>
      </c>
      <c r="G2513" s="43"/>
      <c r="H2513" s="43"/>
      <c r="I2513" s="269"/>
      <c r="J2513" s="43"/>
      <c r="K2513" s="43"/>
      <c r="L2513" s="47"/>
      <c r="M2513" s="270"/>
      <c r="N2513" s="271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314</v>
      </c>
      <c r="AU2513" s="20" t="s">
        <v>93</v>
      </c>
    </row>
    <row r="2514" s="14" customFormat="1">
      <c r="A2514" s="14"/>
      <c r="B2514" s="246"/>
      <c r="C2514" s="247"/>
      <c r="D2514" s="231" t="s">
        <v>268</v>
      </c>
      <c r="E2514" s="248" t="s">
        <v>19</v>
      </c>
      <c r="F2514" s="249" t="s">
        <v>2607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268</v>
      </c>
      <c r="AU2514" s="255" t="s">
        <v>93</v>
      </c>
      <c r="AV2514" s="14" t="s">
        <v>82</v>
      </c>
      <c r="AW2514" s="14" t="s">
        <v>34</v>
      </c>
      <c r="AX2514" s="14" t="s">
        <v>74</v>
      </c>
      <c r="AY2514" s="255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453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2637</v>
      </c>
      <c r="G2516" s="230"/>
      <c r="H2516" s="234">
        <v>62.399999999999999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455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2638</v>
      </c>
      <c r="G2518" s="230"/>
      <c r="H2518" s="234">
        <v>142.64500000000001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457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2639</v>
      </c>
      <c r="G2520" s="230"/>
      <c r="H2520" s="234">
        <v>189.99100000000001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460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2640</v>
      </c>
      <c r="G2522" s="230"/>
      <c r="H2522" s="234">
        <v>86.591999999999999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4" customFormat="1">
      <c r="A2523" s="14"/>
      <c r="B2523" s="246"/>
      <c r="C2523" s="247"/>
      <c r="D2523" s="231" t="s">
        <v>268</v>
      </c>
      <c r="E2523" s="248" t="s">
        <v>19</v>
      </c>
      <c r="F2523" s="249" t="s">
        <v>1392</v>
      </c>
      <c r="G2523" s="247"/>
      <c r="H2523" s="248" t="s">
        <v>19</v>
      </c>
      <c r="I2523" s="250"/>
      <c r="J2523" s="247"/>
      <c r="K2523" s="247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268</v>
      </c>
      <c r="AU2523" s="255" t="s">
        <v>93</v>
      </c>
      <c r="AV2523" s="14" t="s">
        <v>82</v>
      </c>
      <c r="AW2523" s="14" t="s">
        <v>34</v>
      </c>
      <c r="AX2523" s="14" t="s">
        <v>74</v>
      </c>
      <c r="AY2523" s="255" t="s">
        <v>224</v>
      </c>
    </row>
    <row r="2524" s="13" customFormat="1">
      <c r="A2524" s="13"/>
      <c r="B2524" s="229"/>
      <c r="C2524" s="230"/>
      <c r="D2524" s="231" t="s">
        <v>268</v>
      </c>
      <c r="E2524" s="232" t="s">
        <v>19</v>
      </c>
      <c r="F2524" s="233" t="s">
        <v>1393</v>
      </c>
      <c r="G2524" s="230"/>
      <c r="H2524" s="234">
        <v>2.044</v>
      </c>
      <c r="I2524" s="235"/>
      <c r="J2524" s="230"/>
      <c r="K2524" s="230"/>
      <c r="L2524" s="236"/>
      <c r="M2524" s="237"/>
      <c r="N2524" s="238"/>
      <c r="O2524" s="238"/>
      <c r="P2524" s="238"/>
      <c r="Q2524" s="238"/>
      <c r="R2524" s="238"/>
      <c r="S2524" s="238"/>
      <c r="T2524" s="23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0" t="s">
        <v>268</v>
      </c>
      <c r="AU2524" s="240" t="s">
        <v>93</v>
      </c>
      <c r="AV2524" s="13" t="s">
        <v>93</v>
      </c>
      <c r="AW2524" s="13" t="s">
        <v>34</v>
      </c>
      <c r="AX2524" s="13" t="s">
        <v>74</v>
      </c>
      <c r="AY2524" s="240" t="s">
        <v>224</v>
      </c>
    </row>
    <row r="2525" s="16" customFormat="1">
      <c r="A2525" s="16"/>
      <c r="B2525" s="272"/>
      <c r="C2525" s="273"/>
      <c r="D2525" s="231" t="s">
        <v>268</v>
      </c>
      <c r="E2525" s="274" t="s">
        <v>19</v>
      </c>
      <c r="F2525" s="275" t="s">
        <v>351</v>
      </c>
      <c r="G2525" s="273"/>
      <c r="H2525" s="276">
        <v>483.67200000000003</v>
      </c>
      <c r="I2525" s="277"/>
      <c r="J2525" s="273"/>
      <c r="K2525" s="273"/>
      <c r="L2525" s="278"/>
      <c r="M2525" s="279"/>
      <c r="N2525" s="280"/>
      <c r="O2525" s="280"/>
      <c r="P2525" s="280"/>
      <c r="Q2525" s="280"/>
      <c r="R2525" s="280"/>
      <c r="S2525" s="280"/>
      <c r="T2525" s="281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2" t="s">
        <v>268</v>
      </c>
      <c r="AU2525" s="282" t="s">
        <v>93</v>
      </c>
      <c r="AV2525" s="16" t="s">
        <v>231</v>
      </c>
      <c r="AW2525" s="16" t="s">
        <v>34</v>
      </c>
      <c r="AX2525" s="16" t="s">
        <v>82</v>
      </c>
      <c r="AY2525" s="282" t="s">
        <v>224</v>
      </c>
    </row>
    <row r="2526" s="2" customFormat="1" ht="24.15" customHeight="1">
      <c r="A2526" s="41"/>
      <c r="B2526" s="42"/>
      <c r="C2526" s="286" t="s">
        <v>2666</v>
      </c>
      <c r="D2526" s="286" t="s">
        <v>572</v>
      </c>
      <c r="E2526" s="287" t="s">
        <v>2667</v>
      </c>
      <c r="F2526" s="288" t="s">
        <v>2668</v>
      </c>
      <c r="G2526" s="289" t="s">
        <v>266</v>
      </c>
      <c r="H2526" s="290">
        <v>580.40599999999995</v>
      </c>
      <c r="I2526" s="291"/>
      <c r="J2526" s="292">
        <f>ROUND(I2526*H2526,2)</f>
        <v>0</v>
      </c>
      <c r="K2526" s="288" t="s">
        <v>312</v>
      </c>
      <c r="L2526" s="293"/>
      <c r="M2526" s="294" t="s">
        <v>19</v>
      </c>
      <c r="N2526" s="295" t="s">
        <v>46</v>
      </c>
      <c r="O2526" s="87"/>
      <c r="P2526" s="225">
        <f>O2526*H2526</f>
        <v>0</v>
      </c>
      <c r="Q2526" s="225">
        <v>0.00029999999999999997</v>
      </c>
      <c r="R2526" s="225">
        <f>Q2526*H2526</f>
        <v>0.17412179999999997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643</v>
      </c>
      <c r="AT2526" s="227" t="s">
        <v>572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2670</v>
      </c>
      <c r="G2527" s="230"/>
      <c r="H2527" s="234">
        <v>580.40599999999995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82</v>
      </c>
      <c r="AY2527" s="240" t="s">
        <v>224</v>
      </c>
    </row>
    <row r="2528" s="2" customFormat="1" ht="33" customHeight="1">
      <c r="A2528" s="41"/>
      <c r="B2528" s="42"/>
      <c r="C2528" s="216" t="s">
        <v>2671</v>
      </c>
      <c r="D2528" s="216" t="s">
        <v>227</v>
      </c>
      <c r="E2528" s="217" t="s">
        <v>2672</v>
      </c>
      <c r="F2528" s="218" t="s">
        <v>2673</v>
      </c>
      <c r="G2528" s="219" t="s">
        <v>266</v>
      </c>
      <c r="H2528" s="220">
        <v>452.19999999999999</v>
      </c>
      <c r="I2528" s="221"/>
      <c r="J2528" s="222">
        <f>ROUND(I2528*H2528,2)</f>
        <v>0</v>
      </c>
      <c r="K2528" s="218" t="s">
        <v>312</v>
      </c>
      <c r="L2528" s="47"/>
      <c r="M2528" s="223" t="s">
        <v>19</v>
      </c>
      <c r="N2528" s="224" t="s">
        <v>46</v>
      </c>
      <c r="O2528" s="87"/>
      <c r="P2528" s="225">
        <f>O2528*H2528</f>
        <v>0</v>
      </c>
      <c r="Q2528" s="225">
        <v>0.0045100000000000001</v>
      </c>
      <c r="R2528" s="225">
        <f>Q2528*H2528</f>
        <v>2.0394220000000001</v>
      </c>
      <c r="S2528" s="225">
        <v>0</v>
      </c>
      <c r="T2528" s="226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7" t="s">
        <v>544</v>
      </c>
      <c r="AT2528" s="227" t="s">
        <v>227</v>
      </c>
      <c r="AU2528" s="227" t="s">
        <v>93</v>
      </c>
      <c r="AY2528" s="20" t="s">
        <v>224</v>
      </c>
      <c r="BE2528" s="228">
        <f>IF(N2528="základní",J2528,0)</f>
        <v>0</v>
      </c>
      <c r="BF2528" s="228">
        <f>IF(N2528="snížená",J2528,0)</f>
        <v>0</v>
      </c>
      <c r="BG2528" s="228">
        <f>IF(N2528="zákl. přenesená",J2528,0)</f>
        <v>0</v>
      </c>
      <c r="BH2528" s="228">
        <f>IF(N2528="sníž. přenesená",J2528,0)</f>
        <v>0</v>
      </c>
      <c r="BI2528" s="228">
        <f>IF(N2528="nulová",J2528,0)</f>
        <v>0</v>
      </c>
      <c r="BJ2528" s="20" t="s">
        <v>93</v>
      </c>
      <c r="BK2528" s="228">
        <f>ROUND(I2528*H2528,2)</f>
        <v>0</v>
      </c>
      <c r="BL2528" s="20" t="s">
        <v>544</v>
      </c>
      <c r="BM2528" s="227" t="s">
        <v>2674</v>
      </c>
    </row>
    <row r="2529" s="2" customFormat="1">
      <c r="A2529" s="41"/>
      <c r="B2529" s="42"/>
      <c r="C2529" s="43"/>
      <c r="D2529" s="267" t="s">
        <v>314</v>
      </c>
      <c r="E2529" s="43"/>
      <c r="F2529" s="268" t="s">
        <v>2675</v>
      </c>
      <c r="G2529" s="43"/>
      <c r="H2529" s="43"/>
      <c r="I2529" s="269"/>
      <c r="J2529" s="43"/>
      <c r="K2529" s="43"/>
      <c r="L2529" s="47"/>
      <c r="M2529" s="270"/>
      <c r="N2529" s="271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314</v>
      </c>
      <c r="AU2529" s="20" t="s">
        <v>93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1850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1851</v>
      </c>
      <c r="G2531" s="230"/>
      <c r="H2531" s="234">
        <v>133.19999999999999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1852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1853</v>
      </c>
      <c r="G2533" s="230"/>
      <c r="H2533" s="234">
        <v>319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6" customFormat="1">
      <c r="A2534" s="16"/>
      <c r="B2534" s="272"/>
      <c r="C2534" s="273"/>
      <c r="D2534" s="231" t="s">
        <v>268</v>
      </c>
      <c r="E2534" s="274" t="s">
        <v>19</v>
      </c>
      <c r="F2534" s="275" t="s">
        <v>351</v>
      </c>
      <c r="G2534" s="273"/>
      <c r="H2534" s="276">
        <v>452.19999999999999</v>
      </c>
      <c r="I2534" s="277"/>
      <c r="J2534" s="273"/>
      <c r="K2534" s="273"/>
      <c r="L2534" s="278"/>
      <c r="M2534" s="279"/>
      <c r="N2534" s="280"/>
      <c r="O2534" s="280"/>
      <c r="P2534" s="280"/>
      <c r="Q2534" s="280"/>
      <c r="R2534" s="280"/>
      <c r="S2534" s="280"/>
      <c r="T2534" s="281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82" t="s">
        <v>268</v>
      </c>
      <c r="AU2534" s="282" t="s">
        <v>93</v>
      </c>
      <c r="AV2534" s="16" t="s">
        <v>231</v>
      </c>
      <c r="AW2534" s="16" t="s">
        <v>34</v>
      </c>
      <c r="AX2534" s="16" t="s">
        <v>82</v>
      </c>
      <c r="AY2534" s="282" t="s">
        <v>224</v>
      </c>
    </row>
    <row r="2535" s="2" customFormat="1" ht="33" customHeight="1">
      <c r="A2535" s="41"/>
      <c r="B2535" s="42"/>
      <c r="C2535" s="216" t="s">
        <v>2676</v>
      </c>
      <c r="D2535" s="216" t="s">
        <v>227</v>
      </c>
      <c r="E2535" s="217" t="s">
        <v>2677</v>
      </c>
      <c r="F2535" s="218" t="s">
        <v>2678</v>
      </c>
      <c r="G2535" s="219" t="s">
        <v>266</v>
      </c>
      <c r="H2535" s="220">
        <v>1989.3720000000001</v>
      </c>
      <c r="I2535" s="221"/>
      <c r="J2535" s="222">
        <f>ROUND(I2535*H2535,2)</f>
        <v>0</v>
      </c>
      <c r="K2535" s="218" t="s">
        <v>312</v>
      </c>
      <c r="L2535" s="47"/>
      <c r="M2535" s="223" t="s">
        <v>19</v>
      </c>
      <c r="N2535" s="224" t="s">
        <v>46</v>
      </c>
      <c r="O2535" s="87"/>
      <c r="P2535" s="225">
        <f>O2535*H2535</f>
        <v>0</v>
      </c>
      <c r="Q2535" s="225">
        <v>0.0045100000000000001</v>
      </c>
      <c r="R2535" s="225">
        <f>Q2535*H2535</f>
        <v>8.9720677200000001</v>
      </c>
      <c r="S2535" s="225">
        <v>0</v>
      </c>
      <c r="T2535" s="226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7" t="s">
        <v>544</v>
      </c>
      <c r="AT2535" s="227" t="s">
        <v>227</v>
      </c>
      <c r="AU2535" s="227" t="s">
        <v>93</v>
      </c>
      <c r="AY2535" s="20" t="s">
        <v>224</v>
      </c>
      <c r="BE2535" s="228">
        <f>IF(N2535="základní",J2535,0)</f>
        <v>0</v>
      </c>
      <c r="BF2535" s="228">
        <f>IF(N2535="snížená",J2535,0)</f>
        <v>0</v>
      </c>
      <c r="BG2535" s="228">
        <f>IF(N2535="zákl. přenesená",J2535,0)</f>
        <v>0</v>
      </c>
      <c r="BH2535" s="228">
        <f>IF(N2535="sníž. přenesená",J2535,0)</f>
        <v>0</v>
      </c>
      <c r="BI2535" s="228">
        <f>IF(N2535="nulová",J2535,0)</f>
        <v>0</v>
      </c>
      <c r="BJ2535" s="20" t="s">
        <v>93</v>
      </c>
      <c r="BK2535" s="228">
        <f>ROUND(I2535*H2535,2)</f>
        <v>0</v>
      </c>
      <c r="BL2535" s="20" t="s">
        <v>544</v>
      </c>
      <c r="BM2535" s="227" t="s">
        <v>2679</v>
      </c>
    </row>
    <row r="2536" s="2" customFormat="1">
      <c r="A2536" s="41"/>
      <c r="B2536" s="42"/>
      <c r="C2536" s="43"/>
      <c r="D2536" s="267" t="s">
        <v>314</v>
      </c>
      <c r="E2536" s="43"/>
      <c r="F2536" s="268" t="s">
        <v>2680</v>
      </c>
      <c r="G2536" s="43"/>
      <c r="H2536" s="43"/>
      <c r="I2536" s="269"/>
      <c r="J2536" s="43"/>
      <c r="K2536" s="43"/>
      <c r="L2536" s="47"/>
      <c r="M2536" s="270"/>
      <c r="N2536" s="271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314</v>
      </c>
      <c r="AU2536" s="20" t="s">
        <v>93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2681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648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1549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2682</v>
      </c>
      <c r="G2540" s="230"/>
      <c r="H2540" s="234">
        <v>22.692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2683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2684</v>
      </c>
      <c r="G2542" s="230"/>
      <c r="H2542" s="234">
        <v>6.7210000000000001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2685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2686</v>
      </c>
      <c r="G2544" s="230"/>
      <c r="H2544" s="234">
        <v>16.280000000000001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2687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2688</v>
      </c>
      <c r="G2546" s="230"/>
      <c r="H2546" s="234">
        <v>3.3410000000000002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2689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2690</v>
      </c>
      <c r="G2548" s="230"/>
      <c r="H2548" s="234">
        <v>12.821999999999999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2691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2692</v>
      </c>
      <c r="G2550" s="230"/>
      <c r="H2550" s="234">
        <v>23.004000000000001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2693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2694</v>
      </c>
      <c r="G2552" s="230"/>
      <c r="H2552" s="234">
        <v>30.992000000000001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2695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2696</v>
      </c>
      <c r="G2554" s="230"/>
      <c r="H2554" s="234">
        <v>32.863999999999997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2697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2698</v>
      </c>
      <c r="G2556" s="230"/>
      <c r="H2556" s="234">
        <v>12.882999999999999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2699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2700</v>
      </c>
      <c r="G2558" s="230"/>
      <c r="H2558" s="234">
        <v>17.920999999999999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2701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2702</v>
      </c>
      <c r="G2560" s="230"/>
      <c r="H2560" s="234">
        <v>23.158999999999999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2703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2704</v>
      </c>
      <c r="G2562" s="230"/>
      <c r="H2562" s="234">
        <v>15.94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2705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2706</v>
      </c>
      <c r="G2564" s="230"/>
      <c r="H2564" s="234">
        <v>23.699000000000002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2707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2708</v>
      </c>
      <c r="G2566" s="230"/>
      <c r="H2566" s="234">
        <v>20.988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2709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2710</v>
      </c>
      <c r="G2568" s="230"/>
      <c r="H2568" s="234">
        <v>25.852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2711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2712</v>
      </c>
      <c r="G2570" s="230"/>
      <c r="H2570" s="234">
        <v>22.949999999999999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2713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2714</v>
      </c>
      <c r="G2572" s="230"/>
      <c r="H2572" s="234">
        <v>118.01600000000001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2715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22.949999999999999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2716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2717</v>
      </c>
      <c r="G2576" s="230"/>
      <c r="H2576" s="234">
        <v>27.617999999999999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4" customFormat="1">
      <c r="A2577" s="14"/>
      <c r="B2577" s="246"/>
      <c r="C2577" s="247"/>
      <c r="D2577" s="231" t="s">
        <v>268</v>
      </c>
      <c r="E2577" s="248" t="s">
        <v>19</v>
      </c>
      <c r="F2577" s="249" t="s">
        <v>2718</v>
      </c>
      <c r="G2577" s="247"/>
      <c r="H2577" s="248" t="s">
        <v>19</v>
      </c>
      <c r="I2577" s="250"/>
      <c r="J2577" s="247"/>
      <c r="K2577" s="247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268</v>
      </c>
      <c r="AU2577" s="255" t="s">
        <v>93</v>
      </c>
      <c r="AV2577" s="14" t="s">
        <v>82</v>
      </c>
      <c r="AW2577" s="14" t="s">
        <v>34</v>
      </c>
      <c r="AX2577" s="14" t="s">
        <v>74</v>
      </c>
      <c r="AY2577" s="255" t="s">
        <v>224</v>
      </c>
    </row>
    <row r="2578" s="13" customFormat="1">
      <c r="A2578" s="13"/>
      <c r="B2578" s="229"/>
      <c r="C2578" s="230"/>
      <c r="D2578" s="231" t="s">
        <v>268</v>
      </c>
      <c r="E2578" s="232" t="s">
        <v>19</v>
      </c>
      <c r="F2578" s="233" t="s">
        <v>2719</v>
      </c>
      <c r="G2578" s="230"/>
      <c r="H2578" s="234">
        <v>23.922000000000001</v>
      </c>
      <c r="I2578" s="235"/>
      <c r="J2578" s="230"/>
      <c r="K2578" s="230"/>
      <c r="L2578" s="236"/>
      <c r="M2578" s="237"/>
      <c r="N2578" s="238"/>
      <c r="O2578" s="238"/>
      <c r="P2578" s="238"/>
      <c r="Q2578" s="238"/>
      <c r="R2578" s="238"/>
      <c r="S2578" s="238"/>
      <c r="T2578" s="23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0" t="s">
        <v>268</v>
      </c>
      <c r="AU2578" s="240" t="s">
        <v>93</v>
      </c>
      <c r="AV2578" s="13" t="s">
        <v>93</v>
      </c>
      <c r="AW2578" s="13" t="s">
        <v>34</v>
      </c>
      <c r="AX2578" s="13" t="s">
        <v>74</v>
      </c>
      <c r="AY2578" s="240" t="s">
        <v>224</v>
      </c>
    </row>
    <row r="2579" s="15" customFormat="1">
      <c r="A2579" s="15"/>
      <c r="B2579" s="256"/>
      <c r="C2579" s="257"/>
      <c r="D2579" s="231" t="s">
        <v>268</v>
      </c>
      <c r="E2579" s="258" t="s">
        <v>19</v>
      </c>
      <c r="F2579" s="259" t="s">
        <v>300</v>
      </c>
      <c r="G2579" s="257"/>
      <c r="H2579" s="260">
        <v>504.61399999999998</v>
      </c>
      <c r="I2579" s="261"/>
      <c r="J2579" s="257"/>
      <c r="K2579" s="257"/>
      <c r="L2579" s="262"/>
      <c r="M2579" s="263"/>
      <c r="N2579" s="264"/>
      <c r="O2579" s="264"/>
      <c r="P2579" s="264"/>
      <c r="Q2579" s="264"/>
      <c r="R2579" s="264"/>
      <c r="S2579" s="264"/>
      <c r="T2579" s="26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6" t="s">
        <v>268</v>
      </c>
      <c r="AU2579" s="266" t="s">
        <v>93</v>
      </c>
      <c r="AV2579" s="15" t="s">
        <v>108</v>
      </c>
      <c r="AW2579" s="15" t="s">
        <v>34</v>
      </c>
      <c r="AX2579" s="15" t="s">
        <v>74</v>
      </c>
      <c r="AY2579" s="266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662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2720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2721</v>
      </c>
      <c r="G2582" s="230"/>
      <c r="H2582" s="234">
        <v>22.177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2722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2723</v>
      </c>
      <c r="G2584" s="230"/>
      <c r="H2584" s="234">
        <v>22.420000000000002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2724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2725</v>
      </c>
      <c r="G2586" s="230"/>
      <c r="H2586" s="234">
        <v>26.399999999999999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2726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2727</v>
      </c>
      <c r="G2588" s="230"/>
      <c r="H2588" s="234">
        <v>209.19499999999999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2728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2729</v>
      </c>
      <c r="G2590" s="230"/>
      <c r="H2590" s="234">
        <v>25.518000000000001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2730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2731</v>
      </c>
      <c r="G2592" s="230"/>
      <c r="H2592" s="234">
        <v>134.517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4" customFormat="1">
      <c r="A2593" s="14"/>
      <c r="B2593" s="246"/>
      <c r="C2593" s="247"/>
      <c r="D2593" s="231" t="s">
        <v>268</v>
      </c>
      <c r="E2593" s="248" t="s">
        <v>19</v>
      </c>
      <c r="F2593" s="249" t="s">
        <v>2732</v>
      </c>
      <c r="G2593" s="247"/>
      <c r="H2593" s="248" t="s">
        <v>19</v>
      </c>
      <c r="I2593" s="250"/>
      <c r="J2593" s="247"/>
      <c r="K2593" s="247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268</v>
      </c>
      <c r="AU2593" s="255" t="s">
        <v>93</v>
      </c>
      <c r="AV2593" s="14" t="s">
        <v>82</v>
      </c>
      <c r="AW2593" s="14" t="s">
        <v>34</v>
      </c>
      <c r="AX2593" s="14" t="s">
        <v>74</v>
      </c>
      <c r="AY2593" s="255" t="s">
        <v>224</v>
      </c>
    </row>
    <row r="2594" s="13" customFormat="1">
      <c r="A2594" s="13"/>
      <c r="B2594" s="229"/>
      <c r="C2594" s="230"/>
      <c r="D2594" s="231" t="s">
        <v>268</v>
      </c>
      <c r="E2594" s="232" t="s">
        <v>19</v>
      </c>
      <c r="F2594" s="233" t="s">
        <v>2725</v>
      </c>
      <c r="G2594" s="230"/>
      <c r="H2594" s="234">
        <v>26.399999999999999</v>
      </c>
      <c r="I2594" s="235"/>
      <c r="J2594" s="230"/>
      <c r="K2594" s="230"/>
      <c r="L2594" s="236"/>
      <c r="M2594" s="237"/>
      <c r="N2594" s="238"/>
      <c r="O2594" s="238"/>
      <c r="P2594" s="238"/>
      <c r="Q2594" s="238"/>
      <c r="R2594" s="238"/>
      <c r="S2594" s="238"/>
      <c r="T2594" s="23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0" t="s">
        <v>268</v>
      </c>
      <c r="AU2594" s="240" t="s">
        <v>93</v>
      </c>
      <c r="AV2594" s="13" t="s">
        <v>93</v>
      </c>
      <c r="AW2594" s="13" t="s">
        <v>34</v>
      </c>
      <c r="AX2594" s="13" t="s">
        <v>74</v>
      </c>
      <c r="AY2594" s="240" t="s">
        <v>224</v>
      </c>
    </row>
    <row r="2595" s="15" customFormat="1">
      <c r="A2595" s="15"/>
      <c r="B2595" s="256"/>
      <c r="C2595" s="257"/>
      <c r="D2595" s="231" t="s">
        <v>268</v>
      </c>
      <c r="E2595" s="258" t="s">
        <v>19</v>
      </c>
      <c r="F2595" s="259" t="s">
        <v>300</v>
      </c>
      <c r="G2595" s="257"/>
      <c r="H2595" s="260">
        <v>466.62700000000001</v>
      </c>
      <c r="I2595" s="261"/>
      <c r="J2595" s="257"/>
      <c r="K2595" s="257"/>
      <c r="L2595" s="262"/>
      <c r="M2595" s="263"/>
      <c r="N2595" s="264"/>
      <c r="O2595" s="264"/>
      <c r="P2595" s="264"/>
      <c r="Q2595" s="264"/>
      <c r="R2595" s="264"/>
      <c r="S2595" s="264"/>
      <c r="T2595" s="26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66" t="s">
        <v>268</v>
      </c>
      <c r="AU2595" s="266" t="s">
        <v>93</v>
      </c>
      <c r="AV2595" s="15" t="s">
        <v>108</v>
      </c>
      <c r="AW2595" s="15" t="s">
        <v>34</v>
      </c>
      <c r="AX2595" s="15" t="s">
        <v>74</v>
      </c>
      <c r="AY2595" s="266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664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2733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2734</v>
      </c>
      <c r="G2598" s="230"/>
      <c r="H2598" s="234">
        <v>179.356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2735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2736</v>
      </c>
      <c r="G2600" s="230"/>
      <c r="H2600" s="234">
        <v>25.504999999999999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2737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2738</v>
      </c>
      <c r="G2602" s="230"/>
      <c r="H2602" s="234">
        <v>52.799999999999997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4" customFormat="1">
      <c r="A2603" s="14"/>
      <c r="B2603" s="246"/>
      <c r="C2603" s="247"/>
      <c r="D2603" s="231" t="s">
        <v>268</v>
      </c>
      <c r="E2603" s="248" t="s">
        <v>19</v>
      </c>
      <c r="F2603" s="249" t="s">
        <v>2739</v>
      </c>
      <c r="G2603" s="247"/>
      <c r="H2603" s="248" t="s">
        <v>19</v>
      </c>
      <c r="I2603" s="250"/>
      <c r="J2603" s="247"/>
      <c r="K2603" s="247"/>
      <c r="L2603" s="251"/>
      <c r="M2603" s="252"/>
      <c r="N2603" s="253"/>
      <c r="O2603" s="253"/>
      <c r="P2603" s="253"/>
      <c r="Q2603" s="253"/>
      <c r="R2603" s="253"/>
      <c r="S2603" s="253"/>
      <c r="T2603" s="25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5" t="s">
        <v>268</v>
      </c>
      <c r="AU2603" s="255" t="s">
        <v>93</v>
      </c>
      <c r="AV2603" s="14" t="s">
        <v>82</v>
      </c>
      <c r="AW2603" s="14" t="s">
        <v>34</v>
      </c>
      <c r="AX2603" s="14" t="s">
        <v>74</v>
      </c>
      <c r="AY2603" s="255" t="s">
        <v>224</v>
      </c>
    </row>
    <row r="2604" s="13" customFormat="1">
      <c r="A2604" s="13"/>
      <c r="B2604" s="229"/>
      <c r="C2604" s="230"/>
      <c r="D2604" s="231" t="s">
        <v>268</v>
      </c>
      <c r="E2604" s="232" t="s">
        <v>19</v>
      </c>
      <c r="F2604" s="233" t="s">
        <v>2727</v>
      </c>
      <c r="G2604" s="230"/>
      <c r="H2604" s="234">
        <v>209.19499999999999</v>
      </c>
      <c r="I2604" s="235"/>
      <c r="J2604" s="230"/>
      <c r="K2604" s="230"/>
      <c r="L2604" s="236"/>
      <c r="M2604" s="237"/>
      <c r="N2604" s="238"/>
      <c r="O2604" s="238"/>
      <c r="P2604" s="238"/>
      <c r="Q2604" s="238"/>
      <c r="R2604" s="238"/>
      <c r="S2604" s="238"/>
      <c r="T2604" s="23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0" t="s">
        <v>268</v>
      </c>
      <c r="AU2604" s="240" t="s">
        <v>93</v>
      </c>
      <c r="AV2604" s="13" t="s">
        <v>93</v>
      </c>
      <c r="AW2604" s="13" t="s">
        <v>34</v>
      </c>
      <c r="AX2604" s="13" t="s">
        <v>74</v>
      </c>
      <c r="AY2604" s="240" t="s">
        <v>224</v>
      </c>
    </row>
    <row r="2605" s="15" customFormat="1">
      <c r="A2605" s="15"/>
      <c r="B2605" s="256"/>
      <c r="C2605" s="257"/>
      <c r="D2605" s="231" t="s">
        <v>268</v>
      </c>
      <c r="E2605" s="258" t="s">
        <v>19</v>
      </c>
      <c r="F2605" s="259" t="s">
        <v>300</v>
      </c>
      <c r="G2605" s="257"/>
      <c r="H2605" s="260">
        <v>466.85599999999999</v>
      </c>
      <c r="I2605" s="261"/>
      <c r="J2605" s="257"/>
      <c r="K2605" s="257"/>
      <c r="L2605" s="262"/>
      <c r="M2605" s="263"/>
      <c r="N2605" s="264"/>
      <c r="O2605" s="264"/>
      <c r="P2605" s="264"/>
      <c r="Q2605" s="264"/>
      <c r="R2605" s="264"/>
      <c r="S2605" s="264"/>
      <c r="T2605" s="26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6" t="s">
        <v>268</v>
      </c>
      <c r="AU2605" s="266" t="s">
        <v>93</v>
      </c>
      <c r="AV2605" s="15" t="s">
        <v>108</v>
      </c>
      <c r="AW2605" s="15" t="s">
        <v>34</v>
      </c>
      <c r="AX2605" s="15" t="s">
        <v>74</v>
      </c>
      <c r="AY2605" s="266" t="s">
        <v>224</v>
      </c>
    </row>
    <row r="2606" s="14" customFormat="1">
      <c r="A2606" s="14"/>
      <c r="B2606" s="246"/>
      <c r="C2606" s="247"/>
      <c r="D2606" s="231" t="s">
        <v>268</v>
      </c>
      <c r="E2606" s="248" t="s">
        <v>19</v>
      </c>
      <c r="F2606" s="249" t="s">
        <v>665</v>
      </c>
      <c r="G2606" s="247"/>
      <c r="H2606" s="248" t="s">
        <v>19</v>
      </c>
      <c r="I2606" s="250"/>
      <c r="J2606" s="247"/>
      <c r="K2606" s="247"/>
      <c r="L2606" s="251"/>
      <c r="M2606" s="252"/>
      <c r="N2606" s="253"/>
      <c r="O2606" s="253"/>
      <c r="P2606" s="253"/>
      <c r="Q2606" s="253"/>
      <c r="R2606" s="253"/>
      <c r="S2606" s="253"/>
      <c r="T2606" s="25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5" t="s">
        <v>268</v>
      </c>
      <c r="AU2606" s="255" t="s">
        <v>93</v>
      </c>
      <c r="AV2606" s="14" t="s">
        <v>82</v>
      </c>
      <c r="AW2606" s="14" t="s">
        <v>34</v>
      </c>
      <c r="AX2606" s="14" t="s">
        <v>74</v>
      </c>
      <c r="AY2606" s="255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2740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2741</v>
      </c>
      <c r="G2608" s="230"/>
      <c r="H2608" s="234">
        <v>112.098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2742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2736</v>
      </c>
      <c r="G2610" s="230"/>
      <c r="H2610" s="234">
        <v>25.504999999999999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2743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2744</v>
      </c>
      <c r="G2612" s="230"/>
      <c r="H2612" s="234">
        <v>52.560000000000002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4" customFormat="1">
      <c r="A2613" s="14"/>
      <c r="B2613" s="246"/>
      <c r="C2613" s="247"/>
      <c r="D2613" s="231" t="s">
        <v>268</v>
      </c>
      <c r="E2613" s="248" t="s">
        <v>19</v>
      </c>
      <c r="F2613" s="249" t="s">
        <v>2745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268</v>
      </c>
      <c r="AU2613" s="255" t="s">
        <v>93</v>
      </c>
      <c r="AV2613" s="14" t="s">
        <v>82</v>
      </c>
      <c r="AW2613" s="14" t="s">
        <v>34</v>
      </c>
      <c r="AX2613" s="14" t="s">
        <v>74</v>
      </c>
      <c r="AY2613" s="255" t="s">
        <v>224</v>
      </c>
    </row>
    <row r="2614" s="13" customFormat="1">
      <c r="A2614" s="13"/>
      <c r="B2614" s="229"/>
      <c r="C2614" s="230"/>
      <c r="D2614" s="231" t="s">
        <v>268</v>
      </c>
      <c r="E2614" s="232" t="s">
        <v>19</v>
      </c>
      <c r="F2614" s="233" t="s">
        <v>2727</v>
      </c>
      <c r="G2614" s="230"/>
      <c r="H2614" s="234">
        <v>209.19499999999999</v>
      </c>
      <c r="I2614" s="235"/>
      <c r="J2614" s="230"/>
      <c r="K2614" s="230"/>
      <c r="L2614" s="236"/>
      <c r="M2614" s="237"/>
      <c r="N2614" s="238"/>
      <c r="O2614" s="238"/>
      <c r="P2614" s="238"/>
      <c r="Q2614" s="238"/>
      <c r="R2614" s="238"/>
      <c r="S2614" s="238"/>
      <c r="T2614" s="23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0" t="s">
        <v>268</v>
      </c>
      <c r="AU2614" s="240" t="s">
        <v>93</v>
      </c>
      <c r="AV2614" s="13" t="s">
        <v>93</v>
      </c>
      <c r="AW2614" s="13" t="s">
        <v>34</v>
      </c>
      <c r="AX2614" s="13" t="s">
        <v>74</v>
      </c>
      <c r="AY2614" s="240" t="s">
        <v>224</v>
      </c>
    </row>
    <row r="2615" s="15" customFormat="1">
      <c r="A2615" s="15"/>
      <c r="B2615" s="256"/>
      <c r="C2615" s="257"/>
      <c r="D2615" s="231" t="s">
        <v>268</v>
      </c>
      <c r="E2615" s="258" t="s">
        <v>19</v>
      </c>
      <c r="F2615" s="259" t="s">
        <v>300</v>
      </c>
      <c r="G2615" s="257"/>
      <c r="H2615" s="260">
        <v>399.358</v>
      </c>
      <c r="I2615" s="261"/>
      <c r="J2615" s="257"/>
      <c r="K2615" s="257"/>
      <c r="L2615" s="262"/>
      <c r="M2615" s="263"/>
      <c r="N2615" s="264"/>
      <c r="O2615" s="264"/>
      <c r="P2615" s="264"/>
      <c r="Q2615" s="264"/>
      <c r="R2615" s="264"/>
      <c r="S2615" s="264"/>
      <c r="T2615" s="26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6" t="s">
        <v>268</v>
      </c>
      <c r="AU2615" s="266" t="s">
        <v>93</v>
      </c>
      <c r="AV2615" s="15" t="s">
        <v>108</v>
      </c>
      <c r="AW2615" s="15" t="s">
        <v>34</v>
      </c>
      <c r="AX2615" s="15" t="s">
        <v>74</v>
      </c>
      <c r="AY2615" s="266" t="s">
        <v>224</v>
      </c>
    </row>
    <row r="2616" s="14" customFormat="1">
      <c r="A2616" s="14"/>
      <c r="B2616" s="246"/>
      <c r="C2616" s="247"/>
      <c r="D2616" s="231" t="s">
        <v>268</v>
      </c>
      <c r="E2616" s="248" t="s">
        <v>19</v>
      </c>
      <c r="F2616" s="249" t="s">
        <v>667</v>
      </c>
      <c r="G2616" s="247"/>
      <c r="H2616" s="248" t="s">
        <v>19</v>
      </c>
      <c r="I2616" s="250"/>
      <c r="J2616" s="247"/>
      <c r="K2616" s="247"/>
      <c r="L2616" s="251"/>
      <c r="M2616" s="252"/>
      <c r="N2616" s="253"/>
      <c r="O2616" s="253"/>
      <c r="P2616" s="253"/>
      <c r="Q2616" s="253"/>
      <c r="R2616" s="253"/>
      <c r="S2616" s="253"/>
      <c r="T2616" s="25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5" t="s">
        <v>268</v>
      </c>
      <c r="AU2616" s="255" t="s">
        <v>93</v>
      </c>
      <c r="AV2616" s="14" t="s">
        <v>82</v>
      </c>
      <c r="AW2616" s="14" t="s">
        <v>34</v>
      </c>
      <c r="AX2616" s="14" t="s">
        <v>74</v>
      </c>
      <c r="AY2616" s="255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2746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2747</v>
      </c>
      <c r="G2618" s="230"/>
      <c r="H2618" s="234">
        <v>125.517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4" customFormat="1">
      <c r="A2619" s="14"/>
      <c r="B2619" s="246"/>
      <c r="C2619" s="247"/>
      <c r="D2619" s="231" t="s">
        <v>268</v>
      </c>
      <c r="E2619" s="248" t="s">
        <v>19</v>
      </c>
      <c r="F2619" s="249" t="s">
        <v>2748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268</v>
      </c>
      <c r="AU2619" s="255" t="s">
        <v>93</v>
      </c>
      <c r="AV2619" s="14" t="s">
        <v>82</v>
      </c>
      <c r="AW2619" s="14" t="s">
        <v>34</v>
      </c>
      <c r="AX2619" s="14" t="s">
        <v>74</v>
      </c>
      <c r="AY2619" s="255" t="s">
        <v>224</v>
      </c>
    </row>
    <row r="2620" s="13" customFormat="1">
      <c r="A2620" s="13"/>
      <c r="B2620" s="229"/>
      <c r="C2620" s="230"/>
      <c r="D2620" s="231" t="s">
        <v>268</v>
      </c>
      <c r="E2620" s="232" t="s">
        <v>19</v>
      </c>
      <c r="F2620" s="233" t="s">
        <v>2725</v>
      </c>
      <c r="G2620" s="230"/>
      <c r="H2620" s="234">
        <v>26.399999999999999</v>
      </c>
      <c r="I2620" s="235"/>
      <c r="J2620" s="230"/>
      <c r="K2620" s="230"/>
      <c r="L2620" s="236"/>
      <c r="M2620" s="237"/>
      <c r="N2620" s="238"/>
      <c r="O2620" s="238"/>
      <c r="P2620" s="238"/>
      <c r="Q2620" s="238"/>
      <c r="R2620" s="238"/>
      <c r="S2620" s="238"/>
      <c r="T2620" s="23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0" t="s">
        <v>268</v>
      </c>
      <c r="AU2620" s="240" t="s">
        <v>93</v>
      </c>
      <c r="AV2620" s="13" t="s">
        <v>93</v>
      </c>
      <c r="AW2620" s="13" t="s">
        <v>34</v>
      </c>
      <c r="AX2620" s="13" t="s">
        <v>74</v>
      </c>
      <c r="AY2620" s="240" t="s">
        <v>224</v>
      </c>
    </row>
    <row r="2621" s="15" customFormat="1">
      <c r="A2621" s="15"/>
      <c r="B2621" s="256"/>
      <c r="C2621" s="257"/>
      <c r="D2621" s="231" t="s">
        <v>268</v>
      </c>
      <c r="E2621" s="258" t="s">
        <v>19</v>
      </c>
      <c r="F2621" s="259" t="s">
        <v>300</v>
      </c>
      <c r="G2621" s="257"/>
      <c r="H2621" s="260">
        <v>151.917</v>
      </c>
      <c r="I2621" s="261"/>
      <c r="J2621" s="257"/>
      <c r="K2621" s="257"/>
      <c r="L2621" s="262"/>
      <c r="M2621" s="263"/>
      <c r="N2621" s="264"/>
      <c r="O2621" s="264"/>
      <c r="P2621" s="264"/>
      <c r="Q2621" s="264"/>
      <c r="R2621" s="264"/>
      <c r="S2621" s="264"/>
      <c r="T2621" s="26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6" t="s">
        <v>268</v>
      </c>
      <c r="AU2621" s="266" t="s">
        <v>93</v>
      </c>
      <c r="AV2621" s="15" t="s">
        <v>108</v>
      </c>
      <c r="AW2621" s="15" t="s">
        <v>34</v>
      </c>
      <c r="AX2621" s="15" t="s">
        <v>74</v>
      </c>
      <c r="AY2621" s="266" t="s">
        <v>224</v>
      </c>
    </row>
    <row r="2622" s="16" customFormat="1">
      <c r="A2622" s="16"/>
      <c r="B2622" s="272"/>
      <c r="C2622" s="273"/>
      <c r="D2622" s="231" t="s">
        <v>268</v>
      </c>
      <c r="E2622" s="274" t="s">
        <v>19</v>
      </c>
      <c r="F2622" s="275" t="s">
        <v>351</v>
      </c>
      <c r="G2622" s="273"/>
      <c r="H2622" s="276">
        <v>1989.3720000000001</v>
      </c>
      <c r="I2622" s="277"/>
      <c r="J2622" s="273"/>
      <c r="K2622" s="273"/>
      <c r="L2622" s="278"/>
      <c r="M2622" s="279"/>
      <c r="N2622" s="280"/>
      <c r="O2622" s="280"/>
      <c r="P2622" s="280"/>
      <c r="Q2622" s="280"/>
      <c r="R2622" s="280"/>
      <c r="S2622" s="280"/>
      <c r="T2622" s="281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82" t="s">
        <v>268</v>
      </c>
      <c r="AU2622" s="282" t="s">
        <v>93</v>
      </c>
      <c r="AV2622" s="16" t="s">
        <v>231</v>
      </c>
      <c r="AW2622" s="16" t="s">
        <v>34</v>
      </c>
      <c r="AX2622" s="16" t="s">
        <v>82</v>
      </c>
      <c r="AY2622" s="282" t="s">
        <v>224</v>
      </c>
    </row>
    <row r="2623" s="2" customFormat="1" ht="49.05" customHeight="1">
      <c r="A2623" s="41"/>
      <c r="B2623" s="42"/>
      <c r="C2623" s="216" t="s">
        <v>2749</v>
      </c>
      <c r="D2623" s="216" t="s">
        <v>227</v>
      </c>
      <c r="E2623" s="217" t="s">
        <v>2750</v>
      </c>
      <c r="F2623" s="218" t="s">
        <v>2751</v>
      </c>
      <c r="G2623" s="219" t="s">
        <v>371</v>
      </c>
      <c r="H2623" s="220">
        <v>13.204000000000001</v>
      </c>
      <c r="I2623" s="221"/>
      <c r="J2623" s="222">
        <f>ROUND(I2623*H2623,2)</f>
        <v>0</v>
      </c>
      <c r="K2623" s="218" t="s">
        <v>312</v>
      </c>
      <c r="L2623" s="47"/>
      <c r="M2623" s="223" t="s">
        <v>19</v>
      </c>
      <c r="N2623" s="224" t="s">
        <v>46</v>
      </c>
      <c r="O2623" s="87"/>
      <c r="P2623" s="225">
        <f>O2623*H2623</f>
        <v>0</v>
      </c>
      <c r="Q2623" s="225">
        <v>0</v>
      </c>
      <c r="R2623" s="225">
        <f>Q2623*H2623</f>
        <v>0</v>
      </c>
      <c r="S2623" s="225">
        <v>0</v>
      </c>
      <c r="T2623" s="226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27" t="s">
        <v>544</v>
      </c>
      <c r="AT2623" s="227" t="s">
        <v>227</v>
      </c>
      <c r="AU2623" s="227" t="s">
        <v>93</v>
      </c>
      <c r="AY2623" s="20" t="s">
        <v>224</v>
      </c>
      <c r="BE2623" s="228">
        <f>IF(N2623="základní",J2623,0)</f>
        <v>0</v>
      </c>
      <c r="BF2623" s="228">
        <f>IF(N2623="snížená",J2623,0)</f>
        <v>0</v>
      </c>
      <c r="BG2623" s="228">
        <f>IF(N2623="zákl. přenesená",J2623,0)</f>
        <v>0</v>
      </c>
      <c r="BH2623" s="228">
        <f>IF(N2623="sníž. přenesená",J2623,0)</f>
        <v>0</v>
      </c>
      <c r="BI2623" s="228">
        <f>IF(N2623="nulová",J2623,0)</f>
        <v>0</v>
      </c>
      <c r="BJ2623" s="20" t="s">
        <v>93</v>
      </c>
      <c r="BK2623" s="228">
        <f>ROUND(I2623*H2623,2)</f>
        <v>0</v>
      </c>
      <c r="BL2623" s="20" t="s">
        <v>544</v>
      </c>
      <c r="BM2623" s="227" t="s">
        <v>2752</v>
      </c>
    </row>
    <row r="2624" s="2" customFormat="1">
      <c r="A2624" s="41"/>
      <c r="B2624" s="42"/>
      <c r="C2624" s="43"/>
      <c r="D2624" s="267" t="s">
        <v>314</v>
      </c>
      <c r="E2624" s="43"/>
      <c r="F2624" s="268" t="s">
        <v>2753</v>
      </c>
      <c r="G2624" s="43"/>
      <c r="H2624" s="43"/>
      <c r="I2624" s="269"/>
      <c r="J2624" s="43"/>
      <c r="K2624" s="43"/>
      <c r="L2624" s="47"/>
      <c r="M2624" s="270"/>
      <c r="N2624" s="271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T2624" s="20" t="s">
        <v>314</v>
      </c>
      <c r="AU2624" s="20" t="s">
        <v>93</v>
      </c>
    </row>
    <row r="2625" s="12" customFormat="1" ht="22.8" customHeight="1">
      <c r="A2625" s="12"/>
      <c r="B2625" s="200"/>
      <c r="C2625" s="201"/>
      <c r="D2625" s="202" t="s">
        <v>73</v>
      </c>
      <c r="E2625" s="214" t="s">
        <v>2754</v>
      </c>
      <c r="F2625" s="214" t="s">
        <v>2755</v>
      </c>
      <c r="G2625" s="201"/>
      <c r="H2625" s="201"/>
      <c r="I2625" s="204"/>
      <c r="J2625" s="215">
        <f>BK2625</f>
        <v>0</v>
      </c>
      <c r="K2625" s="201"/>
      <c r="L2625" s="206"/>
      <c r="M2625" s="207"/>
      <c r="N2625" s="208"/>
      <c r="O2625" s="208"/>
      <c r="P2625" s="209">
        <f>SUM(P2626:P2953)</f>
        <v>0</v>
      </c>
      <c r="Q2625" s="208"/>
      <c r="R2625" s="209">
        <f>SUM(R2626:R2953)</f>
        <v>78.503938959999999</v>
      </c>
      <c r="S2625" s="208"/>
      <c r="T2625" s="210">
        <f>SUM(T2626:T2953)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1" t="s">
        <v>93</v>
      </c>
      <c r="AT2625" s="212" t="s">
        <v>73</v>
      </c>
      <c r="AU2625" s="212" t="s">
        <v>82</v>
      </c>
      <c r="AY2625" s="211" t="s">
        <v>224</v>
      </c>
      <c r="BK2625" s="213">
        <f>SUM(BK2626:BK2953)</f>
        <v>0</v>
      </c>
    </row>
    <row r="2626" s="2" customFormat="1" ht="37.8" customHeight="1">
      <c r="A2626" s="41"/>
      <c r="B2626" s="42"/>
      <c r="C2626" s="216" t="s">
        <v>1853</v>
      </c>
      <c r="D2626" s="216" t="s">
        <v>227</v>
      </c>
      <c r="E2626" s="217" t="s">
        <v>2756</v>
      </c>
      <c r="F2626" s="218" t="s">
        <v>2757</v>
      </c>
      <c r="G2626" s="219" t="s">
        <v>266</v>
      </c>
      <c r="H2626" s="220">
        <v>1679.4880000000001</v>
      </c>
      <c r="I2626" s="221"/>
      <c r="J2626" s="222">
        <f>ROUND(I2626*H2626,2)</f>
        <v>0</v>
      </c>
      <c r="K2626" s="218" t="s">
        <v>312</v>
      </c>
      <c r="L2626" s="47"/>
      <c r="M2626" s="223" t="s">
        <v>19</v>
      </c>
      <c r="N2626" s="224" t="s">
        <v>46</v>
      </c>
      <c r="O2626" s="87"/>
      <c r="P2626" s="225">
        <f>O2626*H2626</f>
        <v>0</v>
      </c>
      <c r="Q2626" s="225">
        <v>0</v>
      </c>
      <c r="R2626" s="225">
        <f>Q2626*H2626</f>
        <v>0</v>
      </c>
      <c r="S2626" s="225">
        <v>0</v>
      </c>
      <c r="T2626" s="226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7" t="s">
        <v>544</v>
      </c>
      <c r="AT2626" s="227" t="s">
        <v>227</v>
      </c>
      <c r="AU2626" s="227" t="s">
        <v>93</v>
      </c>
      <c r="AY2626" s="20" t="s">
        <v>224</v>
      </c>
      <c r="BE2626" s="228">
        <f>IF(N2626="základní",J2626,0)</f>
        <v>0</v>
      </c>
      <c r="BF2626" s="228">
        <f>IF(N2626="snížená",J2626,0)</f>
        <v>0</v>
      </c>
      <c r="BG2626" s="228">
        <f>IF(N2626="zákl. přenesená",J2626,0)</f>
        <v>0</v>
      </c>
      <c r="BH2626" s="228">
        <f>IF(N2626="sníž. přenesená",J2626,0)</f>
        <v>0</v>
      </c>
      <c r="BI2626" s="228">
        <f>IF(N2626="nulová",J2626,0)</f>
        <v>0</v>
      </c>
      <c r="BJ2626" s="20" t="s">
        <v>93</v>
      </c>
      <c r="BK2626" s="228">
        <f>ROUND(I2626*H2626,2)</f>
        <v>0</v>
      </c>
      <c r="BL2626" s="20" t="s">
        <v>544</v>
      </c>
      <c r="BM2626" s="227" t="s">
        <v>2758</v>
      </c>
    </row>
    <row r="2627" s="2" customFormat="1">
      <c r="A2627" s="41"/>
      <c r="B2627" s="42"/>
      <c r="C2627" s="43"/>
      <c r="D2627" s="267" t="s">
        <v>314</v>
      </c>
      <c r="E2627" s="43"/>
      <c r="F2627" s="268" t="s">
        <v>2759</v>
      </c>
      <c r="G2627" s="43"/>
      <c r="H2627" s="43"/>
      <c r="I2627" s="269"/>
      <c r="J2627" s="43"/>
      <c r="K2627" s="43"/>
      <c r="L2627" s="47"/>
      <c r="M2627" s="270"/>
      <c r="N2627" s="271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314</v>
      </c>
      <c r="AU2627" s="20" t="s">
        <v>93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1926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4" customFormat="1">
      <c r="A2629" s="14"/>
      <c r="B2629" s="246"/>
      <c r="C2629" s="247"/>
      <c r="D2629" s="231" t="s">
        <v>268</v>
      </c>
      <c r="E2629" s="248" t="s">
        <v>19</v>
      </c>
      <c r="F2629" s="249" t="s">
        <v>2760</v>
      </c>
      <c r="G2629" s="247"/>
      <c r="H2629" s="248" t="s">
        <v>19</v>
      </c>
      <c r="I2629" s="250"/>
      <c r="J2629" s="247"/>
      <c r="K2629" s="247"/>
      <c r="L2629" s="251"/>
      <c r="M2629" s="252"/>
      <c r="N2629" s="253"/>
      <c r="O2629" s="253"/>
      <c r="P2629" s="253"/>
      <c r="Q2629" s="253"/>
      <c r="R2629" s="253"/>
      <c r="S2629" s="253"/>
      <c r="T2629" s="25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5" t="s">
        <v>268</v>
      </c>
      <c r="AU2629" s="255" t="s">
        <v>93</v>
      </c>
      <c r="AV2629" s="14" t="s">
        <v>82</v>
      </c>
      <c r="AW2629" s="14" t="s">
        <v>34</v>
      </c>
      <c r="AX2629" s="14" t="s">
        <v>74</v>
      </c>
      <c r="AY2629" s="255" t="s">
        <v>224</v>
      </c>
    </row>
    <row r="2630" s="13" customFormat="1">
      <c r="A2630" s="13"/>
      <c r="B2630" s="229"/>
      <c r="C2630" s="230"/>
      <c r="D2630" s="231" t="s">
        <v>268</v>
      </c>
      <c r="E2630" s="232" t="s">
        <v>19</v>
      </c>
      <c r="F2630" s="233" t="s">
        <v>2761</v>
      </c>
      <c r="G2630" s="230"/>
      <c r="H2630" s="234">
        <v>566.56899999999996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268</v>
      </c>
      <c r="AU2630" s="240" t="s">
        <v>93</v>
      </c>
      <c r="AV2630" s="13" t="s">
        <v>93</v>
      </c>
      <c r="AW2630" s="13" t="s">
        <v>34</v>
      </c>
      <c r="AX2630" s="13" t="s">
        <v>74</v>
      </c>
      <c r="AY2630" s="240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2762</v>
      </c>
      <c r="G2631" s="230"/>
      <c r="H2631" s="234">
        <v>-27.359000000000002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2763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2764</v>
      </c>
      <c r="G2633" s="230"/>
      <c r="H2633" s="234">
        <v>150.86000000000001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4" customFormat="1">
      <c r="A2634" s="14"/>
      <c r="B2634" s="246"/>
      <c r="C2634" s="247"/>
      <c r="D2634" s="231" t="s">
        <v>268</v>
      </c>
      <c r="E2634" s="248" t="s">
        <v>19</v>
      </c>
      <c r="F2634" s="249" t="s">
        <v>2765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268</v>
      </c>
      <c r="AU2634" s="255" t="s">
        <v>93</v>
      </c>
      <c r="AV2634" s="14" t="s">
        <v>82</v>
      </c>
      <c r="AW2634" s="14" t="s">
        <v>34</v>
      </c>
      <c r="AX2634" s="14" t="s">
        <v>74</v>
      </c>
      <c r="AY2634" s="255" t="s">
        <v>224</v>
      </c>
    </row>
    <row r="2635" s="13" customFormat="1">
      <c r="A2635" s="13"/>
      <c r="B2635" s="229"/>
      <c r="C2635" s="230"/>
      <c r="D2635" s="231" t="s">
        <v>268</v>
      </c>
      <c r="E2635" s="232" t="s">
        <v>19</v>
      </c>
      <c r="F2635" s="233" t="s">
        <v>2766</v>
      </c>
      <c r="G2635" s="230"/>
      <c r="H2635" s="234">
        <v>24.489000000000001</v>
      </c>
      <c r="I2635" s="235"/>
      <c r="J2635" s="230"/>
      <c r="K2635" s="230"/>
      <c r="L2635" s="236"/>
      <c r="M2635" s="237"/>
      <c r="N2635" s="238"/>
      <c r="O2635" s="238"/>
      <c r="P2635" s="238"/>
      <c r="Q2635" s="238"/>
      <c r="R2635" s="238"/>
      <c r="S2635" s="238"/>
      <c r="T2635" s="23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0" t="s">
        <v>268</v>
      </c>
      <c r="AU2635" s="240" t="s">
        <v>93</v>
      </c>
      <c r="AV2635" s="13" t="s">
        <v>93</v>
      </c>
      <c r="AW2635" s="13" t="s">
        <v>34</v>
      </c>
      <c r="AX2635" s="13" t="s">
        <v>74</v>
      </c>
      <c r="AY2635" s="240" t="s">
        <v>224</v>
      </c>
    </row>
    <row r="2636" s="15" customFormat="1">
      <c r="A2636" s="15"/>
      <c r="B2636" s="256"/>
      <c r="C2636" s="257"/>
      <c r="D2636" s="231" t="s">
        <v>268</v>
      </c>
      <c r="E2636" s="258" t="s">
        <v>19</v>
      </c>
      <c r="F2636" s="259" t="s">
        <v>300</v>
      </c>
      <c r="G2636" s="257"/>
      <c r="H2636" s="260">
        <v>714.55899999999997</v>
      </c>
      <c r="I2636" s="261"/>
      <c r="J2636" s="257"/>
      <c r="K2636" s="257"/>
      <c r="L2636" s="262"/>
      <c r="M2636" s="263"/>
      <c r="N2636" s="264"/>
      <c r="O2636" s="264"/>
      <c r="P2636" s="264"/>
      <c r="Q2636" s="264"/>
      <c r="R2636" s="264"/>
      <c r="S2636" s="264"/>
      <c r="T2636" s="26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66" t="s">
        <v>268</v>
      </c>
      <c r="AU2636" s="266" t="s">
        <v>93</v>
      </c>
      <c r="AV2636" s="15" t="s">
        <v>108</v>
      </c>
      <c r="AW2636" s="15" t="s">
        <v>34</v>
      </c>
      <c r="AX2636" s="15" t="s">
        <v>74</v>
      </c>
      <c r="AY2636" s="266" t="s">
        <v>224</v>
      </c>
    </row>
    <row r="2637" s="14" customFormat="1">
      <c r="A2637" s="14"/>
      <c r="B2637" s="246"/>
      <c r="C2637" s="247"/>
      <c r="D2637" s="231" t="s">
        <v>268</v>
      </c>
      <c r="E2637" s="248" t="s">
        <v>19</v>
      </c>
      <c r="F2637" s="249" t="s">
        <v>1911</v>
      </c>
      <c r="G2637" s="247"/>
      <c r="H2637" s="248" t="s">
        <v>19</v>
      </c>
      <c r="I2637" s="250"/>
      <c r="J2637" s="247"/>
      <c r="K2637" s="247"/>
      <c r="L2637" s="251"/>
      <c r="M2637" s="252"/>
      <c r="N2637" s="253"/>
      <c r="O2637" s="253"/>
      <c r="P2637" s="253"/>
      <c r="Q2637" s="253"/>
      <c r="R2637" s="253"/>
      <c r="S2637" s="253"/>
      <c r="T2637" s="25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5" t="s">
        <v>268</v>
      </c>
      <c r="AU2637" s="255" t="s">
        <v>93</v>
      </c>
      <c r="AV2637" s="14" t="s">
        <v>82</v>
      </c>
      <c r="AW2637" s="14" t="s">
        <v>34</v>
      </c>
      <c r="AX2637" s="14" t="s">
        <v>74</v>
      </c>
      <c r="AY2637" s="255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2760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1912</v>
      </c>
      <c r="G2639" s="230"/>
      <c r="H2639" s="234">
        <v>40.887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10.395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4" customFormat="1">
      <c r="A2642" s="14"/>
      <c r="B2642" s="246"/>
      <c r="C2642" s="247"/>
      <c r="D2642" s="231" t="s">
        <v>268</v>
      </c>
      <c r="E2642" s="248" t="s">
        <v>19</v>
      </c>
      <c r="F2642" s="249" t="s">
        <v>2768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268</v>
      </c>
      <c r="AU2642" s="255" t="s">
        <v>93</v>
      </c>
      <c r="AV2642" s="14" t="s">
        <v>82</v>
      </c>
      <c r="AW2642" s="14" t="s">
        <v>34</v>
      </c>
      <c r="AX2642" s="14" t="s">
        <v>74</v>
      </c>
      <c r="AY2642" s="255" t="s">
        <v>224</v>
      </c>
    </row>
    <row r="2643" s="13" customFormat="1">
      <c r="A2643" s="13"/>
      <c r="B2643" s="229"/>
      <c r="C2643" s="230"/>
      <c r="D2643" s="231" t="s">
        <v>268</v>
      </c>
      <c r="E2643" s="232" t="s">
        <v>19</v>
      </c>
      <c r="F2643" s="233" t="s">
        <v>2769</v>
      </c>
      <c r="G2643" s="230"/>
      <c r="H2643" s="234">
        <v>10.076000000000001</v>
      </c>
      <c r="I2643" s="235"/>
      <c r="J2643" s="230"/>
      <c r="K2643" s="230"/>
      <c r="L2643" s="236"/>
      <c r="M2643" s="237"/>
      <c r="N2643" s="238"/>
      <c r="O2643" s="238"/>
      <c r="P2643" s="238"/>
      <c r="Q2643" s="238"/>
      <c r="R2643" s="238"/>
      <c r="S2643" s="238"/>
      <c r="T2643" s="23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0" t="s">
        <v>268</v>
      </c>
      <c r="AU2643" s="240" t="s">
        <v>93</v>
      </c>
      <c r="AV2643" s="13" t="s">
        <v>93</v>
      </c>
      <c r="AW2643" s="13" t="s">
        <v>34</v>
      </c>
      <c r="AX2643" s="13" t="s">
        <v>74</v>
      </c>
      <c r="AY2643" s="240" t="s">
        <v>224</v>
      </c>
    </row>
    <row r="2644" s="15" customFormat="1">
      <c r="A2644" s="15"/>
      <c r="B2644" s="256"/>
      <c r="C2644" s="257"/>
      <c r="D2644" s="231" t="s">
        <v>268</v>
      </c>
      <c r="E2644" s="258" t="s">
        <v>19</v>
      </c>
      <c r="F2644" s="259" t="s">
        <v>300</v>
      </c>
      <c r="G2644" s="257"/>
      <c r="H2644" s="260">
        <v>61.357999999999997</v>
      </c>
      <c r="I2644" s="261"/>
      <c r="J2644" s="257"/>
      <c r="K2644" s="257"/>
      <c r="L2644" s="262"/>
      <c r="M2644" s="263"/>
      <c r="N2644" s="264"/>
      <c r="O2644" s="264"/>
      <c r="P2644" s="264"/>
      <c r="Q2644" s="264"/>
      <c r="R2644" s="264"/>
      <c r="S2644" s="264"/>
      <c r="T2644" s="26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66" t="s">
        <v>268</v>
      </c>
      <c r="AU2644" s="266" t="s">
        <v>93</v>
      </c>
      <c r="AV2644" s="15" t="s">
        <v>108</v>
      </c>
      <c r="AW2644" s="15" t="s">
        <v>34</v>
      </c>
      <c r="AX2644" s="15" t="s">
        <v>74</v>
      </c>
      <c r="AY2644" s="266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1930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2760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2770</v>
      </c>
      <c r="G2647" s="230"/>
      <c r="H2647" s="234">
        <v>87.844999999999999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2763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2771</v>
      </c>
      <c r="G2649" s="230"/>
      <c r="H2649" s="234">
        <v>13.858000000000001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4" customFormat="1">
      <c r="A2650" s="14"/>
      <c r="B2650" s="246"/>
      <c r="C2650" s="247"/>
      <c r="D2650" s="231" t="s">
        <v>268</v>
      </c>
      <c r="E2650" s="248" t="s">
        <v>19</v>
      </c>
      <c r="F2650" s="249" t="s">
        <v>2765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268</v>
      </c>
      <c r="AU2650" s="255" t="s">
        <v>93</v>
      </c>
      <c r="AV2650" s="14" t="s">
        <v>82</v>
      </c>
      <c r="AW2650" s="14" t="s">
        <v>34</v>
      </c>
      <c r="AX2650" s="14" t="s">
        <v>74</v>
      </c>
      <c r="AY2650" s="255" t="s">
        <v>224</v>
      </c>
    </row>
    <row r="2651" s="13" customFormat="1">
      <c r="A2651" s="13"/>
      <c r="B2651" s="229"/>
      <c r="C2651" s="230"/>
      <c r="D2651" s="231" t="s">
        <v>268</v>
      </c>
      <c r="E2651" s="232" t="s">
        <v>19</v>
      </c>
      <c r="F2651" s="233" t="s">
        <v>2772</v>
      </c>
      <c r="G2651" s="230"/>
      <c r="H2651" s="234">
        <v>16.335000000000001</v>
      </c>
      <c r="I2651" s="235"/>
      <c r="J2651" s="230"/>
      <c r="K2651" s="230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268</v>
      </c>
      <c r="AU2651" s="240" t="s">
        <v>93</v>
      </c>
      <c r="AV2651" s="13" t="s">
        <v>93</v>
      </c>
      <c r="AW2651" s="13" t="s">
        <v>34</v>
      </c>
      <c r="AX2651" s="13" t="s">
        <v>74</v>
      </c>
      <c r="AY2651" s="240" t="s">
        <v>224</v>
      </c>
    </row>
    <row r="2652" s="15" customFormat="1">
      <c r="A2652" s="15"/>
      <c r="B2652" s="256"/>
      <c r="C2652" s="257"/>
      <c r="D2652" s="231" t="s">
        <v>268</v>
      </c>
      <c r="E2652" s="258" t="s">
        <v>19</v>
      </c>
      <c r="F2652" s="259" t="s">
        <v>300</v>
      </c>
      <c r="G2652" s="257"/>
      <c r="H2652" s="260">
        <v>118.038</v>
      </c>
      <c r="I2652" s="261"/>
      <c r="J2652" s="257"/>
      <c r="K2652" s="257"/>
      <c r="L2652" s="262"/>
      <c r="M2652" s="263"/>
      <c r="N2652" s="264"/>
      <c r="O2652" s="264"/>
      <c r="P2652" s="264"/>
      <c r="Q2652" s="264"/>
      <c r="R2652" s="264"/>
      <c r="S2652" s="264"/>
      <c r="T2652" s="26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6" t="s">
        <v>268</v>
      </c>
      <c r="AU2652" s="266" t="s">
        <v>93</v>
      </c>
      <c r="AV2652" s="15" t="s">
        <v>108</v>
      </c>
      <c r="AW2652" s="15" t="s">
        <v>34</v>
      </c>
      <c r="AX2652" s="15" t="s">
        <v>74</v>
      </c>
      <c r="AY2652" s="266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1932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4" customFormat="1">
      <c r="A2654" s="14"/>
      <c r="B2654" s="246"/>
      <c r="C2654" s="247"/>
      <c r="D2654" s="231" t="s">
        <v>268</v>
      </c>
      <c r="E2654" s="248" t="s">
        <v>19</v>
      </c>
      <c r="F2654" s="249" t="s">
        <v>2760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268</v>
      </c>
      <c r="AU2654" s="255" t="s">
        <v>93</v>
      </c>
      <c r="AV2654" s="14" t="s">
        <v>82</v>
      </c>
      <c r="AW2654" s="14" t="s">
        <v>34</v>
      </c>
      <c r="AX2654" s="14" t="s">
        <v>74</v>
      </c>
      <c r="AY2654" s="255" t="s">
        <v>224</v>
      </c>
    </row>
    <row r="2655" s="13" customFormat="1">
      <c r="A2655" s="13"/>
      <c r="B2655" s="229"/>
      <c r="C2655" s="230"/>
      <c r="D2655" s="231" t="s">
        <v>268</v>
      </c>
      <c r="E2655" s="232" t="s">
        <v>19</v>
      </c>
      <c r="F2655" s="233" t="s">
        <v>2773</v>
      </c>
      <c r="G2655" s="230"/>
      <c r="H2655" s="234">
        <v>117.05500000000001</v>
      </c>
      <c r="I2655" s="235"/>
      <c r="J2655" s="230"/>
      <c r="K2655" s="230"/>
      <c r="L2655" s="236"/>
      <c r="M2655" s="237"/>
      <c r="N2655" s="238"/>
      <c r="O2655" s="238"/>
      <c r="P2655" s="238"/>
      <c r="Q2655" s="238"/>
      <c r="R2655" s="238"/>
      <c r="S2655" s="238"/>
      <c r="T2655" s="23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0" t="s">
        <v>268</v>
      </c>
      <c r="AU2655" s="240" t="s">
        <v>93</v>
      </c>
      <c r="AV2655" s="13" t="s">
        <v>93</v>
      </c>
      <c r="AW2655" s="13" t="s">
        <v>34</v>
      </c>
      <c r="AX2655" s="13" t="s">
        <v>74</v>
      </c>
      <c r="AY2655" s="240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2774</v>
      </c>
      <c r="G2656" s="230"/>
      <c r="H2656" s="234">
        <v>402.55700000000002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2763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2775</v>
      </c>
      <c r="G2658" s="230"/>
      <c r="H2658" s="234">
        <v>152.20500000000001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2776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51.695999999999998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5" customFormat="1">
      <c r="A2661" s="15"/>
      <c r="B2661" s="256"/>
      <c r="C2661" s="257"/>
      <c r="D2661" s="231" t="s">
        <v>268</v>
      </c>
      <c r="E2661" s="258" t="s">
        <v>19</v>
      </c>
      <c r="F2661" s="259" t="s">
        <v>300</v>
      </c>
      <c r="G2661" s="257"/>
      <c r="H2661" s="260">
        <v>723.51300000000003</v>
      </c>
      <c r="I2661" s="261"/>
      <c r="J2661" s="257"/>
      <c r="K2661" s="257"/>
      <c r="L2661" s="262"/>
      <c r="M2661" s="263"/>
      <c r="N2661" s="264"/>
      <c r="O2661" s="264"/>
      <c r="P2661" s="264"/>
      <c r="Q2661" s="264"/>
      <c r="R2661" s="264"/>
      <c r="S2661" s="264"/>
      <c r="T2661" s="26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66" t="s">
        <v>268</v>
      </c>
      <c r="AU2661" s="266" t="s">
        <v>93</v>
      </c>
      <c r="AV2661" s="15" t="s">
        <v>108</v>
      </c>
      <c r="AW2661" s="15" t="s">
        <v>34</v>
      </c>
      <c r="AX2661" s="15" t="s">
        <v>74</v>
      </c>
      <c r="AY2661" s="266" t="s">
        <v>224</v>
      </c>
    </row>
    <row r="2662" s="14" customFormat="1">
      <c r="A2662" s="14"/>
      <c r="B2662" s="246"/>
      <c r="C2662" s="247"/>
      <c r="D2662" s="231" t="s">
        <v>268</v>
      </c>
      <c r="E2662" s="248" t="s">
        <v>19</v>
      </c>
      <c r="F2662" s="249" t="s">
        <v>2778</v>
      </c>
      <c r="G2662" s="247"/>
      <c r="H2662" s="248" t="s">
        <v>19</v>
      </c>
      <c r="I2662" s="250"/>
      <c r="J2662" s="247"/>
      <c r="K2662" s="247"/>
      <c r="L2662" s="251"/>
      <c r="M2662" s="252"/>
      <c r="N2662" s="253"/>
      <c r="O2662" s="253"/>
      <c r="P2662" s="253"/>
      <c r="Q2662" s="253"/>
      <c r="R2662" s="253"/>
      <c r="S2662" s="253"/>
      <c r="T2662" s="25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5" t="s">
        <v>268</v>
      </c>
      <c r="AU2662" s="255" t="s">
        <v>93</v>
      </c>
      <c r="AV2662" s="14" t="s">
        <v>82</v>
      </c>
      <c r="AW2662" s="14" t="s">
        <v>34</v>
      </c>
      <c r="AX2662" s="14" t="s">
        <v>74</v>
      </c>
      <c r="AY2662" s="255" t="s">
        <v>224</v>
      </c>
    </row>
    <row r="2663" s="13" customFormat="1">
      <c r="A2663" s="13"/>
      <c r="B2663" s="229"/>
      <c r="C2663" s="230"/>
      <c r="D2663" s="231" t="s">
        <v>268</v>
      </c>
      <c r="E2663" s="232" t="s">
        <v>19</v>
      </c>
      <c r="F2663" s="233" t="s">
        <v>2779</v>
      </c>
      <c r="G2663" s="230"/>
      <c r="H2663" s="234">
        <v>20.800000000000001</v>
      </c>
      <c r="I2663" s="235"/>
      <c r="J2663" s="230"/>
      <c r="K2663" s="230"/>
      <c r="L2663" s="236"/>
      <c r="M2663" s="237"/>
      <c r="N2663" s="238"/>
      <c r="O2663" s="238"/>
      <c r="P2663" s="238"/>
      <c r="Q2663" s="238"/>
      <c r="R2663" s="238"/>
      <c r="S2663" s="238"/>
      <c r="T2663" s="23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0" t="s">
        <v>268</v>
      </c>
      <c r="AU2663" s="240" t="s">
        <v>93</v>
      </c>
      <c r="AV2663" s="13" t="s">
        <v>93</v>
      </c>
      <c r="AW2663" s="13" t="s">
        <v>34</v>
      </c>
      <c r="AX2663" s="13" t="s">
        <v>74</v>
      </c>
      <c r="AY2663" s="240" t="s">
        <v>224</v>
      </c>
    </row>
    <row r="2664" s="15" customFormat="1">
      <c r="A2664" s="15"/>
      <c r="B2664" s="256"/>
      <c r="C2664" s="257"/>
      <c r="D2664" s="231" t="s">
        <v>268</v>
      </c>
      <c r="E2664" s="258" t="s">
        <v>19</v>
      </c>
      <c r="F2664" s="259" t="s">
        <v>300</v>
      </c>
      <c r="G2664" s="257"/>
      <c r="H2664" s="260">
        <v>20.800000000000001</v>
      </c>
      <c r="I2664" s="261"/>
      <c r="J2664" s="257"/>
      <c r="K2664" s="257"/>
      <c r="L2664" s="262"/>
      <c r="M2664" s="263"/>
      <c r="N2664" s="264"/>
      <c r="O2664" s="264"/>
      <c r="P2664" s="264"/>
      <c r="Q2664" s="264"/>
      <c r="R2664" s="264"/>
      <c r="S2664" s="264"/>
      <c r="T2664" s="26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66" t="s">
        <v>268</v>
      </c>
      <c r="AU2664" s="266" t="s">
        <v>93</v>
      </c>
      <c r="AV2664" s="15" t="s">
        <v>108</v>
      </c>
      <c r="AW2664" s="15" t="s">
        <v>34</v>
      </c>
      <c r="AX2664" s="15" t="s">
        <v>74</v>
      </c>
      <c r="AY2664" s="266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2780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665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2781</v>
      </c>
      <c r="G2667" s="230"/>
      <c r="H2667" s="234">
        <v>7.8399999999999999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667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2782</v>
      </c>
      <c r="G2669" s="230"/>
      <c r="H2669" s="234">
        <v>15.795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1008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17.585000000000001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6" customFormat="1">
      <c r="A2672" s="16"/>
      <c r="B2672" s="272"/>
      <c r="C2672" s="273"/>
      <c r="D2672" s="231" t="s">
        <v>268</v>
      </c>
      <c r="E2672" s="274" t="s">
        <v>19</v>
      </c>
      <c r="F2672" s="275" t="s">
        <v>351</v>
      </c>
      <c r="G2672" s="273"/>
      <c r="H2672" s="276">
        <v>1679.4880000000001</v>
      </c>
      <c r="I2672" s="277"/>
      <c r="J2672" s="273"/>
      <c r="K2672" s="273"/>
      <c r="L2672" s="278"/>
      <c r="M2672" s="279"/>
      <c r="N2672" s="280"/>
      <c r="O2672" s="280"/>
      <c r="P2672" s="280"/>
      <c r="Q2672" s="280"/>
      <c r="R2672" s="280"/>
      <c r="S2672" s="280"/>
      <c r="T2672" s="281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T2672" s="282" t="s">
        <v>268</v>
      </c>
      <c r="AU2672" s="282" t="s">
        <v>93</v>
      </c>
      <c r="AV2672" s="16" t="s">
        <v>231</v>
      </c>
      <c r="AW2672" s="16" t="s">
        <v>34</v>
      </c>
      <c r="AX2672" s="16" t="s">
        <v>82</v>
      </c>
      <c r="AY2672" s="282" t="s">
        <v>224</v>
      </c>
    </row>
    <row r="2673" s="2" customFormat="1" ht="16.5" customHeight="1">
      <c r="A2673" s="41"/>
      <c r="B2673" s="42"/>
      <c r="C2673" s="286" t="s">
        <v>2784</v>
      </c>
      <c r="D2673" s="286" t="s">
        <v>572</v>
      </c>
      <c r="E2673" s="287" t="s">
        <v>2598</v>
      </c>
      <c r="F2673" s="288" t="s">
        <v>2599</v>
      </c>
      <c r="G2673" s="289" t="s">
        <v>371</v>
      </c>
      <c r="H2673" s="290">
        <v>0.53700000000000003</v>
      </c>
      <c r="I2673" s="291"/>
      <c r="J2673" s="292">
        <f>ROUND(I2673*H2673,2)</f>
        <v>0</v>
      </c>
      <c r="K2673" s="288" t="s">
        <v>312</v>
      </c>
      <c r="L2673" s="293"/>
      <c r="M2673" s="294" t="s">
        <v>19</v>
      </c>
      <c r="N2673" s="295" t="s">
        <v>46</v>
      </c>
      <c r="O2673" s="87"/>
      <c r="P2673" s="225">
        <f>O2673*H2673</f>
        <v>0</v>
      </c>
      <c r="Q2673" s="225">
        <v>1</v>
      </c>
      <c r="R2673" s="225">
        <f>Q2673*H2673</f>
        <v>0.53700000000000003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643</v>
      </c>
      <c r="AT2673" s="227" t="s">
        <v>572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2786</v>
      </c>
      <c r="G2674" s="230"/>
      <c r="H2674" s="234">
        <v>0.53700000000000003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82</v>
      </c>
      <c r="AY2674" s="240" t="s">
        <v>224</v>
      </c>
    </row>
    <row r="2675" s="2" customFormat="1" ht="24.15" customHeight="1">
      <c r="A2675" s="41"/>
      <c r="B2675" s="42"/>
      <c r="C2675" s="216" t="s">
        <v>2787</v>
      </c>
      <c r="D2675" s="216" t="s">
        <v>227</v>
      </c>
      <c r="E2675" s="217" t="s">
        <v>2788</v>
      </c>
      <c r="F2675" s="218" t="s">
        <v>2789</v>
      </c>
      <c r="G2675" s="219" t="s">
        <v>266</v>
      </c>
      <c r="H2675" s="220">
        <v>1679.4880000000001</v>
      </c>
      <c r="I2675" s="221"/>
      <c r="J2675" s="222">
        <f>ROUND(I2675*H2675,2)</f>
        <v>0</v>
      </c>
      <c r="K2675" s="218" t="s">
        <v>312</v>
      </c>
      <c r="L2675" s="47"/>
      <c r="M2675" s="223" t="s">
        <v>19</v>
      </c>
      <c r="N2675" s="224" t="s">
        <v>46</v>
      </c>
      <c r="O2675" s="87"/>
      <c r="P2675" s="225">
        <f>O2675*H2675</f>
        <v>0</v>
      </c>
      <c r="Q2675" s="225">
        <v>0.00088000000000000003</v>
      </c>
      <c r="R2675" s="225">
        <f>Q2675*H2675</f>
        <v>1.4779494400000002</v>
      </c>
      <c r="S2675" s="225">
        <v>0</v>
      </c>
      <c r="T2675" s="226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7" t="s">
        <v>544</v>
      </c>
      <c r="AT2675" s="227" t="s">
        <v>227</v>
      </c>
      <c r="AU2675" s="227" t="s">
        <v>93</v>
      </c>
      <c r="AY2675" s="20" t="s">
        <v>224</v>
      </c>
      <c r="BE2675" s="228">
        <f>IF(N2675="základní",J2675,0)</f>
        <v>0</v>
      </c>
      <c r="BF2675" s="228">
        <f>IF(N2675="snížená",J2675,0)</f>
        <v>0</v>
      </c>
      <c r="BG2675" s="228">
        <f>IF(N2675="zákl. přenesená",J2675,0)</f>
        <v>0</v>
      </c>
      <c r="BH2675" s="228">
        <f>IF(N2675="sníž. přenesená",J2675,0)</f>
        <v>0</v>
      </c>
      <c r="BI2675" s="228">
        <f>IF(N2675="nulová",J2675,0)</f>
        <v>0</v>
      </c>
      <c r="BJ2675" s="20" t="s">
        <v>93</v>
      </c>
      <c r="BK2675" s="228">
        <f>ROUND(I2675*H2675,2)</f>
        <v>0</v>
      </c>
      <c r="BL2675" s="20" t="s">
        <v>544</v>
      </c>
      <c r="BM2675" s="227" t="s">
        <v>2790</v>
      </c>
    </row>
    <row r="2676" s="2" customFormat="1">
      <c r="A2676" s="41"/>
      <c r="B2676" s="42"/>
      <c r="C2676" s="43"/>
      <c r="D2676" s="267" t="s">
        <v>314</v>
      </c>
      <c r="E2676" s="43"/>
      <c r="F2676" s="268" t="s">
        <v>2791</v>
      </c>
      <c r="G2676" s="43"/>
      <c r="H2676" s="43"/>
      <c r="I2676" s="269"/>
      <c r="J2676" s="43"/>
      <c r="K2676" s="43"/>
      <c r="L2676" s="47"/>
      <c r="M2676" s="270"/>
      <c r="N2676" s="271"/>
      <c r="O2676" s="87"/>
      <c r="P2676" s="87"/>
      <c r="Q2676" s="87"/>
      <c r="R2676" s="87"/>
      <c r="S2676" s="87"/>
      <c r="T2676" s="88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20" t="s">
        <v>314</v>
      </c>
      <c r="AU2676" s="20" t="s">
        <v>93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1926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4" customFormat="1">
      <c r="A2678" s="14"/>
      <c r="B2678" s="246"/>
      <c r="C2678" s="247"/>
      <c r="D2678" s="231" t="s">
        <v>268</v>
      </c>
      <c r="E2678" s="248" t="s">
        <v>19</v>
      </c>
      <c r="F2678" s="249" t="s">
        <v>2760</v>
      </c>
      <c r="G2678" s="247"/>
      <c r="H2678" s="248" t="s">
        <v>19</v>
      </c>
      <c r="I2678" s="250"/>
      <c r="J2678" s="247"/>
      <c r="K2678" s="247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5" t="s">
        <v>268</v>
      </c>
      <c r="AU2678" s="255" t="s">
        <v>93</v>
      </c>
      <c r="AV2678" s="14" t="s">
        <v>82</v>
      </c>
      <c r="AW2678" s="14" t="s">
        <v>34</v>
      </c>
      <c r="AX2678" s="14" t="s">
        <v>74</v>
      </c>
      <c r="AY2678" s="255" t="s">
        <v>224</v>
      </c>
    </row>
    <row r="2679" s="13" customFormat="1">
      <c r="A2679" s="13"/>
      <c r="B2679" s="229"/>
      <c r="C2679" s="230"/>
      <c r="D2679" s="231" t="s">
        <v>268</v>
      </c>
      <c r="E2679" s="232" t="s">
        <v>19</v>
      </c>
      <c r="F2679" s="233" t="s">
        <v>2761</v>
      </c>
      <c r="G2679" s="230"/>
      <c r="H2679" s="234">
        <v>566.56899999999996</v>
      </c>
      <c r="I2679" s="235"/>
      <c r="J2679" s="230"/>
      <c r="K2679" s="230"/>
      <c r="L2679" s="236"/>
      <c r="M2679" s="237"/>
      <c r="N2679" s="238"/>
      <c r="O2679" s="238"/>
      <c r="P2679" s="238"/>
      <c r="Q2679" s="238"/>
      <c r="R2679" s="238"/>
      <c r="S2679" s="238"/>
      <c r="T2679" s="23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0" t="s">
        <v>268</v>
      </c>
      <c r="AU2679" s="240" t="s">
        <v>93</v>
      </c>
      <c r="AV2679" s="13" t="s">
        <v>93</v>
      </c>
      <c r="AW2679" s="13" t="s">
        <v>34</v>
      </c>
      <c r="AX2679" s="13" t="s">
        <v>74</v>
      </c>
      <c r="AY2679" s="240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2762</v>
      </c>
      <c r="G2680" s="230"/>
      <c r="H2680" s="234">
        <v>-27.359000000000002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2764</v>
      </c>
      <c r="G2682" s="230"/>
      <c r="H2682" s="234">
        <v>150.86000000000001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4" customFormat="1">
      <c r="A2683" s="14"/>
      <c r="B2683" s="246"/>
      <c r="C2683" s="247"/>
      <c r="D2683" s="231" t="s">
        <v>268</v>
      </c>
      <c r="E2683" s="248" t="s">
        <v>19</v>
      </c>
      <c r="F2683" s="249" t="s">
        <v>2765</v>
      </c>
      <c r="G2683" s="247"/>
      <c r="H2683" s="248" t="s">
        <v>19</v>
      </c>
      <c r="I2683" s="250"/>
      <c r="J2683" s="247"/>
      <c r="K2683" s="247"/>
      <c r="L2683" s="251"/>
      <c r="M2683" s="252"/>
      <c r="N2683" s="253"/>
      <c r="O2683" s="253"/>
      <c r="P2683" s="253"/>
      <c r="Q2683" s="253"/>
      <c r="R2683" s="253"/>
      <c r="S2683" s="253"/>
      <c r="T2683" s="25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5" t="s">
        <v>268</v>
      </c>
      <c r="AU2683" s="255" t="s">
        <v>93</v>
      </c>
      <c r="AV2683" s="14" t="s">
        <v>82</v>
      </c>
      <c r="AW2683" s="14" t="s">
        <v>34</v>
      </c>
      <c r="AX2683" s="14" t="s">
        <v>74</v>
      </c>
      <c r="AY2683" s="255" t="s">
        <v>224</v>
      </c>
    </row>
    <row r="2684" s="13" customFormat="1">
      <c r="A2684" s="13"/>
      <c r="B2684" s="229"/>
      <c r="C2684" s="230"/>
      <c r="D2684" s="231" t="s">
        <v>268</v>
      </c>
      <c r="E2684" s="232" t="s">
        <v>19</v>
      </c>
      <c r="F2684" s="233" t="s">
        <v>2766</v>
      </c>
      <c r="G2684" s="230"/>
      <c r="H2684" s="234">
        <v>24.489000000000001</v>
      </c>
      <c r="I2684" s="235"/>
      <c r="J2684" s="230"/>
      <c r="K2684" s="230"/>
      <c r="L2684" s="236"/>
      <c r="M2684" s="237"/>
      <c r="N2684" s="238"/>
      <c r="O2684" s="238"/>
      <c r="P2684" s="238"/>
      <c r="Q2684" s="238"/>
      <c r="R2684" s="238"/>
      <c r="S2684" s="238"/>
      <c r="T2684" s="23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0" t="s">
        <v>268</v>
      </c>
      <c r="AU2684" s="240" t="s">
        <v>93</v>
      </c>
      <c r="AV2684" s="13" t="s">
        <v>93</v>
      </c>
      <c r="AW2684" s="13" t="s">
        <v>34</v>
      </c>
      <c r="AX2684" s="13" t="s">
        <v>74</v>
      </c>
      <c r="AY2684" s="240" t="s">
        <v>224</v>
      </c>
    </row>
    <row r="2685" s="15" customFormat="1">
      <c r="A2685" s="15"/>
      <c r="B2685" s="256"/>
      <c r="C2685" s="257"/>
      <c r="D2685" s="231" t="s">
        <v>268</v>
      </c>
      <c r="E2685" s="258" t="s">
        <v>19</v>
      </c>
      <c r="F2685" s="259" t="s">
        <v>300</v>
      </c>
      <c r="G2685" s="257"/>
      <c r="H2685" s="260">
        <v>714.55899999999997</v>
      </c>
      <c r="I2685" s="261"/>
      <c r="J2685" s="257"/>
      <c r="K2685" s="257"/>
      <c r="L2685" s="262"/>
      <c r="M2685" s="263"/>
      <c r="N2685" s="264"/>
      <c r="O2685" s="264"/>
      <c r="P2685" s="264"/>
      <c r="Q2685" s="264"/>
      <c r="R2685" s="264"/>
      <c r="S2685" s="264"/>
      <c r="T2685" s="26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6" t="s">
        <v>268</v>
      </c>
      <c r="AU2685" s="266" t="s">
        <v>93</v>
      </c>
      <c r="AV2685" s="15" t="s">
        <v>108</v>
      </c>
      <c r="AW2685" s="15" t="s">
        <v>34</v>
      </c>
      <c r="AX2685" s="15" t="s">
        <v>74</v>
      </c>
      <c r="AY2685" s="266" t="s">
        <v>224</v>
      </c>
    </row>
    <row r="2686" s="14" customFormat="1">
      <c r="A2686" s="14"/>
      <c r="B2686" s="246"/>
      <c r="C2686" s="247"/>
      <c r="D2686" s="231" t="s">
        <v>268</v>
      </c>
      <c r="E2686" s="248" t="s">
        <v>19</v>
      </c>
      <c r="F2686" s="249" t="s">
        <v>1911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268</v>
      </c>
      <c r="AU2686" s="255" t="s">
        <v>93</v>
      </c>
      <c r="AV2686" s="14" t="s">
        <v>82</v>
      </c>
      <c r="AW2686" s="14" t="s">
        <v>34</v>
      </c>
      <c r="AX2686" s="14" t="s">
        <v>74</v>
      </c>
      <c r="AY2686" s="255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2760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1912</v>
      </c>
      <c r="G2688" s="230"/>
      <c r="H2688" s="234">
        <v>40.887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10.395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4" customFormat="1">
      <c r="A2691" s="14"/>
      <c r="B2691" s="246"/>
      <c r="C2691" s="247"/>
      <c r="D2691" s="231" t="s">
        <v>268</v>
      </c>
      <c r="E2691" s="248" t="s">
        <v>19</v>
      </c>
      <c r="F2691" s="249" t="s">
        <v>2768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268</v>
      </c>
      <c r="AU2691" s="255" t="s">
        <v>93</v>
      </c>
      <c r="AV2691" s="14" t="s">
        <v>82</v>
      </c>
      <c r="AW2691" s="14" t="s">
        <v>34</v>
      </c>
      <c r="AX2691" s="14" t="s">
        <v>74</v>
      </c>
      <c r="AY2691" s="255" t="s">
        <v>224</v>
      </c>
    </row>
    <row r="2692" s="13" customFormat="1">
      <c r="A2692" s="13"/>
      <c r="B2692" s="229"/>
      <c r="C2692" s="230"/>
      <c r="D2692" s="231" t="s">
        <v>268</v>
      </c>
      <c r="E2692" s="232" t="s">
        <v>19</v>
      </c>
      <c r="F2692" s="233" t="s">
        <v>2769</v>
      </c>
      <c r="G2692" s="230"/>
      <c r="H2692" s="234">
        <v>10.076000000000001</v>
      </c>
      <c r="I2692" s="235"/>
      <c r="J2692" s="230"/>
      <c r="K2692" s="230"/>
      <c r="L2692" s="236"/>
      <c r="M2692" s="237"/>
      <c r="N2692" s="238"/>
      <c r="O2692" s="238"/>
      <c r="P2692" s="238"/>
      <c r="Q2692" s="238"/>
      <c r="R2692" s="238"/>
      <c r="S2692" s="238"/>
      <c r="T2692" s="23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0" t="s">
        <v>268</v>
      </c>
      <c r="AU2692" s="240" t="s">
        <v>93</v>
      </c>
      <c r="AV2692" s="13" t="s">
        <v>93</v>
      </c>
      <c r="AW2692" s="13" t="s">
        <v>34</v>
      </c>
      <c r="AX2692" s="13" t="s">
        <v>74</v>
      </c>
      <c r="AY2692" s="240" t="s">
        <v>224</v>
      </c>
    </row>
    <row r="2693" s="15" customFormat="1">
      <c r="A2693" s="15"/>
      <c r="B2693" s="256"/>
      <c r="C2693" s="257"/>
      <c r="D2693" s="231" t="s">
        <v>268</v>
      </c>
      <c r="E2693" s="258" t="s">
        <v>19</v>
      </c>
      <c r="F2693" s="259" t="s">
        <v>300</v>
      </c>
      <c r="G2693" s="257"/>
      <c r="H2693" s="260">
        <v>61.357999999999997</v>
      </c>
      <c r="I2693" s="261"/>
      <c r="J2693" s="257"/>
      <c r="K2693" s="257"/>
      <c r="L2693" s="262"/>
      <c r="M2693" s="263"/>
      <c r="N2693" s="264"/>
      <c r="O2693" s="264"/>
      <c r="P2693" s="264"/>
      <c r="Q2693" s="264"/>
      <c r="R2693" s="264"/>
      <c r="S2693" s="264"/>
      <c r="T2693" s="26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T2693" s="266" t="s">
        <v>268</v>
      </c>
      <c r="AU2693" s="266" t="s">
        <v>93</v>
      </c>
      <c r="AV2693" s="15" t="s">
        <v>108</v>
      </c>
      <c r="AW2693" s="15" t="s">
        <v>34</v>
      </c>
      <c r="AX2693" s="15" t="s">
        <v>74</v>
      </c>
      <c r="AY2693" s="266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1930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2760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2770</v>
      </c>
      <c r="G2696" s="230"/>
      <c r="H2696" s="234">
        <v>87.844999999999999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2763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2771</v>
      </c>
      <c r="G2698" s="230"/>
      <c r="H2698" s="234">
        <v>13.858000000000001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4" customFormat="1">
      <c r="A2699" s="14"/>
      <c r="B2699" s="246"/>
      <c r="C2699" s="247"/>
      <c r="D2699" s="231" t="s">
        <v>268</v>
      </c>
      <c r="E2699" s="248" t="s">
        <v>19</v>
      </c>
      <c r="F2699" s="249" t="s">
        <v>2765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268</v>
      </c>
      <c r="AU2699" s="255" t="s">
        <v>93</v>
      </c>
      <c r="AV2699" s="14" t="s">
        <v>82</v>
      </c>
      <c r="AW2699" s="14" t="s">
        <v>34</v>
      </c>
      <c r="AX2699" s="14" t="s">
        <v>74</v>
      </c>
      <c r="AY2699" s="255" t="s">
        <v>224</v>
      </c>
    </row>
    <row r="2700" s="13" customFormat="1">
      <c r="A2700" s="13"/>
      <c r="B2700" s="229"/>
      <c r="C2700" s="230"/>
      <c r="D2700" s="231" t="s">
        <v>268</v>
      </c>
      <c r="E2700" s="232" t="s">
        <v>19</v>
      </c>
      <c r="F2700" s="233" t="s">
        <v>2772</v>
      </c>
      <c r="G2700" s="230"/>
      <c r="H2700" s="234">
        <v>16.335000000000001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268</v>
      </c>
      <c r="AU2700" s="240" t="s">
        <v>93</v>
      </c>
      <c r="AV2700" s="13" t="s">
        <v>93</v>
      </c>
      <c r="AW2700" s="13" t="s">
        <v>34</v>
      </c>
      <c r="AX2700" s="13" t="s">
        <v>74</v>
      </c>
      <c r="AY2700" s="240" t="s">
        <v>224</v>
      </c>
    </row>
    <row r="2701" s="15" customFormat="1">
      <c r="A2701" s="15"/>
      <c r="B2701" s="256"/>
      <c r="C2701" s="257"/>
      <c r="D2701" s="231" t="s">
        <v>268</v>
      </c>
      <c r="E2701" s="258" t="s">
        <v>19</v>
      </c>
      <c r="F2701" s="259" t="s">
        <v>300</v>
      </c>
      <c r="G2701" s="257"/>
      <c r="H2701" s="260">
        <v>118.038</v>
      </c>
      <c r="I2701" s="261"/>
      <c r="J2701" s="257"/>
      <c r="K2701" s="257"/>
      <c r="L2701" s="262"/>
      <c r="M2701" s="263"/>
      <c r="N2701" s="264"/>
      <c r="O2701" s="264"/>
      <c r="P2701" s="264"/>
      <c r="Q2701" s="264"/>
      <c r="R2701" s="264"/>
      <c r="S2701" s="264"/>
      <c r="T2701" s="26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6" t="s">
        <v>268</v>
      </c>
      <c r="AU2701" s="266" t="s">
        <v>93</v>
      </c>
      <c r="AV2701" s="15" t="s">
        <v>108</v>
      </c>
      <c r="AW2701" s="15" t="s">
        <v>34</v>
      </c>
      <c r="AX2701" s="15" t="s">
        <v>74</v>
      </c>
      <c r="AY2701" s="266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1932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4" customFormat="1">
      <c r="A2703" s="14"/>
      <c r="B2703" s="246"/>
      <c r="C2703" s="247"/>
      <c r="D2703" s="231" t="s">
        <v>268</v>
      </c>
      <c r="E2703" s="248" t="s">
        <v>19</v>
      </c>
      <c r="F2703" s="249" t="s">
        <v>2760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268</v>
      </c>
      <c r="AU2703" s="255" t="s">
        <v>93</v>
      </c>
      <c r="AV2703" s="14" t="s">
        <v>82</v>
      </c>
      <c r="AW2703" s="14" t="s">
        <v>34</v>
      </c>
      <c r="AX2703" s="14" t="s">
        <v>74</v>
      </c>
      <c r="AY2703" s="255" t="s">
        <v>224</v>
      </c>
    </row>
    <row r="2704" s="13" customFormat="1">
      <c r="A2704" s="13"/>
      <c r="B2704" s="229"/>
      <c r="C2704" s="230"/>
      <c r="D2704" s="231" t="s">
        <v>268</v>
      </c>
      <c r="E2704" s="232" t="s">
        <v>19</v>
      </c>
      <c r="F2704" s="233" t="s">
        <v>2773</v>
      </c>
      <c r="G2704" s="230"/>
      <c r="H2704" s="234">
        <v>117.05500000000001</v>
      </c>
      <c r="I2704" s="235"/>
      <c r="J2704" s="230"/>
      <c r="K2704" s="230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268</v>
      </c>
      <c r="AU2704" s="240" t="s">
        <v>93</v>
      </c>
      <c r="AV2704" s="13" t="s">
        <v>93</v>
      </c>
      <c r="AW2704" s="13" t="s">
        <v>34</v>
      </c>
      <c r="AX2704" s="13" t="s">
        <v>74</v>
      </c>
      <c r="AY2704" s="240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2774</v>
      </c>
      <c r="G2705" s="230"/>
      <c r="H2705" s="234">
        <v>402.55700000000002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2763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2775</v>
      </c>
      <c r="G2707" s="230"/>
      <c r="H2707" s="234">
        <v>152.20500000000001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2776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51.695999999999998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5" customFormat="1">
      <c r="A2710" s="15"/>
      <c r="B2710" s="256"/>
      <c r="C2710" s="257"/>
      <c r="D2710" s="231" t="s">
        <v>268</v>
      </c>
      <c r="E2710" s="258" t="s">
        <v>19</v>
      </c>
      <c r="F2710" s="259" t="s">
        <v>300</v>
      </c>
      <c r="G2710" s="257"/>
      <c r="H2710" s="260">
        <v>723.51300000000003</v>
      </c>
      <c r="I2710" s="261"/>
      <c r="J2710" s="257"/>
      <c r="K2710" s="257"/>
      <c r="L2710" s="262"/>
      <c r="M2710" s="263"/>
      <c r="N2710" s="264"/>
      <c r="O2710" s="264"/>
      <c r="P2710" s="264"/>
      <c r="Q2710" s="264"/>
      <c r="R2710" s="264"/>
      <c r="S2710" s="264"/>
      <c r="T2710" s="26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6" t="s">
        <v>268</v>
      </c>
      <c r="AU2710" s="266" t="s">
        <v>93</v>
      </c>
      <c r="AV2710" s="15" t="s">
        <v>108</v>
      </c>
      <c r="AW2710" s="15" t="s">
        <v>34</v>
      </c>
      <c r="AX2710" s="15" t="s">
        <v>74</v>
      </c>
      <c r="AY2710" s="266" t="s">
        <v>224</v>
      </c>
    </row>
    <row r="2711" s="14" customFormat="1">
      <c r="A2711" s="14"/>
      <c r="B2711" s="246"/>
      <c r="C2711" s="247"/>
      <c r="D2711" s="231" t="s">
        <v>268</v>
      </c>
      <c r="E2711" s="248" t="s">
        <v>19</v>
      </c>
      <c r="F2711" s="249" t="s">
        <v>2778</v>
      </c>
      <c r="G2711" s="247"/>
      <c r="H2711" s="248" t="s">
        <v>19</v>
      </c>
      <c r="I2711" s="250"/>
      <c r="J2711" s="247"/>
      <c r="K2711" s="247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268</v>
      </c>
      <c r="AU2711" s="255" t="s">
        <v>93</v>
      </c>
      <c r="AV2711" s="14" t="s">
        <v>82</v>
      </c>
      <c r="AW2711" s="14" t="s">
        <v>34</v>
      </c>
      <c r="AX2711" s="14" t="s">
        <v>74</v>
      </c>
      <c r="AY2711" s="255" t="s">
        <v>224</v>
      </c>
    </row>
    <row r="2712" s="13" customFormat="1">
      <c r="A2712" s="13"/>
      <c r="B2712" s="229"/>
      <c r="C2712" s="230"/>
      <c r="D2712" s="231" t="s">
        <v>268</v>
      </c>
      <c r="E2712" s="232" t="s">
        <v>19</v>
      </c>
      <c r="F2712" s="233" t="s">
        <v>2779</v>
      </c>
      <c r="G2712" s="230"/>
      <c r="H2712" s="234">
        <v>20.800000000000001</v>
      </c>
      <c r="I2712" s="235"/>
      <c r="J2712" s="230"/>
      <c r="K2712" s="230"/>
      <c r="L2712" s="236"/>
      <c r="M2712" s="237"/>
      <c r="N2712" s="238"/>
      <c r="O2712" s="238"/>
      <c r="P2712" s="238"/>
      <c r="Q2712" s="238"/>
      <c r="R2712" s="238"/>
      <c r="S2712" s="238"/>
      <c r="T2712" s="23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0" t="s">
        <v>268</v>
      </c>
      <c r="AU2712" s="240" t="s">
        <v>93</v>
      </c>
      <c r="AV2712" s="13" t="s">
        <v>93</v>
      </c>
      <c r="AW2712" s="13" t="s">
        <v>34</v>
      </c>
      <c r="AX2712" s="13" t="s">
        <v>74</v>
      </c>
      <c r="AY2712" s="240" t="s">
        <v>224</v>
      </c>
    </row>
    <row r="2713" s="15" customFormat="1">
      <c r="A2713" s="15"/>
      <c r="B2713" s="256"/>
      <c r="C2713" s="257"/>
      <c r="D2713" s="231" t="s">
        <v>268</v>
      </c>
      <c r="E2713" s="258" t="s">
        <v>19</v>
      </c>
      <c r="F2713" s="259" t="s">
        <v>300</v>
      </c>
      <c r="G2713" s="257"/>
      <c r="H2713" s="260">
        <v>20.800000000000001</v>
      </c>
      <c r="I2713" s="261"/>
      <c r="J2713" s="257"/>
      <c r="K2713" s="257"/>
      <c r="L2713" s="262"/>
      <c r="M2713" s="263"/>
      <c r="N2713" s="264"/>
      <c r="O2713" s="264"/>
      <c r="P2713" s="264"/>
      <c r="Q2713" s="264"/>
      <c r="R2713" s="264"/>
      <c r="S2713" s="264"/>
      <c r="T2713" s="26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66" t="s">
        <v>268</v>
      </c>
      <c r="AU2713" s="266" t="s">
        <v>93</v>
      </c>
      <c r="AV2713" s="15" t="s">
        <v>108</v>
      </c>
      <c r="AW2713" s="15" t="s">
        <v>34</v>
      </c>
      <c r="AX2713" s="15" t="s">
        <v>74</v>
      </c>
      <c r="AY2713" s="266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1154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665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2781</v>
      </c>
      <c r="G2716" s="230"/>
      <c r="H2716" s="234">
        <v>7.8399999999999999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667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2782</v>
      </c>
      <c r="G2718" s="230"/>
      <c r="H2718" s="234">
        <v>15.795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1008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17.585000000000001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6" customFormat="1">
      <c r="A2721" s="16"/>
      <c r="B2721" s="272"/>
      <c r="C2721" s="273"/>
      <c r="D2721" s="231" t="s">
        <v>268</v>
      </c>
      <c r="E2721" s="274" t="s">
        <v>19</v>
      </c>
      <c r="F2721" s="275" t="s">
        <v>351</v>
      </c>
      <c r="G2721" s="273"/>
      <c r="H2721" s="276">
        <v>1679.4880000000001</v>
      </c>
      <c r="I2721" s="277"/>
      <c r="J2721" s="273"/>
      <c r="K2721" s="273"/>
      <c r="L2721" s="278"/>
      <c r="M2721" s="279"/>
      <c r="N2721" s="280"/>
      <c r="O2721" s="280"/>
      <c r="P2721" s="280"/>
      <c r="Q2721" s="280"/>
      <c r="R2721" s="280"/>
      <c r="S2721" s="280"/>
      <c r="T2721" s="281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82" t="s">
        <v>268</v>
      </c>
      <c r="AU2721" s="282" t="s">
        <v>93</v>
      </c>
      <c r="AV2721" s="16" t="s">
        <v>231</v>
      </c>
      <c r="AW2721" s="16" t="s">
        <v>34</v>
      </c>
      <c r="AX2721" s="16" t="s">
        <v>82</v>
      </c>
      <c r="AY2721" s="282" t="s">
        <v>224</v>
      </c>
    </row>
    <row r="2722" s="2" customFormat="1" ht="49.05" customHeight="1">
      <c r="A2722" s="41"/>
      <c r="B2722" s="42"/>
      <c r="C2722" s="286" t="s">
        <v>2792</v>
      </c>
      <c r="D2722" s="286" t="s">
        <v>572</v>
      </c>
      <c r="E2722" s="287" t="s">
        <v>2793</v>
      </c>
      <c r="F2722" s="288" t="s">
        <v>2794</v>
      </c>
      <c r="G2722" s="289" t="s">
        <v>266</v>
      </c>
      <c r="H2722" s="290">
        <v>1957.443</v>
      </c>
      <c r="I2722" s="291"/>
      <c r="J2722" s="292">
        <f>ROUND(I2722*H2722,2)</f>
        <v>0</v>
      </c>
      <c r="K2722" s="288" t="s">
        <v>312</v>
      </c>
      <c r="L2722" s="293"/>
      <c r="M2722" s="294" t="s">
        <v>19</v>
      </c>
      <c r="N2722" s="295" t="s">
        <v>46</v>
      </c>
      <c r="O2722" s="87"/>
      <c r="P2722" s="225">
        <f>O2722*H2722</f>
        <v>0</v>
      </c>
      <c r="Q2722" s="225">
        <v>0.0047000000000000002</v>
      </c>
      <c r="R2722" s="225">
        <f>Q2722*H2722</f>
        <v>9.1999820999999997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643</v>
      </c>
      <c r="AT2722" s="227" t="s">
        <v>572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2796</v>
      </c>
      <c r="G2723" s="230"/>
      <c r="H2723" s="234">
        <v>1957.443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82</v>
      </c>
      <c r="AY2723" s="240" t="s">
        <v>224</v>
      </c>
    </row>
    <row r="2724" s="2" customFormat="1" ht="24.15" customHeight="1">
      <c r="A2724" s="41"/>
      <c r="B2724" s="42"/>
      <c r="C2724" s="216" t="s">
        <v>2797</v>
      </c>
      <c r="D2724" s="216" t="s">
        <v>227</v>
      </c>
      <c r="E2724" s="217" t="s">
        <v>2798</v>
      </c>
      <c r="F2724" s="218" t="s">
        <v>2799</v>
      </c>
      <c r="G2724" s="219" t="s">
        <v>266</v>
      </c>
      <c r="H2724" s="220">
        <v>1888.934</v>
      </c>
      <c r="I2724" s="221"/>
      <c r="J2724" s="222">
        <f>ROUND(I2724*H2724,2)</f>
        <v>0</v>
      </c>
      <c r="K2724" s="218" t="s">
        <v>312</v>
      </c>
      <c r="L2724" s="47"/>
      <c r="M2724" s="223" t="s">
        <v>19</v>
      </c>
      <c r="N2724" s="224" t="s">
        <v>46</v>
      </c>
      <c r="O2724" s="87"/>
      <c r="P2724" s="225">
        <f>O2724*H2724</f>
        <v>0</v>
      </c>
      <c r="Q2724" s="225">
        <v>0.00019000000000000001</v>
      </c>
      <c r="R2724" s="225">
        <f>Q2724*H2724</f>
        <v>0.35889746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544</v>
      </c>
      <c r="AT2724" s="227" t="s">
        <v>227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2800</v>
      </c>
    </row>
    <row r="2725" s="2" customFormat="1">
      <c r="A2725" s="41"/>
      <c r="B2725" s="42"/>
      <c r="C2725" s="43"/>
      <c r="D2725" s="267" t="s">
        <v>314</v>
      </c>
      <c r="E2725" s="43"/>
      <c r="F2725" s="268" t="s">
        <v>2801</v>
      </c>
      <c r="G2725" s="43"/>
      <c r="H2725" s="43"/>
      <c r="I2725" s="269"/>
      <c r="J2725" s="43"/>
      <c r="K2725" s="43"/>
      <c r="L2725" s="47"/>
      <c r="M2725" s="270"/>
      <c r="N2725" s="271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314</v>
      </c>
      <c r="AU2725" s="20" t="s">
        <v>93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1899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1900</v>
      </c>
      <c r="G2727" s="230"/>
      <c r="H2727" s="234">
        <v>221.59999999999999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5" customFormat="1">
      <c r="A2728" s="15"/>
      <c r="B2728" s="256"/>
      <c r="C2728" s="257"/>
      <c r="D2728" s="231" t="s">
        <v>268</v>
      </c>
      <c r="E2728" s="258" t="s">
        <v>19</v>
      </c>
      <c r="F2728" s="259" t="s">
        <v>300</v>
      </c>
      <c r="G2728" s="257"/>
      <c r="H2728" s="260">
        <v>221.59999999999999</v>
      </c>
      <c r="I2728" s="261"/>
      <c r="J2728" s="257"/>
      <c r="K2728" s="257"/>
      <c r="L2728" s="262"/>
      <c r="M2728" s="263"/>
      <c r="N2728" s="264"/>
      <c r="O2728" s="264"/>
      <c r="P2728" s="264"/>
      <c r="Q2728" s="264"/>
      <c r="R2728" s="264"/>
      <c r="S2728" s="264"/>
      <c r="T2728" s="26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66" t="s">
        <v>268</v>
      </c>
      <c r="AU2728" s="266" t="s">
        <v>93</v>
      </c>
      <c r="AV2728" s="15" t="s">
        <v>108</v>
      </c>
      <c r="AW2728" s="15" t="s">
        <v>34</v>
      </c>
      <c r="AX2728" s="15" t="s">
        <v>74</v>
      </c>
      <c r="AY2728" s="266" t="s">
        <v>224</v>
      </c>
    </row>
    <row r="2729" s="14" customFormat="1">
      <c r="A2729" s="14"/>
      <c r="B2729" s="246"/>
      <c r="C2729" s="247"/>
      <c r="D2729" s="231" t="s">
        <v>268</v>
      </c>
      <c r="E2729" s="248" t="s">
        <v>19</v>
      </c>
      <c r="F2729" s="249" t="s">
        <v>1926</v>
      </c>
      <c r="G2729" s="247"/>
      <c r="H2729" s="248" t="s">
        <v>19</v>
      </c>
      <c r="I2729" s="250"/>
      <c r="J2729" s="247"/>
      <c r="K2729" s="247"/>
      <c r="L2729" s="251"/>
      <c r="M2729" s="252"/>
      <c r="N2729" s="253"/>
      <c r="O2729" s="253"/>
      <c r="P2729" s="253"/>
      <c r="Q2729" s="253"/>
      <c r="R2729" s="253"/>
      <c r="S2729" s="253"/>
      <c r="T2729" s="25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5" t="s">
        <v>268</v>
      </c>
      <c r="AU2729" s="255" t="s">
        <v>93</v>
      </c>
      <c r="AV2729" s="14" t="s">
        <v>82</v>
      </c>
      <c r="AW2729" s="14" t="s">
        <v>34</v>
      </c>
      <c r="AX2729" s="14" t="s">
        <v>74</v>
      </c>
      <c r="AY2729" s="255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2760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2761</v>
      </c>
      <c r="G2731" s="230"/>
      <c r="H2731" s="234">
        <v>566.56899999999996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2762</v>
      </c>
      <c r="G2732" s="230"/>
      <c r="H2732" s="234">
        <v>-27.359000000000002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2763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77.364000000000004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4" customFormat="1">
      <c r="A2735" s="14"/>
      <c r="B2735" s="246"/>
      <c r="C2735" s="247"/>
      <c r="D2735" s="231" t="s">
        <v>268</v>
      </c>
      <c r="E2735" s="248" t="s">
        <v>19</v>
      </c>
      <c r="F2735" s="249" t="s">
        <v>2765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268</v>
      </c>
      <c r="AU2735" s="255" t="s">
        <v>93</v>
      </c>
      <c r="AV2735" s="14" t="s">
        <v>82</v>
      </c>
      <c r="AW2735" s="14" t="s">
        <v>34</v>
      </c>
      <c r="AX2735" s="14" t="s">
        <v>74</v>
      </c>
      <c r="AY2735" s="255" t="s">
        <v>224</v>
      </c>
    </row>
    <row r="2736" s="13" customFormat="1">
      <c r="A2736" s="13"/>
      <c r="B2736" s="229"/>
      <c r="C2736" s="230"/>
      <c r="D2736" s="231" t="s">
        <v>268</v>
      </c>
      <c r="E2736" s="232" t="s">
        <v>19</v>
      </c>
      <c r="F2736" s="233" t="s">
        <v>2803</v>
      </c>
      <c r="G2736" s="230"/>
      <c r="H2736" s="234">
        <v>12.244999999999999</v>
      </c>
      <c r="I2736" s="235"/>
      <c r="J2736" s="230"/>
      <c r="K2736" s="230"/>
      <c r="L2736" s="236"/>
      <c r="M2736" s="237"/>
      <c r="N2736" s="238"/>
      <c r="O2736" s="238"/>
      <c r="P2736" s="238"/>
      <c r="Q2736" s="238"/>
      <c r="R2736" s="238"/>
      <c r="S2736" s="238"/>
      <c r="T2736" s="23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0" t="s">
        <v>268</v>
      </c>
      <c r="AU2736" s="240" t="s">
        <v>93</v>
      </c>
      <c r="AV2736" s="13" t="s">
        <v>93</v>
      </c>
      <c r="AW2736" s="13" t="s">
        <v>34</v>
      </c>
      <c r="AX2736" s="13" t="s">
        <v>74</v>
      </c>
      <c r="AY2736" s="240" t="s">
        <v>224</v>
      </c>
    </row>
    <row r="2737" s="15" customFormat="1">
      <c r="A2737" s="15"/>
      <c r="B2737" s="256"/>
      <c r="C2737" s="257"/>
      <c r="D2737" s="231" t="s">
        <v>268</v>
      </c>
      <c r="E2737" s="258" t="s">
        <v>19</v>
      </c>
      <c r="F2737" s="259" t="s">
        <v>300</v>
      </c>
      <c r="G2737" s="257"/>
      <c r="H2737" s="260">
        <v>628.81899999999996</v>
      </c>
      <c r="I2737" s="261"/>
      <c r="J2737" s="257"/>
      <c r="K2737" s="257"/>
      <c r="L2737" s="262"/>
      <c r="M2737" s="263"/>
      <c r="N2737" s="264"/>
      <c r="O2737" s="264"/>
      <c r="P2737" s="264"/>
      <c r="Q2737" s="264"/>
      <c r="R2737" s="264"/>
      <c r="S2737" s="264"/>
      <c r="T2737" s="26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6" t="s">
        <v>268</v>
      </c>
      <c r="AU2737" s="266" t="s">
        <v>93</v>
      </c>
      <c r="AV2737" s="15" t="s">
        <v>108</v>
      </c>
      <c r="AW2737" s="15" t="s">
        <v>34</v>
      </c>
      <c r="AX2737" s="15" t="s">
        <v>74</v>
      </c>
      <c r="AY2737" s="266" t="s">
        <v>224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1911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2760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1912</v>
      </c>
      <c r="G2740" s="230"/>
      <c r="H2740" s="234">
        <v>40.887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2804</v>
      </c>
      <c r="G2742" s="230"/>
      <c r="H2742" s="234">
        <v>4.6200000000000001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4" customFormat="1">
      <c r="A2743" s="14"/>
      <c r="B2743" s="246"/>
      <c r="C2743" s="247"/>
      <c r="D2743" s="231" t="s">
        <v>268</v>
      </c>
      <c r="E2743" s="248" t="s">
        <v>19</v>
      </c>
      <c r="F2743" s="249" t="s">
        <v>2768</v>
      </c>
      <c r="G2743" s="247"/>
      <c r="H2743" s="248" t="s">
        <v>19</v>
      </c>
      <c r="I2743" s="250"/>
      <c r="J2743" s="247"/>
      <c r="K2743" s="247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268</v>
      </c>
      <c r="AU2743" s="255" t="s">
        <v>93</v>
      </c>
      <c r="AV2743" s="14" t="s">
        <v>82</v>
      </c>
      <c r="AW2743" s="14" t="s">
        <v>34</v>
      </c>
      <c r="AX2743" s="14" t="s">
        <v>74</v>
      </c>
      <c r="AY2743" s="255" t="s">
        <v>224</v>
      </c>
    </row>
    <row r="2744" s="13" customFormat="1">
      <c r="A2744" s="13"/>
      <c r="B2744" s="229"/>
      <c r="C2744" s="230"/>
      <c r="D2744" s="231" t="s">
        <v>268</v>
      </c>
      <c r="E2744" s="232" t="s">
        <v>19</v>
      </c>
      <c r="F2744" s="233" t="s">
        <v>2805</v>
      </c>
      <c r="G2744" s="230"/>
      <c r="H2744" s="234">
        <v>5.4960000000000004</v>
      </c>
      <c r="I2744" s="235"/>
      <c r="J2744" s="230"/>
      <c r="K2744" s="230"/>
      <c r="L2744" s="236"/>
      <c r="M2744" s="237"/>
      <c r="N2744" s="238"/>
      <c r="O2744" s="238"/>
      <c r="P2744" s="238"/>
      <c r="Q2744" s="238"/>
      <c r="R2744" s="238"/>
      <c r="S2744" s="238"/>
      <c r="T2744" s="23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0" t="s">
        <v>268</v>
      </c>
      <c r="AU2744" s="240" t="s">
        <v>93</v>
      </c>
      <c r="AV2744" s="13" t="s">
        <v>93</v>
      </c>
      <c r="AW2744" s="13" t="s">
        <v>34</v>
      </c>
      <c r="AX2744" s="13" t="s">
        <v>74</v>
      </c>
      <c r="AY2744" s="240" t="s">
        <v>224</v>
      </c>
    </row>
    <row r="2745" s="15" customFormat="1">
      <c r="A2745" s="15"/>
      <c r="B2745" s="256"/>
      <c r="C2745" s="257"/>
      <c r="D2745" s="231" t="s">
        <v>268</v>
      </c>
      <c r="E2745" s="258" t="s">
        <v>19</v>
      </c>
      <c r="F2745" s="259" t="s">
        <v>300</v>
      </c>
      <c r="G2745" s="257"/>
      <c r="H2745" s="260">
        <v>51.003</v>
      </c>
      <c r="I2745" s="261"/>
      <c r="J2745" s="257"/>
      <c r="K2745" s="257"/>
      <c r="L2745" s="262"/>
      <c r="M2745" s="263"/>
      <c r="N2745" s="264"/>
      <c r="O2745" s="264"/>
      <c r="P2745" s="264"/>
      <c r="Q2745" s="264"/>
      <c r="R2745" s="264"/>
      <c r="S2745" s="264"/>
      <c r="T2745" s="26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66" t="s">
        <v>268</v>
      </c>
      <c r="AU2745" s="266" t="s">
        <v>93</v>
      </c>
      <c r="AV2745" s="15" t="s">
        <v>108</v>
      </c>
      <c r="AW2745" s="15" t="s">
        <v>34</v>
      </c>
      <c r="AX2745" s="15" t="s">
        <v>74</v>
      </c>
      <c r="AY2745" s="266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1930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2760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2770</v>
      </c>
      <c r="G2748" s="230"/>
      <c r="H2748" s="234">
        <v>87.844999999999999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2763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679</v>
      </c>
      <c r="G2750" s="230"/>
      <c r="H2750" s="234">
        <v>7.2300000000000004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4" customFormat="1">
      <c r="A2751" s="14"/>
      <c r="B2751" s="246"/>
      <c r="C2751" s="247"/>
      <c r="D2751" s="231" t="s">
        <v>268</v>
      </c>
      <c r="E2751" s="248" t="s">
        <v>19</v>
      </c>
      <c r="F2751" s="249" t="s">
        <v>2765</v>
      </c>
      <c r="G2751" s="247"/>
      <c r="H2751" s="248" t="s">
        <v>19</v>
      </c>
      <c r="I2751" s="250"/>
      <c r="J2751" s="247"/>
      <c r="K2751" s="247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268</v>
      </c>
      <c r="AU2751" s="255" t="s">
        <v>93</v>
      </c>
      <c r="AV2751" s="14" t="s">
        <v>82</v>
      </c>
      <c r="AW2751" s="14" t="s">
        <v>34</v>
      </c>
      <c r="AX2751" s="14" t="s">
        <v>74</v>
      </c>
      <c r="AY2751" s="255" t="s">
        <v>224</v>
      </c>
    </row>
    <row r="2752" s="13" customFormat="1">
      <c r="A2752" s="13"/>
      <c r="B2752" s="229"/>
      <c r="C2752" s="230"/>
      <c r="D2752" s="231" t="s">
        <v>268</v>
      </c>
      <c r="E2752" s="232" t="s">
        <v>19</v>
      </c>
      <c r="F2752" s="233" t="s">
        <v>2806</v>
      </c>
      <c r="G2752" s="230"/>
      <c r="H2752" s="234">
        <v>8.9100000000000001</v>
      </c>
      <c r="I2752" s="235"/>
      <c r="J2752" s="230"/>
      <c r="K2752" s="230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268</v>
      </c>
      <c r="AU2752" s="240" t="s">
        <v>93</v>
      </c>
      <c r="AV2752" s="13" t="s">
        <v>93</v>
      </c>
      <c r="AW2752" s="13" t="s">
        <v>34</v>
      </c>
      <c r="AX2752" s="13" t="s">
        <v>74</v>
      </c>
      <c r="AY2752" s="240" t="s">
        <v>224</v>
      </c>
    </row>
    <row r="2753" s="15" customFormat="1">
      <c r="A2753" s="15"/>
      <c r="B2753" s="256"/>
      <c r="C2753" s="257"/>
      <c r="D2753" s="231" t="s">
        <v>268</v>
      </c>
      <c r="E2753" s="258" t="s">
        <v>19</v>
      </c>
      <c r="F2753" s="259" t="s">
        <v>300</v>
      </c>
      <c r="G2753" s="257"/>
      <c r="H2753" s="260">
        <v>103.985</v>
      </c>
      <c r="I2753" s="261"/>
      <c r="J2753" s="257"/>
      <c r="K2753" s="257"/>
      <c r="L2753" s="262"/>
      <c r="M2753" s="263"/>
      <c r="N2753" s="264"/>
      <c r="O2753" s="264"/>
      <c r="P2753" s="264"/>
      <c r="Q2753" s="264"/>
      <c r="R2753" s="264"/>
      <c r="S2753" s="264"/>
      <c r="T2753" s="26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6" t="s">
        <v>268</v>
      </c>
      <c r="AU2753" s="266" t="s">
        <v>93</v>
      </c>
      <c r="AV2753" s="15" t="s">
        <v>108</v>
      </c>
      <c r="AW2753" s="15" t="s">
        <v>34</v>
      </c>
      <c r="AX2753" s="15" t="s">
        <v>74</v>
      </c>
      <c r="AY2753" s="266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1932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4" customFormat="1">
      <c r="A2755" s="14"/>
      <c r="B2755" s="246"/>
      <c r="C2755" s="247"/>
      <c r="D2755" s="231" t="s">
        <v>268</v>
      </c>
      <c r="E2755" s="248" t="s">
        <v>19</v>
      </c>
      <c r="F2755" s="249" t="s">
        <v>2760</v>
      </c>
      <c r="G2755" s="247"/>
      <c r="H2755" s="248" t="s">
        <v>19</v>
      </c>
      <c r="I2755" s="250"/>
      <c r="J2755" s="247"/>
      <c r="K2755" s="247"/>
      <c r="L2755" s="251"/>
      <c r="M2755" s="252"/>
      <c r="N2755" s="253"/>
      <c r="O2755" s="253"/>
      <c r="P2755" s="253"/>
      <c r="Q2755" s="253"/>
      <c r="R2755" s="253"/>
      <c r="S2755" s="253"/>
      <c r="T2755" s="25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5" t="s">
        <v>268</v>
      </c>
      <c r="AU2755" s="255" t="s">
        <v>93</v>
      </c>
      <c r="AV2755" s="14" t="s">
        <v>82</v>
      </c>
      <c r="AW2755" s="14" t="s">
        <v>34</v>
      </c>
      <c r="AX2755" s="14" t="s">
        <v>74</v>
      </c>
      <c r="AY2755" s="255" t="s">
        <v>224</v>
      </c>
    </row>
    <row r="2756" s="13" customFormat="1">
      <c r="A2756" s="13"/>
      <c r="B2756" s="229"/>
      <c r="C2756" s="230"/>
      <c r="D2756" s="231" t="s">
        <v>268</v>
      </c>
      <c r="E2756" s="232" t="s">
        <v>19</v>
      </c>
      <c r="F2756" s="233" t="s">
        <v>2773</v>
      </c>
      <c r="G2756" s="230"/>
      <c r="H2756" s="234">
        <v>117.05500000000001</v>
      </c>
      <c r="I2756" s="235"/>
      <c r="J2756" s="230"/>
      <c r="K2756" s="230"/>
      <c r="L2756" s="236"/>
      <c r="M2756" s="237"/>
      <c r="N2756" s="238"/>
      <c r="O2756" s="238"/>
      <c r="P2756" s="238"/>
      <c r="Q2756" s="238"/>
      <c r="R2756" s="238"/>
      <c r="S2756" s="238"/>
      <c r="T2756" s="23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0" t="s">
        <v>268</v>
      </c>
      <c r="AU2756" s="240" t="s">
        <v>93</v>
      </c>
      <c r="AV2756" s="13" t="s">
        <v>93</v>
      </c>
      <c r="AW2756" s="13" t="s">
        <v>34</v>
      </c>
      <c r="AX2756" s="13" t="s">
        <v>74</v>
      </c>
      <c r="AY2756" s="240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2774</v>
      </c>
      <c r="G2757" s="230"/>
      <c r="H2757" s="234">
        <v>402.55700000000002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2763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2807</v>
      </c>
      <c r="G2759" s="230"/>
      <c r="H2759" s="234">
        <v>65.700000000000003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2776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2808</v>
      </c>
      <c r="G2761" s="230"/>
      <c r="H2761" s="234">
        <v>25.847999999999999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5" customFormat="1">
      <c r="A2762" s="15"/>
      <c r="B2762" s="256"/>
      <c r="C2762" s="257"/>
      <c r="D2762" s="231" t="s">
        <v>268</v>
      </c>
      <c r="E2762" s="258" t="s">
        <v>19</v>
      </c>
      <c r="F2762" s="259" t="s">
        <v>300</v>
      </c>
      <c r="G2762" s="257"/>
      <c r="H2762" s="260">
        <v>611.15999999999997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6" t="s">
        <v>268</v>
      </c>
      <c r="AU2762" s="266" t="s">
        <v>93</v>
      </c>
      <c r="AV2762" s="15" t="s">
        <v>108</v>
      </c>
      <c r="AW2762" s="15" t="s">
        <v>34</v>
      </c>
      <c r="AX2762" s="15" t="s">
        <v>74</v>
      </c>
      <c r="AY2762" s="266" t="s">
        <v>224</v>
      </c>
    </row>
    <row r="2763" s="14" customFormat="1">
      <c r="A2763" s="14"/>
      <c r="B2763" s="246"/>
      <c r="C2763" s="247"/>
      <c r="D2763" s="231" t="s">
        <v>268</v>
      </c>
      <c r="E2763" s="248" t="s">
        <v>19</v>
      </c>
      <c r="F2763" s="249" t="s">
        <v>2809</v>
      </c>
      <c r="G2763" s="247"/>
      <c r="H2763" s="248" t="s">
        <v>19</v>
      </c>
      <c r="I2763" s="250"/>
      <c r="J2763" s="247"/>
      <c r="K2763" s="247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5" t="s">
        <v>268</v>
      </c>
      <c r="AU2763" s="255" t="s">
        <v>93</v>
      </c>
      <c r="AV2763" s="14" t="s">
        <v>82</v>
      </c>
      <c r="AW2763" s="14" t="s">
        <v>34</v>
      </c>
      <c r="AX2763" s="14" t="s">
        <v>74</v>
      </c>
      <c r="AY2763" s="255" t="s">
        <v>224</v>
      </c>
    </row>
    <row r="2764" s="14" customFormat="1">
      <c r="A2764" s="14"/>
      <c r="B2764" s="246"/>
      <c r="C2764" s="247"/>
      <c r="D2764" s="231" t="s">
        <v>268</v>
      </c>
      <c r="E2764" s="248" t="s">
        <v>19</v>
      </c>
      <c r="F2764" s="249" t="s">
        <v>2810</v>
      </c>
      <c r="G2764" s="247"/>
      <c r="H2764" s="248" t="s">
        <v>19</v>
      </c>
      <c r="I2764" s="250"/>
      <c r="J2764" s="247"/>
      <c r="K2764" s="247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5" t="s">
        <v>268</v>
      </c>
      <c r="AU2764" s="255" t="s">
        <v>93</v>
      </c>
      <c r="AV2764" s="14" t="s">
        <v>82</v>
      </c>
      <c r="AW2764" s="14" t="s">
        <v>34</v>
      </c>
      <c r="AX2764" s="14" t="s">
        <v>74</v>
      </c>
      <c r="AY2764" s="255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2811</v>
      </c>
      <c r="G2765" s="230"/>
      <c r="H2765" s="234">
        <v>109.128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3" customFormat="1">
      <c r="A2766" s="13"/>
      <c r="B2766" s="229"/>
      <c r="C2766" s="230"/>
      <c r="D2766" s="231" t="s">
        <v>268</v>
      </c>
      <c r="E2766" s="232" t="s">
        <v>19</v>
      </c>
      <c r="F2766" s="233" t="s">
        <v>2812</v>
      </c>
      <c r="G2766" s="230"/>
      <c r="H2766" s="234">
        <v>56.386000000000003</v>
      </c>
      <c r="I2766" s="235"/>
      <c r="J2766" s="230"/>
      <c r="K2766" s="230"/>
      <c r="L2766" s="236"/>
      <c r="M2766" s="237"/>
      <c r="N2766" s="238"/>
      <c r="O2766" s="238"/>
      <c r="P2766" s="238"/>
      <c r="Q2766" s="238"/>
      <c r="R2766" s="238"/>
      <c r="S2766" s="238"/>
      <c r="T2766" s="23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0" t="s">
        <v>268</v>
      </c>
      <c r="AU2766" s="240" t="s">
        <v>93</v>
      </c>
      <c r="AV2766" s="13" t="s">
        <v>93</v>
      </c>
      <c r="AW2766" s="13" t="s">
        <v>34</v>
      </c>
      <c r="AX2766" s="13" t="s">
        <v>74</v>
      </c>
      <c r="AY2766" s="240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2813</v>
      </c>
      <c r="G2767" s="230"/>
      <c r="H2767" s="234">
        <v>12.339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5" customFormat="1">
      <c r="A2768" s="15"/>
      <c r="B2768" s="256"/>
      <c r="C2768" s="257"/>
      <c r="D2768" s="231" t="s">
        <v>268</v>
      </c>
      <c r="E2768" s="258" t="s">
        <v>19</v>
      </c>
      <c r="F2768" s="259" t="s">
        <v>300</v>
      </c>
      <c r="G2768" s="257"/>
      <c r="H2768" s="260">
        <v>177.85300000000001</v>
      </c>
      <c r="I2768" s="261"/>
      <c r="J2768" s="257"/>
      <c r="K2768" s="257"/>
      <c r="L2768" s="262"/>
      <c r="M2768" s="263"/>
      <c r="N2768" s="264"/>
      <c r="O2768" s="264"/>
      <c r="P2768" s="264"/>
      <c r="Q2768" s="264"/>
      <c r="R2768" s="264"/>
      <c r="S2768" s="264"/>
      <c r="T2768" s="26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66" t="s">
        <v>268</v>
      </c>
      <c r="AU2768" s="266" t="s">
        <v>93</v>
      </c>
      <c r="AV2768" s="15" t="s">
        <v>108</v>
      </c>
      <c r="AW2768" s="15" t="s">
        <v>34</v>
      </c>
      <c r="AX2768" s="15" t="s">
        <v>74</v>
      </c>
      <c r="AY2768" s="266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1005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665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2781</v>
      </c>
      <c r="G2771" s="230"/>
      <c r="H2771" s="234">
        <v>7.8399999999999999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667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2782</v>
      </c>
      <c r="G2773" s="230"/>
      <c r="H2773" s="234">
        <v>15.795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1008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3" customFormat="1">
      <c r="A2775" s="13"/>
      <c r="B2775" s="229"/>
      <c r="C2775" s="230"/>
      <c r="D2775" s="231" t="s">
        <v>268</v>
      </c>
      <c r="E2775" s="232" t="s">
        <v>19</v>
      </c>
      <c r="F2775" s="233" t="s">
        <v>2783</v>
      </c>
      <c r="G2775" s="230"/>
      <c r="H2775" s="234">
        <v>17.585000000000001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0" t="s">
        <v>268</v>
      </c>
      <c r="AU2775" s="240" t="s">
        <v>93</v>
      </c>
      <c r="AV2775" s="13" t="s">
        <v>93</v>
      </c>
      <c r="AW2775" s="13" t="s">
        <v>34</v>
      </c>
      <c r="AX2775" s="13" t="s">
        <v>74</v>
      </c>
      <c r="AY2775" s="240" t="s">
        <v>224</v>
      </c>
    </row>
    <row r="2776" s="15" customFormat="1">
      <c r="A2776" s="15"/>
      <c r="B2776" s="256"/>
      <c r="C2776" s="257"/>
      <c r="D2776" s="231" t="s">
        <v>268</v>
      </c>
      <c r="E2776" s="258" t="s">
        <v>19</v>
      </c>
      <c r="F2776" s="259" t="s">
        <v>300</v>
      </c>
      <c r="G2776" s="257"/>
      <c r="H2776" s="260">
        <v>41.219999999999999</v>
      </c>
      <c r="I2776" s="261"/>
      <c r="J2776" s="257"/>
      <c r="K2776" s="257"/>
      <c r="L2776" s="262"/>
      <c r="M2776" s="263"/>
      <c r="N2776" s="264"/>
      <c r="O2776" s="264"/>
      <c r="P2776" s="264"/>
      <c r="Q2776" s="264"/>
      <c r="R2776" s="264"/>
      <c r="S2776" s="264"/>
      <c r="T2776" s="26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66" t="s">
        <v>268</v>
      </c>
      <c r="AU2776" s="266" t="s">
        <v>93</v>
      </c>
      <c r="AV2776" s="15" t="s">
        <v>108</v>
      </c>
      <c r="AW2776" s="15" t="s">
        <v>34</v>
      </c>
      <c r="AX2776" s="15" t="s">
        <v>74</v>
      </c>
      <c r="AY2776" s="266" t="s">
        <v>224</v>
      </c>
    </row>
    <row r="2777" s="14" customFormat="1">
      <c r="A2777" s="14"/>
      <c r="B2777" s="246"/>
      <c r="C2777" s="247"/>
      <c r="D2777" s="231" t="s">
        <v>268</v>
      </c>
      <c r="E2777" s="248" t="s">
        <v>19</v>
      </c>
      <c r="F2777" s="249" t="s">
        <v>2778</v>
      </c>
      <c r="G2777" s="247"/>
      <c r="H2777" s="248" t="s">
        <v>19</v>
      </c>
      <c r="I2777" s="250"/>
      <c r="J2777" s="247"/>
      <c r="K2777" s="247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268</v>
      </c>
      <c r="AU2777" s="255" t="s">
        <v>93</v>
      </c>
      <c r="AV2777" s="14" t="s">
        <v>82</v>
      </c>
      <c r="AW2777" s="14" t="s">
        <v>34</v>
      </c>
      <c r="AX2777" s="14" t="s">
        <v>74</v>
      </c>
      <c r="AY2777" s="255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2779</v>
      </c>
      <c r="G2778" s="230"/>
      <c r="H2778" s="234">
        <v>20.800000000000001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20.800000000000001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1003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3" customFormat="1">
      <c r="A2781" s="13"/>
      <c r="B2781" s="229"/>
      <c r="C2781" s="230"/>
      <c r="D2781" s="231" t="s">
        <v>268</v>
      </c>
      <c r="E2781" s="232" t="s">
        <v>19</v>
      </c>
      <c r="F2781" s="233" t="s">
        <v>2814</v>
      </c>
      <c r="G2781" s="230"/>
      <c r="H2781" s="234">
        <v>32.494</v>
      </c>
      <c r="I2781" s="235"/>
      <c r="J2781" s="230"/>
      <c r="K2781" s="230"/>
      <c r="L2781" s="236"/>
      <c r="M2781" s="237"/>
      <c r="N2781" s="238"/>
      <c r="O2781" s="238"/>
      <c r="P2781" s="238"/>
      <c r="Q2781" s="238"/>
      <c r="R2781" s="238"/>
      <c r="S2781" s="238"/>
      <c r="T2781" s="23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0" t="s">
        <v>268</v>
      </c>
      <c r="AU2781" s="240" t="s">
        <v>93</v>
      </c>
      <c r="AV2781" s="13" t="s">
        <v>93</v>
      </c>
      <c r="AW2781" s="13" t="s">
        <v>34</v>
      </c>
      <c r="AX2781" s="13" t="s">
        <v>74</v>
      </c>
      <c r="AY2781" s="240" t="s">
        <v>224</v>
      </c>
    </row>
    <row r="2782" s="15" customFormat="1">
      <c r="A2782" s="15"/>
      <c r="B2782" s="256"/>
      <c r="C2782" s="257"/>
      <c r="D2782" s="231" t="s">
        <v>268</v>
      </c>
      <c r="E2782" s="258" t="s">
        <v>19</v>
      </c>
      <c r="F2782" s="259" t="s">
        <v>300</v>
      </c>
      <c r="G2782" s="257"/>
      <c r="H2782" s="260">
        <v>32.494</v>
      </c>
      <c r="I2782" s="261"/>
      <c r="J2782" s="257"/>
      <c r="K2782" s="257"/>
      <c r="L2782" s="262"/>
      <c r="M2782" s="263"/>
      <c r="N2782" s="264"/>
      <c r="O2782" s="264"/>
      <c r="P2782" s="264"/>
      <c r="Q2782" s="264"/>
      <c r="R2782" s="264"/>
      <c r="S2782" s="264"/>
      <c r="T2782" s="26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6" t="s">
        <v>268</v>
      </c>
      <c r="AU2782" s="266" t="s">
        <v>93</v>
      </c>
      <c r="AV2782" s="15" t="s">
        <v>108</v>
      </c>
      <c r="AW2782" s="15" t="s">
        <v>34</v>
      </c>
      <c r="AX2782" s="15" t="s">
        <v>74</v>
      </c>
      <c r="AY2782" s="266" t="s">
        <v>224</v>
      </c>
    </row>
    <row r="2783" s="16" customFormat="1">
      <c r="A2783" s="16"/>
      <c r="B2783" s="272"/>
      <c r="C2783" s="273"/>
      <c r="D2783" s="231" t="s">
        <v>268</v>
      </c>
      <c r="E2783" s="274" t="s">
        <v>19</v>
      </c>
      <c r="F2783" s="275" t="s">
        <v>351</v>
      </c>
      <c r="G2783" s="273"/>
      <c r="H2783" s="276">
        <v>1888.934</v>
      </c>
      <c r="I2783" s="277"/>
      <c r="J2783" s="273"/>
      <c r="K2783" s="273"/>
      <c r="L2783" s="278"/>
      <c r="M2783" s="279"/>
      <c r="N2783" s="280"/>
      <c r="O2783" s="280"/>
      <c r="P2783" s="280"/>
      <c r="Q2783" s="280"/>
      <c r="R2783" s="280"/>
      <c r="S2783" s="280"/>
      <c r="T2783" s="281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T2783" s="282" t="s">
        <v>268</v>
      </c>
      <c r="AU2783" s="282" t="s">
        <v>93</v>
      </c>
      <c r="AV2783" s="16" t="s">
        <v>231</v>
      </c>
      <c r="AW2783" s="16" t="s">
        <v>34</v>
      </c>
      <c r="AX2783" s="16" t="s">
        <v>82</v>
      </c>
      <c r="AY2783" s="282" t="s">
        <v>224</v>
      </c>
    </row>
    <row r="2784" s="2" customFormat="1" ht="33" customHeight="1">
      <c r="A2784" s="41"/>
      <c r="B2784" s="42"/>
      <c r="C2784" s="286" t="s">
        <v>2815</v>
      </c>
      <c r="D2784" s="286" t="s">
        <v>572</v>
      </c>
      <c r="E2784" s="287" t="s">
        <v>2816</v>
      </c>
      <c r="F2784" s="288" t="s">
        <v>2817</v>
      </c>
      <c r="G2784" s="289" t="s">
        <v>266</v>
      </c>
      <c r="H2784" s="290">
        <v>2318.931</v>
      </c>
      <c r="I2784" s="291"/>
      <c r="J2784" s="292">
        <f>ROUND(I2784*H2784,2)</f>
        <v>0</v>
      </c>
      <c r="K2784" s="288" t="s">
        <v>312</v>
      </c>
      <c r="L2784" s="293"/>
      <c r="M2784" s="294" t="s">
        <v>19</v>
      </c>
      <c r="N2784" s="295" t="s">
        <v>46</v>
      </c>
      <c r="O2784" s="87"/>
      <c r="P2784" s="225">
        <f>O2784*H2784</f>
        <v>0</v>
      </c>
      <c r="Q2784" s="225">
        <v>0.002</v>
      </c>
      <c r="R2784" s="225">
        <f>Q2784*H2784</f>
        <v>4.6378620000000002</v>
      </c>
      <c r="S2784" s="225">
        <v>0</v>
      </c>
      <c r="T2784" s="226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7" t="s">
        <v>254</v>
      </c>
      <c r="AT2784" s="227" t="s">
        <v>572</v>
      </c>
      <c r="AU2784" s="227" t="s">
        <v>93</v>
      </c>
      <c r="AY2784" s="20" t="s">
        <v>224</v>
      </c>
      <c r="BE2784" s="228">
        <f>IF(N2784="základní",J2784,0)</f>
        <v>0</v>
      </c>
      <c r="BF2784" s="228">
        <f>IF(N2784="snížená",J2784,0)</f>
        <v>0</v>
      </c>
      <c r="BG2784" s="228">
        <f>IF(N2784="zákl. přenesená",J2784,0)</f>
        <v>0</v>
      </c>
      <c r="BH2784" s="228">
        <f>IF(N2784="sníž. přenesená",J2784,0)</f>
        <v>0</v>
      </c>
      <c r="BI2784" s="228">
        <f>IF(N2784="nulová",J2784,0)</f>
        <v>0</v>
      </c>
      <c r="BJ2784" s="20" t="s">
        <v>93</v>
      </c>
      <c r="BK2784" s="228">
        <f>ROUND(I2784*H2784,2)</f>
        <v>0</v>
      </c>
      <c r="BL2784" s="20" t="s">
        <v>231</v>
      </c>
      <c r="BM2784" s="227" t="s">
        <v>2818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2819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2820</v>
      </c>
      <c r="G2786" s="230"/>
      <c r="H2786" s="234">
        <v>369.83999999999998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369.83999999999998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1926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2821</v>
      </c>
      <c r="G2789" s="230"/>
      <c r="H2789" s="234">
        <v>723.14200000000005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723.14200000000005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2822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2823</v>
      </c>
      <c r="G2792" s="230"/>
      <c r="H2792" s="234">
        <v>79.959999999999994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79.959999999999994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4" customFormat="1">
      <c r="A2794" s="14"/>
      <c r="B2794" s="246"/>
      <c r="C2794" s="247"/>
      <c r="D2794" s="231" t="s">
        <v>268</v>
      </c>
      <c r="E2794" s="248" t="s">
        <v>19</v>
      </c>
      <c r="F2794" s="249" t="s">
        <v>2824</v>
      </c>
      <c r="G2794" s="247"/>
      <c r="H2794" s="248" t="s">
        <v>19</v>
      </c>
      <c r="I2794" s="250"/>
      <c r="J2794" s="247"/>
      <c r="K2794" s="247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268</v>
      </c>
      <c r="AU2794" s="255" t="s">
        <v>93</v>
      </c>
      <c r="AV2794" s="14" t="s">
        <v>82</v>
      </c>
      <c r="AW2794" s="14" t="s">
        <v>34</v>
      </c>
      <c r="AX2794" s="14" t="s">
        <v>74</v>
      </c>
      <c r="AY2794" s="255" t="s">
        <v>224</v>
      </c>
    </row>
    <row r="2795" s="13" customFormat="1">
      <c r="A2795" s="13"/>
      <c r="B2795" s="229"/>
      <c r="C2795" s="230"/>
      <c r="D2795" s="231" t="s">
        <v>268</v>
      </c>
      <c r="E2795" s="232" t="s">
        <v>19</v>
      </c>
      <c r="F2795" s="233" t="s">
        <v>2825</v>
      </c>
      <c r="G2795" s="230"/>
      <c r="H2795" s="234">
        <v>129.93299999999999</v>
      </c>
      <c r="I2795" s="235"/>
      <c r="J2795" s="230"/>
      <c r="K2795" s="230"/>
      <c r="L2795" s="236"/>
      <c r="M2795" s="237"/>
      <c r="N2795" s="238"/>
      <c r="O2795" s="238"/>
      <c r="P2795" s="238"/>
      <c r="Q2795" s="238"/>
      <c r="R2795" s="238"/>
      <c r="S2795" s="238"/>
      <c r="T2795" s="239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0" t="s">
        <v>268</v>
      </c>
      <c r="AU2795" s="240" t="s">
        <v>93</v>
      </c>
      <c r="AV2795" s="13" t="s">
        <v>93</v>
      </c>
      <c r="AW2795" s="13" t="s">
        <v>34</v>
      </c>
      <c r="AX2795" s="13" t="s">
        <v>74</v>
      </c>
      <c r="AY2795" s="240" t="s">
        <v>224</v>
      </c>
    </row>
    <row r="2796" s="15" customFormat="1">
      <c r="A2796" s="15"/>
      <c r="B2796" s="256"/>
      <c r="C2796" s="257"/>
      <c r="D2796" s="231" t="s">
        <v>268</v>
      </c>
      <c r="E2796" s="258" t="s">
        <v>19</v>
      </c>
      <c r="F2796" s="259" t="s">
        <v>300</v>
      </c>
      <c r="G2796" s="257"/>
      <c r="H2796" s="260">
        <v>129.93299999999999</v>
      </c>
      <c r="I2796" s="261"/>
      <c r="J2796" s="257"/>
      <c r="K2796" s="257"/>
      <c r="L2796" s="262"/>
      <c r="M2796" s="263"/>
      <c r="N2796" s="264"/>
      <c r="O2796" s="264"/>
      <c r="P2796" s="264"/>
      <c r="Q2796" s="264"/>
      <c r="R2796" s="264"/>
      <c r="S2796" s="264"/>
      <c r="T2796" s="26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66" t="s">
        <v>268</v>
      </c>
      <c r="AU2796" s="266" t="s">
        <v>93</v>
      </c>
      <c r="AV2796" s="15" t="s">
        <v>108</v>
      </c>
      <c r="AW2796" s="15" t="s">
        <v>34</v>
      </c>
      <c r="AX2796" s="15" t="s">
        <v>74</v>
      </c>
      <c r="AY2796" s="266" t="s">
        <v>224</v>
      </c>
    </row>
    <row r="2797" s="14" customFormat="1">
      <c r="A2797" s="14"/>
      <c r="B2797" s="246"/>
      <c r="C2797" s="247"/>
      <c r="D2797" s="231" t="s">
        <v>268</v>
      </c>
      <c r="E2797" s="248" t="s">
        <v>19</v>
      </c>
      <c r="F2797" s="249" t="s">
        <v>1932</v>
      </c>
      <c r="G2797" s="247"/>
      <c r="H2797" s="248" t="s">
        <v>19</v>
      </c>
      <c r="I2797" s="250"/>
      <c r="J2797" s="247"/>
      <c r="K2797" s="247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268</v>
      </c>
      <c r="AU2797" s="255" t="s">
        <v>93</v>
      </c>
      <c r="AV2797" s="14" t="s">
        <v>82</v>
      </c>
      <c r="AW2797" s="14" t="s">
        <v>34</v>
      </c>
      <c r="AX2797" s="14" t="s">
        <v>74</v>
      </c>
      <c r="AY2797" s="255" t="s">
        <v>224</v>
      </c>
    </row>
    <row r="2798" s="13" customFormat="1">
      <c r="A2798" s="13"/>
      <c r="B2798" s="229"/>
      <c r="C2798" s="230"/>
      <c r="D2798" s="231" t="s">
        <v>268</v>
      </c>
      <c r="E2798" s="232" t="s">
        <v>19</v>
      </c>
      <c r="F2798" s="233" t="s">
        <v>2826</v>
      </c>
      <c r="G2798" s="230"/>
      <c r="H2798" s="234">
        <v>702.83399999999995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268</v>
      </c>
      <c r="AU2798" s="240" t="s">
        <v>93</v>
      </c>
      <c r="AV2798" s="13" t="s">
        <v>93</v>
      </c>
      <c r="AW2798" s="13" t="s">
        <v>34</v>
      </c>
      <c r="AX2798" s="13" t="s">
        <v>74</v>
      </c>
      <c r="AY2798" s="240" t="s">
        <v>224</v>
      </c>
    </row>
    <row r="2799" s="15" customFormat="1">
      <c r="A2799" s="15"/>
      <c r="B2799" s="256"/>
      <c r="C2799" s="257"/>
      <c r="D2799" s="231" t="s">
        <v>268</v>
      </c>
      <c r="E2799" s="258" t="s">
        <v>19</v>
      </c>
      <c r="F2799" s="259" t="s">
        <v>300</v>
      </c>
      <c r="G2799" s="257"/>
      <c r="H2799" s="260">
        <v>702.83399999999995</v>
      </c>
      <c r="I2799" s="261"/>
      <c r="J2799" s="257"/>
      <c r="K2799" s="257"/>
      <c r="L2799" s="262"/>
      <c r="M2799" s="263"/>
      <c r="N2799" s="264"/>
      <c r="O2799" s="264"/>
      <c r="P2799" s="264"/>
      <c r="Q2799" s="264"/>
      <c r="R2799" s="264"/>
      <c r="S2799" s="264"/>
      <c r="T2799" s="26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6" t="s">
        <v>268</v>
      </c>
      <c r="AU2799" s="266" t="s">
        <v>93</v>
      </c>
      <c r="AV2799" s="15" t="s">
        <v>108</v>
      </c>
      <c r="AW2799" s="15" t="s">
        <v>34</v>
      </c>
      <c r="AX2799" s="15" t="s">
        <v>74</v>
      </c>
      <c r="AY2799" s="266" t="s">
        <v>224</v>
      </c>
    </row>
    <row r="2800" s="14" customFormat="1">
      <c r="A2800" s="14"/>
      <c r="B2800" s="246"/>
      <c r="C2800" s="247"/>
      <c r="D2800" s="231" t="s">
        <v>268</v>
      </c>
      <c r="E2800" s="248" t="s">
        <v>19</v>
      </c>
      <c r="F2800" s="249" t="s">
        <v>2809</v>
      </c>
      <c r="G2800" s="247"/>
      <c r="H2800" s="248" t="s">
        <v>19</v>
      </c>
      <c r="I2800" s="250"/>
      <c r="J2800" s="247"/>
      <c r="K2800" s="247"/>
      <c r="L2800" s="251"/>
      <c r="M2800" s="252"/>
      <c r="N2800" s="253"/>
      <c r="O2800" s="253"/>
      <c r="P2800" s="253"/>
      <c r="Q2800" s="253"/>
      <c r="R2800" s="253"/>
      <c r="S2800" s="253"/>
      <c r="T2800" s="25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5" t="s">
        <v>268</v>
      </c>
      <c r="AU2800" s="255" t="s">
        <v>93</v>
      </c>
      <c r="AV2800" s="14" t="s">
        <v>82</v>
      </c>
      <c r="AW2800" s="14" t="s">
        <v>34</v>
      </c>
      <c r="AX2800" s="14" t="s">
        <v>74</v>
      </c>
      <c r="AY2800" s="255" t="s">
        <v>224</v>
      </c>
    </row>
    <row r="2801" s="13" customFormat="1">
      <c r="A2801" s="13"/>
      <c r="B2801" s="229"/>
      <c r="C2801" s="230"/>
      <c r="D2801" s="231" t="s">
        <v>268</v>
      </c>
      <c r="E2801" s="232" t="s">
        <v>19</v>
      </c>
      <c r="F2801" s="233" t="s">
        <v>2827</v>
      </c>
      <c r="G2801" s="230"/>
      <c r="H2801" s="234">
        <v>251.934</v>
      </c>
      <c r="I2801" s="235"/>
      <c r="J2801" s="230"/>
      <c r="K2801" s="230"/>
      <c r="L2801" s="236"/>
      <c r="M2801" s="237"/>
      <c r="N2801" s="238"/>
      <c r="O2801" s="238"/>
      <c r="P2801" s="238"/>
      <c r="Q2801" s="238"/>
      <c r="R2801" s="238"/>
      <c r="S2801" s="238"/>
      <c r="T2801" s="23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0" t="s">
        <v>268</v>
      </c>
      <c r="AU2801" s="240" t="s">
        <v>93</v>
      </c>
      <c r="AV2801" s="13" t="s">
        <v>93</v>
      </c>
      <c r="AW2801" s="13" t="s">
        <v>34</v>
      </c>
      <c r="AX2801" s="13" t="s">
        <v>74</v>
      </c>
      <c r="AY2801" s="240" t="s">
        <v>224</v>
      </c>
    </row>
    <row r="2802" s="15" customFormat="1">
      <c r="A2802" s="15"/>
      <c r="B2802" s="256"/>
      <c r="C2802" s="257"/>
      <c r="D2802" s="231" t="s">
        <v>268</v>
      </c>
      <c r="E2802" s="258" t="s">
        <v>19</v>
      </c>
      <c r="F2802" s="259" t="s">
        <v>300</v>
      </c>
      <c r="G2802" s="257"/>
      <c r="H2802" s="260">
        <v>251.934</v>
      </c>
      <c r="I2802" s="261"/>
      <c r="J2802" s="257"/>
      <c r="K2802" s="257"/>
      <c r="L2802" s="262"/>
      <c r="M2802" s="263"/>
      <c r="N2802" s="264"/>
      <c r="O2802" s="264"/>
      <c r="P2802" s="264"/>
      <c r="Q2802" s="264"/>
      <c r="R2802" s="264"/>
      <c r="S2802" s="264"/>
      <c r="T2802" s="26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6" t="s">
        <v>268</v>
      </c>
      <c r="AU2802" s="266" t="s">
        <v>93</v>
      </c>
      <c r="AV2802" s="15" t="s">
        <v>108</v>
      </c>
      <c r="AW2802" s="15" t="s">
        <v>34</v>
      </c>
      <c r="AX2802" s="15" t="s">
        <v>74</v>
      </c>
      <c r="AY2802" s="266" t="s">
        <v>224</v>
      </c>
    </row>
    <row r="2803" s="14" customFormat="1">
      <c r="A2803" s="14"/>
      <c r="B2803" s="246"/>
      <c r="C2803" s="247"/>
      <c r="D2803" s="231" t="s">
        <v>268</v>
      </c>
      <c r="E2803" s="248" t="s">
        <v>19</v>
      </c>
      <c r="F2803" s="249" t="s">
        <v>2778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268</v>
      </c>
      <c r="AU2803" s="255" t="s">
        <v>93</v>
      </c>
      <c r="AV2803" s="14" t="s">
        <v>82</v>
      </c>
      <c r="AW2803" s="14" t="s">
        <v>34</v>
      </c>
      <c r="AX2803" s="14" t="s">
        <v>74</v>
      </c>
      <c r="AY2803" s="255" t="s">
        <v>224</v>
      </c>
    </row>
    <row r="2804" s="13" customFormat="1">
      <c r="A2804" s="13"/>
      <c r="B2804" s="229"/>
      <c r="C2804" s="230"/>
      <c r="D2804" s="231" t="s">
        <v>268</v>
      </c>
      <c r="E2804" s="232" t="s">
        <v>19</v>
      </c>
      <c r="F2804" s="233" t="s">
        <v>2828</v>
      </c>
      <c r="G2804" s="230"/>
      <c r="H2804" s="234">
        <v>23.920000000000002</v>
      </c>
      <c r="I2804" s="235"/>
      <c r="J2804" s="230"/>
      <c r="K2804" s="230"/>
      <c r="L2804" s="236"/>
      <c r="M2804" s="237"/>
      <c r="N2804" s="238"/>
      <c r="O2804" s="238"/>
      <c r="P2804" s="238"/>
      <c r="Q2804" s="238"/>
      <c r="R2804" s="238"/>
      <c r="S2804" s="238"/>
      <c r="T2804" s="23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0" t="s">
        <v>268</v>
      </c>
      <c r="AU2804" s="240" t="s">
        <v>93</v>
      </c>
      <c r="AV2804" s="13" t="s">
        <v>93</v>
      </c>
      <c r="AW2804" s="13" t="s">
        <v>34</v>
      </c>
      <c r="AX2804" s="13" t="s">
        <v>74</v>
      </c>
      <c r="AY2804" s="240" t="s">
        <v>224</v>
      </c>
    </row>
    <row r="2805" s="15" customFormat="1">
      <c r="A2805" s="15"/>
      <c r="B2805" s="256"/>
      <c r="C2805" s="257"/>
      <c r="D2805" s="231" t="s">
        <v>268</v>
      </c>
      <c r="E2805" s="258" t="s">
        <v>19</v>
      </c>
      <c r="F2805" s="259" t="s">
        <v>300</v>
      </c>
      <c r="G2805" s="257"/>
      <c r="H2805" s="260">
        <v>23.920000000000002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268</v>
      </c>
      <c r="AU2805" s="266" t="s">
        <v>93</v>
      </c>
      <c r="AV2805" s="15" t="s">
        <v>108</v>
      </c>
      <c r="AW2805" s="15" t="s">
        <v>34</v>
      </c>
      <c r="AX2805" s="15" t="s">
        <v>74</v>
      </c>
      <c r="AY2805" s="266" t="s">
        <v>224</v>
      </c>
    </row>
    <row r="2806" s="14" customFormat="1">
      <c r="A2806" s="14"/>
      <c r="B2806" s="246"/>
      <c r="C2806" s="247"/>
      <c r="D2806" s="231" t="s">
        <v>268</v>
      </c>
      <c r="E2806" s="248" t="s">
        <v>19</v>
      </c>
      <c r="F2806" s="249" t="s">
        <v>1003</v>
      </c>
      <c r="G2806" s="247"/>
      <c r="H2806" s="248" t="s">
        <v>19</v>
      </c>
      <c r="I2806" s="250"/>
      <c r="J2806" s="247"/>
      <c r="K2806" s="247"/>
      <c r="L2806" s="251"/>
      <c r="M2806" s="252"/>
      <c r="N2806" s="253"/>
      <c r="O2806" s="253"/>
      <c r="P2806" s="253"/>
      <c r="Q2806" s="253"/>
      <c r="R2806" s="253"/>
      <c r="S2806" s="253"/>
      <c r="T2806" s="25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5" t="s">
        <v>268</v>
      </c>
      <c r="AU2806" s="255" t="s">
        <v>93</v>
      </c>
      <c r="AV2806" s="14" t="s">
        <v>82</v>
      </c>
      <c r="AW2806" s="14" t="s">
        <v>34</v>
      </c>
      <c r="AX2806" s="14" t="s">
        <v>74</v>
      </c>
      <c r="AY2806" s="255" t="s">
        <v>224</v>
      </c>
    </row>
    <row r="2807" s="13" customFormat="1">
      <c r="A2807" s="13"/>
      <c r="B2807" s="229"/>
      <c r="C2807" s="230"/>
      <c r="D2807" s="231" t="s">
        <v>268</v>
      </c>
      <c r="E2807" s="232" t="s">
        <v>19</v>
      </c>
      <c r="F2807" s="233" t="s">
        <v>2829</v>
      </c>
      <c r="G2807" s="230"/>
      <c r="H2807" s="234">
        <v>37.368000000000002</v>
      </c>
      <c r="I2807" s="235"/>
      <c r="J2807" s="230"/>
      <c r="K2807" s="230"/>
      <c r="L2807" s="236"/>
      <c r="M2807" s="237"/>
      <c r="N2807" s="238"/>
      <c r="O2807" s="238"/>
      <c r="P2807" s="238"/>
      <c r="Q2807" s="238"/>
      <c r="R2807" s="238"/>
      <c r="S2807" s="238"/>
      <c r="T2807" s="23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0" t="s">
        <v>268</v>
      </c>
      <c r="AU2807" s="240" t="s">
        <v>93</v>
      </c>
      <c r="AV2807" s="13" t="s">
        <v>93</v>
      </c>
      <c r="AW2807" s="13" t="s">
        <v>34</v>
      </c>
      <c r="AX2807" s="13" t="s">
        <v>74</v>
      </c>
      <c r="AY2807" s="240" t="s">
        <v>224</v>
      </c>
    </row>
    <row r="2808" s="15" customFormat="1">
      <c r="A2808" s="15"/>
      <c r="B2808" s="256"/>
      <c r="C2808" s="257"/>
      <c r="D2808" s="231" t="s">
        <v>268</v>
      </c>
      <c r="E2808" s="258" t="s">
        <v>19</v>
      </c>
      <c r="F2808" s="259" t="s">
        <v>300</v>
      </c>
      <c r="G2808" s="257"/>
      <c r="H2808" s="260">
        <v>37.368000000000002</v>
      </c>
      <c r="I2808" s="261"/>
      <c r="J2808" s="257"/>
      <c r="K2808" s="257"/>
      <c r="L2808" s="262"/>
      <c r="M2808" s="263"/>
      <c r="N2808" s="264"/>
      <c r="O2808" s="264"/>
      <c r="P2808" s="264"/>
      <c r="Q2808" s="264"/>
      <c r="R2808" s="264"/>
      <c r="S2808" s="264"/>
      <c r="T2808" s="26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6" t="s">
        <v>268</v>
      </c>
      <c r="AU2808" s="266" t="s">
        <v>93</v>
      </c>
      <c r="AV2808" s="15" t="s">
        <v>108</v>
      </c>
      <c r="AW2808" s="15" t="s">
        <v>34</v>
      </c>
      <c r="AX2808" s="15" t="s">
        <v>74</v>
      </c>
      <c r="AY2808" s="266" t="s">
        <v>224</v>
      </c>
    </row>
    <row r="2809" s="16" customFormat="1">
      <c r="A2809" s="16"/>
      <c r="B2809" s="272"/>
      <c r="C2809" s="273"/>
      <c r="D2809" s="231" t="s">
        <v>268</v>
      </c>
      <c r="E2809" s="274" t="s">
        <v>19</v>
      </c>
      <c r="F2809" s="275" t="s">
        <v>351</v>
      </c>
      <c r="G2809" s="273"/>
      <c r="H2809" s="276">
        <v>2318.931</v>
      </c>
      <c r="I2809" s="277"/>
      <c r="J2809" s="273"/>
      <c r="K2809" s="273"/>
      <c r="L2809" s="278"/>
      <c r="M2809" s="279"/>
      <c r="N2809" s="280"/>
      <c r="O2809" s="280"/>
      <c r="P2809" s="280"/>
      <c r="Q2809" s="280"/>
      <c r="R2809" s="280"/>
      <c r="S2809" s="280"/>
      <c r="T2809" s="281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T2809" s="282" t="s">
        <v>268</v>
      </c>
      <c r="AU2809" s="282" t="s">
        <v>93</v>
      </c>
      <c r="AV2809" s="16" t="s">
        <v>231</v>
      </c>
      <c r="AW2809" s="16" t="s">
        <v>34</v>
      </c>
      <c r="AX2809" s="16" t="s">
        <v>82</v>
      </c>
      <c r="AY2809" s="282" t="s">
        <v>224</v>
      </c>
    </row>
    <row r="2810" s="2" customFormat="1" ht="33" customHeight="1">
      <c r="A2810" s="41"/>
      <c r="B2810" s="42"/>
      <c r="C2810" s="216" t="s">
        <v>2830</v>
      </c>
      <c r="D2810" s="216" t="s">
        <v>227</v>
      </c>
      <c r="E2810" s="217" t="s">
        <v>2831</v>
      </c>
      <c r="F2810" s="218" t="s">
        <v>2832</v>
      </c>
      <c r="G2810" s="219" t="s">
        <v>266</v>
      </c>
      <c r="H2810" s="220">
        <v>32.494</v>
      </c>
      <c r="I2810" s="221"/>
      <c r="J2810" s="222">
        <f>ROUND(I2810*H2810,2)</f>
        <v>0</v>
      </c>
      <c r="K2810" s="218" t="s">
        <v>312</v>
      </c>
      <c r="L2810" s="47"/>
      <c r="M2810" s="223" t="s">
        <v>19</v>
      </c>
      <c r="N2810" s="224" t="s">
        <v>46</v>
      </c>
      <c r="O2810" s="87"/>
      <c r="P2810" s="225">
        <f>O2810*H2810</f>
        <v>0</v>
      </c>
      <c r="Q2810" s="225">
        <v>0</v>
      </c>
      <c r="R2810" s="225">
        <f>Q2810*H2810</f>
        <v>0</v>
      </c>
      <c r="S2810" s="225">
        <v>0</v>
      </c>
      <c r="T2810" s="226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7" t="s">
        <v>544</v>
      </c>
      <c r="AT2810" s="227" t="s">
        <v>227</v>
      </c>
      <c r="AU2810" s="227" t="s">
        <v>93</v>
      </c>
      <c r="AY2810" s="20" t="s">
        <v>224</v>
      </c>
      <c r="BE2810" s="228">
        <f>IF(N2810="základní",J2810,0)</f>
        <v>0</v>
      </c>
      <c r="BF2810" s="228">
        <f>IF(N2810="snížená",J2810,0)</f>
        <v>0</v>
      </c>
      <c r="BG2810" s="228">
        <f>IF(N2810="zákl. přenesená",J2810,0)</f>
        <v>0</v>
      </c>
      <c r="BH2810" s="228">
        <f>IF(N2810="sníž. přenesená",J2810,0)</f>
        <v>0</v>
      </c>
      <c r="BI2810" s="228">
        <f>IF(N2810="nulová",J2810,0)</f>
        <v>0</v>
      </c>
      <c r="BJ2810" s="20" t="s">
        <v>93</v>
      </c>
      <c r="BK2810" s="228">
        <f>ROUND(I2810*H2810,2)</f>
        <v>0</v>
      </c>
      <c r="BL2810" s="20" t="s">
        <v>544</v>
      </c>
      <c r="BM2810" s="227" t="s">
        <v>2833</v>
      </c>
    </row>
    <row r="2811" s="2" customFormat="1">
      <c r="A2811" s="41"/>
      <c r="B2811" s="42"/>
      <c r="C2811" s="43"/>
      <c r="D2811" s="267" t="s">
        <v>314</v>
      </c>
      <c r="E2811" s="43"/>
      <c r="F2811" s="268" t="s">
        <v>2834</v>
      </c>
      <c r="G2811" s="43"/>
      <c r="H2811" s="43"/>
      <c r="I2811" s="269"/>
      <c r="J2811" s="43"/>
      <c r="K2811" s="43"/>
      <c r="L2811" s="47"/>
      <c r="M2811" s="270"/>
      <c r="N2811" s="271"/>
      <c r="O2811" s="87"/>
      <c r="P2811" s="87"/>
      <c r="Q2811" s="87"/>
      <c r="R2811" s="87"/>
      <c r="S2811" s="87"/>
      <c r="T2811" s="88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T2811" s="20" t="s">
        <v>314</v>
      </c>
      <c r="AU2811" s="20" t="s">
        <v>93</v>
      </c>
    </row>
    <row r="2812" s="14" customFormat="1">
      <c r="A2812" s="14"/>
      <c r="B2812" s="246"/>
      <c r="C2812" s="247"/>
      <c r="D2812" s="231" t="s">
        <v>268</v>
      </c>
      <c r="E2812" s="248" t="s">
        <v>19</v>
      </c>
      <c r="F2812" s="249" t="s">
        <v>1003</v>
      </c>
      <c r="G2812" s="247"/>
      <c r="H2812" s="248" t="s">
        <v>19</v>
      </c>
      <c r="I2812" s="250"/>
      <c r="J2812" s="247"/>
      <c r="K2812" s="247"/>
      <c r="L2812" s="251"/>
      <c r="M2812" s="252"/>
      <c r="N2812" s="253"/>
      <c r="O2812" s="253"/>
      <c r="P2812" s="253"/>
      <c r="Q2812" s="253"/>
      <c r="R2812" s="253"/>
      <c r="S2812" s="253"/>
      <c r="T2812" s="25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5" t="s">
        <v>268</v>
      </c>
      <c r="AU2812" s="255" t="s">
        <v>93</v>
      </c>
      <c r="AV2812" s="14" t="s">
        <v>82</v>
      </c>
      <c r="AW2812" s="14" t="s">
        <v>34</v>
      </c>
      <c r="AX2812" s="14" t="s">
        <v>74</v>
      </c>
      <c r="AY2812" s="255" t="s">
        <v>224</v>
      </c>
    </row>
    <row r="2813" s="13" customFormat="1">
      <c r="A2813" s="13"/>
      <c r="B2813" s="229"/>
      <c r="C2813" s="230"/>
      <c r="D2813" s="231" t="s">
        <v>268</v>
      </c>
      <c r="E2813" s="232" t="s">
        <v>19</v>
      </c>
      <c r="F2813" s="233" t="s">
        <v>2814</v>
      </c>
      <c r="G2813" s="230"/>
      <c r="H2813" s="234">
        <v>32.494</v>
      </c>
      <c r="I2813" s="235"/>
      <c r="J2813" s="230"/>
      <c r="K2813" s="230"/>
      <c r="L2813" s="236"/>
      <c r="M2813" s="237"/>
      <c r="N2813" s="238"/>
      <c r="O2813" s="238"/>
      <c r="P2813" s="238"/>
      <c r="Q2813" s="238"/>
      <c r="R2813" s="238"/>
      <c r="S2813" s="238"/>
      <c r="T2813" s="23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0" t="s">
        <v>268</v>
      </c>
      <c r="AU2813" s="240" t="s">
        <v>93</v>
      </c>
      <c r="AV2813" s="13" t="s">
        <v>93</v>
      </c>
      <c r="AW2813" s="13" t="s">
        <v>34</v>
      </c>
      <c r="AX2813" s="13" t="s">
        <v>74</v>
      </c>
      <c r="AY2813" s="240" t="s">
        <v>224</v>
      </c>
    </row>
    <row r="2814" s="16" customFormat="1">
      <c r="A2814" s="16"/>
      <c r="B2814" s="272"/>
      <c r="C2814" s="273"/>
      <c r="D2814" s="231" t="s">
        <v>268</v>
      </c>
      <c r="E2814" s="274" t="s">
        <v>19</v>
      </c>
      <c r="F2814" s="275" t="s">
        <v>351</v>
      </c>
      <c r="G2814" s="273"/>
      <c r="H2814" s="276">
        <v>32.494</v>
      </c>
      <c r="I2814" s="277"/>
      <c r="J2814" s="273"/>
      <c r="K2814" s="273"/>
      <c r="L2814" s="278"/>
      <c r="M2814" s="279"/>
      <c r="N2814" s="280"/>
      <c r="O2814" s="280"/>
      <c r="P2814" s="280"/>
      <c r="Q2814" s="280"/>
      <c r="R2814" s="280"/>
      <c r="S2814" s="280"/>
      <c r="T2814" s="281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T2814" s="282" t="s">
        <v>268</v>
      </c>
      <c r="AU2814" s="282" t="s">
        <v>93</v>
      </c>
      <c r="AV2814" s="16" t="s">
        <v>231</v>
      </c>
      <c r="AW2814" s="16" t="s">
        <v>34</v>
      </c>
      <c r="AX2814" s="16" t="s">
        <v>82</v>
      </c>
      <c r="AY2814" s="282" t="s">
        <v>224</v>
      </c>
    </row>
    <row r="2815" s="2" customFormat="1" ht="24.15" customHeight="1">
      <c r="A2815" s="41"/>
      <c r="B2815" s="42"/>
      <c r="C2815" s="286" t="s">
        <v>2835</v>
      </c>
      <c r="D2815" s="286" t="s">
        <v>572</v>
      </c>
      <c r="E2815" s="287" t="s">
        <v>2836</v>
      </c>
      <c r="F2815" s="288" t="s">
        <v>2837</v>
      </c>
      <c r="G2815" s="289" t="s">
        <v>266</v>
      </c>
      <c r="H2815" s="290">
        <v>37.368000000000002</v>
      </c>
      <c r="I2815" s="291"/>
      <c r="J2815" s="292">
        <f>ROUND(I2815*H2815,2)</f>
        <v>0</v>
      </c>
      <c r="K2815" s="288" t="s">
        <v>312</v>
      </c>
      <c r="L2815" s="293"/>
      <c r="M2815" s="294" t="s">
        <v>19</v>
      </c>
      <c r="N2815" s="295" t="s">
        <v>46</v>
      </c>
      <c r="O2815" s="87"/>
      <c r="P2815" s="225">
        <f>O2815*H2815</f>
        <v>0</v>
      </c>
      <c r="Q2815" s="225">
        <v>0.00029999999999999997</v>
      </c>
      <c r="R2815" s="225">
        <f>Q2815*H2815</f>
        <v>0.011210399999999999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643</v>
      </c>
      <c r="AT2815" s="227" t="s">
        <v>572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2839</v>
      </c>
      <c r="G2816" s="230"/>
      <c r="H2816" s="234">
        <v>37.368000000000002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82</v>
      </c>
      <c r="AY2816" s="240" t="s">
        <v>224</v>
      </c>
    </row>
    <row r="2817" s="2" customFormat="1" ht="33" customHeight="1">
      <c r="A2817" s="41"/>
      <c r="B2817" s="42"/>
      <c r="C2817" s="216" t="s">
        <v>2840</v>
      </c>
      <c r="D2817" s="216" t="s">
        <v>227</v>
      </c>
      <c r="E2817" s="217" t="s">
        <v>2841</v>
      </c>
      <c r="F2817" s="218" t="s">
        <v>2842</v>
      </c>
      <c r="G2817" s="219" t="s">
        <v>266</v>
      </c>
      <c r="H2817" s="220">
        <v>1377.414</v>
      </c>
      <c r="I2817" s="221"/>
      <c r="J2817" s="222">
        <f>ROUND(I2817*H2817,2)</f>
        <v>0</v>
      </c>
      <c r="K2817" s="218" t="s">
        <v>312</v>
      </c>
      <c r="L2817" s="47"/>
      <c r="M2817" s="223" t="s">
        <v>19</v>
      </c>
      <c r="N2817" s="224" t="s">
        <v>46</v>
      </c>
      <c r="O2817" s="87"/>
      <c r="P2817" s="225">
        <f>O2817*H2817</f>
        <v>0</v>
      </c>
      <c r="Q2817" s="225">
        <v>0</v>
      </c>
      <c r="R2817" s="225">
        <f>Q2817*H2817</f>
        <v>0</v>
      </c>
      <c r="S2817" s="225">
        <v>0</v>
      </c>
      <c r="T2817" s="226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7" t="s">
        <v>544</v>
      </c>
      <c r="AT2817" s="227" t="s">
        <v>227</v>
      </c>
      <c r="AU2817" s="227" t="s">
        <v>93</v>
      </c>
      <c r="AY2817" s="20" t="s">
        <v>224</v>
      </c>
      <c r="BE2817" s="228">
        <f>IF(N2817="základní",J2817,0)</f>
        <v>0</v>
      </c>
      <c r="BF2817" s="228">
        <f>IF(N2817="snížená",J2817,0)</f>
        <v>0</v>
      </c>
      <c r="BG2817" s="228">
        <f>IF(N2817="zákl. přenesená",J2817,0)</f>
        <v>0</v>
      </c>
      <c r="BH2817" s="228">
        <f>IF(N2817="sníž. přenesená",J2817,0)</f>
        <v>0</v>
      </c>
      <c r="BI2817" s="228">
        <f>IF(N2817="nulová",J2817,0)</f>
        <v>0</v>
      </c>
      <c r="BJ2817" s="20" t="s">
        <v>93</v>
      </c>
      <c r="BK2817" s="228">
        <f>ROUND(I2817*H2817,2)</f>
        <v>0</v>
      </c>
      <c r="BL2817" s="20" t="s">
        <v>544</v>
      </c>
      <c r="BM2817" s="227" t="s">
        <v>2843</v>
      </c>
    </row>
    <row r="2818" s="2" customFormat="1">
      <c r="A2818" s="41"/>
      <c r="B2818" s="42"/>
      <c r="C2818" s="43"/>
      <c r="D2818" s="267" t="s">
        <v>314</v>
      </c>
      <c r="E2818" s="43"/>
      <c r="F2818" s="268" t="s">
        <v>2844</v>
      </c>
      <c r="G2818" s="43"/>
      <c r="H2818" s="43"/>
      <c r="I2818" s="269"/>
      <c r="J2818" s="43"/>
      <c r="K2818" s="43"/>
      <c r="L2818" s="47"/>
      <c r="M2818" s="270"/>
      <c r="N2818" s="271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314</v>
      </c>
      <c r="AU2818" s="20" t="s">
        <v>93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1926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4" customFormat="1">
      <c r="A2820" s="14"/>
      <c r="B2820" s="246"/>
      <c r="C2820" s="247"/>
      <c r="D2820" s="231" t="s">
        <v>268</v>
      </c>
      <c r="E2820" s="248" t="s">
        <v>19</v>
      </c>
      <c r="F2820" s="249" t="s">
        <v>2760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268</v>
      </c>
      <c r="AU2820" s="255" t="s">
        <v>93</v>
      </c>
      <c r="AV2820" s="14" t="s">
        <v>82</v>
      </c>
      <c r="AW2820" s="14" t="s">
        <v>34</v>
      </c>
      <c r="AX2820" s="14" t="s">
        <v>74</v>
      </c>
      <c r="AY2820" s="255" t="s">
        <v>224</v>
      </c>
    </row>
    <row r="2821" s="13" customFormat="1">
      <c r="A2821" s="13"/>
      <c r="B2821" s="229"/>
      <c r="C2821" s="230"/>
      <c r="D2821" s="231" t="s">
        <v>268</v>
      </c>
      <c r="E2821" s="232" t="s">
        <v>19</v>
      </c>
      <c r="F2821" s="233" t="s">
        <v>2761</v>
      </c>
      <c r="G2821" s="230"/>
      <c r="H2821" s="234">
        <v>566.56899999999996</v>
      </c>
      <c r="I2821" s="235"/>
      <c r="J2821" s="230"/>
      <c r="K2821" s="230"/>
      <c r="L2821" s="236"/>
      <c r="M2821" s="237"/>
      <c r="N2821" s="238"/>
      <c r="O2821" s="238"/>
      <c r="P2821" s="238"/>
      <c r="Q2821" s="238"/>
      <c r="R2821" s="238"/>
      <c r="S2821" s="238"/>
      <c r="T2821" s="23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0" t="s">
        <v>268</v>
      </c>
      <c r="AU2821" s="240" t="s">
        <v>93</v>
      </c>
      <c r="AV2821" s="13" t="s">
        <v>93</v>
      </c>
      <c r="AW2821" s="13" t="s">
        <v>34</v>
      </c>
      <c r="AX2821" s="13" t="s">
        <v>74</v>
      </c>
      <c r="AY2821" s="240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2762</v>
      </c>
      <c r="G2822" s="230"/>
      <c r="H2822" s="234">
        <v>-27.359000000000002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2763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2802</v>
      </c>
      <c r="G2824" s="230"/>
      <c r="H2824" s="234">
        <v>77.364000000000004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2765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2803</v>
      </c>
      <c r="G2826" s="230"/>
      <c r="H2826" s="234">
        <v>12.244999999999999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5" customFormat="1">
      <c r="A2827" s="15"/>
      <c r="B2827" s="256"/>
      <c r="C2827" s="257"/>
      <c r="D2827" s="231" t="s">
        <v>268</v>
      </c>
      <c r="E2827" s="258" t="s">
        <v>19</v>
      </c>
      <c r="F2827" s="259" t="s">
        <v>300</v>
      </c>
      <c r="G2827" s="257"/>
      <c r="H2827" s="260">
        <v>628.81899999999996</v>
      </c>
      <c r="I2827" s="261"/>
      <c r="J2827" s="257"/>
      <c r="K2827" s="257"/>
      <c r="L2827" s="262"/>
      <c r="M2827" s="263"/>
      <c r="N2827" s="264"/>
      <c r="O2827" s="264"/>
      <c r="P2827" s="264"/>
      <c r="Q2827" s="264"/>
      <c r="R2827" s="264"/>
      <c r="S2827" s="264"/>
      <c r="T2827" s="26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6" t="s">
        <v>268</v>
      </c>
      <c r="AU2827" s="266" t="s">
        <v>93</v>
      </c>
      <c r="AV2827" s="15" t="s">
        <v>108</v>
      </c>
      <c r="AW2827" s="15" t="s">
        <v>34</v>
      </c>
      <c r="AX2827" s="15" t="s">
        <v>74</v>
      </c>
      <c r="AY2827" s="266" t="s">
        <v>224</v>
      </c>
    </row>
    <row r="2828" s="14" customFormat="1">
      <c r="A2828" s="14"/>
      <c r="B2828" s="246"/>
      <c r="C2828" s="247"/>
      <c r="D2828" s="231" t="s">
        <v>268</v>
      </c>
      <c r="E2828" s="248" t="s">
        <v>19</v>
      </c>
      <c r="F2828" s="249" t="s">
        <v>2845</v>
      </c>
      <c r="G2828" s="247"/>
      <c r="H2828" s="248" t="s">
        <v>19</v>
      </c>
      <c r="I2828" s="250"/>
      <c r="J2828" s="247"/>
      <c r="K2828" s="247"/>
      <c r="L2828" s="251"/>
      <c r="M2828" s="252"/>
      <c r="N2828" s="253"/>
      <c r="O2828" s="253"/>
      <c r="P2828" s="253"/>
      <c r="Q2828" s="253"/>
      <c r="R2828" s="253"/>
      <c r="S2828" s="253"/>
      <c r="T2828" s="25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5" t="s">
        <v>268</v>
      </c>
      <c r="AU2828" s="255" t="s">
        <v>93</v>
      </c>
      <c r="AV2828" s="14" t="s">
        <v>82</v>
      </c>
      <c r="AW2828" s="14" t="s">
        <v>34</v>
      </c>
      <c r="AX2828" s="14" t="s">
        <v>74</v>
      </c>
      <c r="AY2828" s="255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2760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2846</v>
      </c>
      <c r="G2830" s="230"/>
      <c r="H2830" s="234">
        <v>68.001000000000005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2763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679</v>
      </c>
      <c r="G2832" s="230"/>
      <c r="H2832" s="234">
        <v>7.2300000000000004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2765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2806</v>
      </c>
      <c r="G2834" s="230"/>
      <c r="H2834" s="234">
        <v>8.9100000000000001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5" customFormat="1">
      <c r="A2835" s="15"/>
      <c r="B2835" s="256"/>
      <c r="C2835" s="257"/>
      <c r="D2835" s="231" t="s">
        <v>268</v>
      </c>
      <c r="E2835" s="258" t="s">
        <v>19</v>
      </c>
      <c r="F2835" s="259" t="s">
        <v>300</v>
      </c>
      <c r="G2835" s="257"/>
      <c r="H2835" s="260">
        <v>84.141000000000005</v>
      </c>
      <c r="I2835" s="261"/>
      <c r="J2835" s="257"/>
      <c r="K2835" s="257"/>
      <c r="L2835" s="262"/>
      <c r="M2835" s="263"/>
      <c r="N2835" s="264"/>
      <c r="O2835" s="264"/>
      <c r="P2835" s="264"/>
      <c r="Q2835" s="264"/>
      <c r="R2835" s="264"/>
      <c r="S2835" s="264"/>
      <c r="T2835" s="26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6" t="s">
        <v>268</v>
      </c>
      <c r="AU2835" s="266" t="s">
        <v>93</v>
      </c>
      <c r="AV2835" s="15" t="s">
        <v>108</v>
      </c>
      <c r="AW2835" s="15" t="s">
        <v>34</v>
      </c>
      <c r="AX2835" s="15" t="s">
        <v>74</v>
      </c>
      <c r="AY2835" s="266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1932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2760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2773</v>
      </c>
      <c r="G2838" s="230"/>
      <c r="H2838" s="234">
        <v>117.05500000000001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2774</v>
      </c>
      <c r="G2839" s="230"/>
      <c r="H2839" s="234">
        <v>402.55700000000002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2763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2807</v>
      </c>
      <c r="G2841" s="230"/>
      <c r="H2841" s="234">
        <v>65.700000000000003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2776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2808</v>
      </c>
      <c r="G2843" s="230"/>
      <c r="H2843" s="234">
        <v>25.847999999999999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5" customFormat="1">
      <c r="A2844" s="15"/>
      <c r="B2844" s="256"/>
      <c r="C2844" s="257"/>
      <c r="D2844" s="231" t="s">
        <v>268</v>
      </c>
      <c r="E2844" s="258" t="s">
        <v>19</v>
      </c>
      <c r="F2844" s="259" t="s">
        <v>300</v>
      </c>
      <c r="G2844" s="257"/>
      <c r="H2844" s="260">
        <v>611.15999999999997</v>
      </c>
      <c r="I2844" s="261"/>
      <c r="J2844" s="257"/>
      <c r="K2844" s="257"/>
      <c r="L2844" s="262"/>
      <c r="M2844" s="263"/>
      <c r="N2844" s="264"/>
      <c r="O2844" s="264"/>
      <c r="P2844" s="264"/>
      <c r="Q2844" s="264"/>
      <c r="R2844" s="264"/>
      <c r="S2844" s="264"/>
      <c r="T2844" s="26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66" t="s">
        <v>268</v>
      </c>
      <c r="AU2844" s="266" t="s">
        <v>93</v>
      </c>
      <c r="AV2844" s="15" t="s">
        <v>108</v>
      </c>
      <c r="AW2844" s="15" t="s">
        <v>34</v>
      </c>
      <c r="AX2844" s="15" t="s">
        <v>74</v>
      </c>
      <c r="AY2844" s="266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2778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2779</v>
      </c>
      <c r="G2846" s="230"/>
      <c r="H2846" s="234">
        <v>20.800000000000001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5" customFormat="1">
      <c r="A2847" s="15"/>
      <c r="B2847" s="256"/>
      <c r="C2847" s="257"/>
      <c r="D2847" s="231" t="s">
        <v>268</v>
      </c>
      <c r="E2847" s="258" t="s">
        <v>19</v>
      </c>
      <c r="F2847" s="259" t="s">
        <v>300</v>
      </c>
      <c r="G2847" s="257"/>
      <c r="H2847" s="260">
        <v>20.800000000000001</v>
      </c>
      <c r="I2847" s="261"/>
      <c r="J2847" s="257"/>
      <c r="K2847" s="257"/>
      <c r="L2847" s="262"/>
      <c r="M2847" s="263"/>
      <c r="N2847" s="264"/>
      <c r="O2847" s="264"/>
      <c r="P2847" s="264"/>
      <c r="Q2847" s="264"/>
      <c r="R2847" s="264"/>
      <c r="S2847" s="264"/>
      <c r="T2847" s="26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66" t="s">
        <v>268</v>
      </c>
      <c r="AU2847" s="266" t="s">
        <v>93</v>
      </c>
      <c r="AV2847" s="15" t="s">
        <v>108</v>
      </c>
      <c r="AW2847" s="15" t="s">
        <v>34</v>
      </c>
      <c r="AX2847" s="15" t="s">
        <v>74</v>
      </c>
      <c r="AY2847" s="266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1003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2814</v>
      </c>
      <c r="G2849" s="230"/>
      <c r="H2849" s="234">
        <v>32.494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5" customFormat="1">
      <c r="A2850" s="15"/>
      <c r="B2850" s="256"/>
      <c r="C2850" s="257"/>
      <c r="D2850" s="231" t="s">
        <v>268</v>
      </c>
      <c r="E2850" s="258" t="s">
        <v>19</v>
      </c>
      <c r="F2850" s="259" t="s">
        <v>300</v>
      </c>
      <c r="G2850" s="257"/>
      <c r="H2850" s="260">
        <v>32.494</v>
      </c>
      <c r="I2850" s="261"/>
      <c r="J2850" s="257"/>
      <c r="K2850" s="257"/>
      <c r="L2850" s="262"/>
      <c r="M2850" s="263"/>
      <c r="N2850" s="264"/>
      <c r="O2850" s="264"/>
      <c r="P2850" s="264"/>
      <c r="Q2850" s="264"/>
      <c r="R2850" s="264"/>
      <c r="S2850" s="264"/>
      <c r="T2850" s="26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6" t="s">
        <v>268</v>
      </c>
      <c r="AU2850" s="266" t="s">
        <v>93</v>
      </c>
      <c r="AV2850" s="15" t="s">
        <v>108</v>
      </c>
      <c r="AW2850" s="15" t="s">
        <v>34</v>
      </c>
      <c r="AX2850" s="15" t="s">
        <v>74</v>
      </c>
      <c r="AY2850" s="266" t="s">
        <v>224</v>
      </c>
    </row>
    <row r="2851" s="16" customFormat="1">
      <c r="A2851" s="16"/>
      <c r="B2851" s="272"/>
      <c r="C2851" s="273"/>
      <c r="D2851" s="231" t="s">
        <v>268</v>
      </c>
      <c r="E2851" s="274" t="s">
        <v>19</v>
      </c>
      <c r="F2851" s="275" t="s">
        <v>351</v>
      </c>
      <c r="G2851" s="273"/>
      <c r="H2851" s="276">
        <v>1377.414</v>
      </c>
      <c r="I2851" s="277"/>
      <c r="J2851" s="273"/>
      <c r="K2851" s="273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2" t="s">
        <v>268</v>
      </c>
      <c r="AU2851" s="282" t="s">
        <v>93</v>
      </c>
      <c r="AV2851" s="16" t="s">
        <v>231</v>
      </c>
      <c r="AW2851" s="16" t="s">
        <v>34</v>
      </c>
      <c r="AX2851" s="16" t="s">
        <v>82</v>
      </c>
      <c r="AY2851" s="282" t="s">
        <v>224</v>
      </c>
    </row>
    <row r="2852" s="2" customFormat="1" ht="24.15" customHeight="1">
      <c r="A2852" s="41"/>
      <c r="B2852" s="42"/>
      <c r="C2852" s="286" t="s">
        <v>2847</v>
      </c>
      <c r="D2852" s="286" t="s">
        <v>572</v>
      </c>
      <c r="E2852" s="287" t="s">
        <v>2836</v>
      </c>
      <c r="F2852" s="288" t="s">
        <v>2837</v>
      </c>
      <c r="G2852" s="289" t="s">
        <v>266</v>
      </c>
      <c r="H2852" s="290">
        <v>1584.0260000000001</v>
      </c>
      <c r="I2852" s="291"/>
      <c r="J2852" s="292">
        <f>ROUND(I2852*H2852,2)</f>
        <v>0</v>
      </c>
      <c r="K2852" s="288" t="s">
        <v>312</v>
      </c>
      <c r="L2852" s="293"/>
      <c r="M2852" s="294" t="s">
        <v>19</v>
      </c>
      <c r="N2852" s="295" t="s">
        <v>46</v>
      </c>
      <c r="O2852" s="87"/>
      <c r="P2852" s="225">
        <f>O2852*H2852</f>
        <v>0</v>
      </c>
      <c r="Q2852" s="225">
        <v>0.00029999999999999997</v>
      </c>
      <c r="R2852" s="225">
        <f>Q2852*H2852</f>
        <v>0.47520779999999996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643</v>
      </c>
      <c r="AT2852" s="227" t="s">
        <v>572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13" customFormat="1">
      <c r="A2853" s="13"/>
      <c r="B2853" s="229"/>
      <c r="C2853" s="230"/>
      <c r="D2853" s="231" t="s">
        <v>268</v>
      </c>
      <c r="E2853" s="232" t="s">
        <v>19</v>
      </c>
      <c r="F2853" s="233" t="s">
        <v>2849</v>
      </c>
      <c r="G2853" s="230"/>
      <c r="H2853" s="234">
        <v>1584.0260000000001</v>
      </c>
      <c r="I2853" s="235"/>
      <c r="J2853" s="230"/>
      <c r="K2853" s="230"/>
      <c r="L2853" s="236"/>
      <c r="M2853" s="237"/>
      <c r="N2853" s="238"/>
      <c r="O2853" s="238"/>
      <c r="P2853" s="238"/>
      <c r="Q2853" s="238"/>
      <c r="R2853" s="238"/>
      <c r="S2853" s="238"/>
      <c r="T2853" s="23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0" t="s">
        <v>268</v>
      </c>
      <c r="AU2853" s="240" t="s">
        <v>93</v>
      </c>
      <c r="AV2853" s="13" t="s">
        <v>93</v>
      </c>
      <c r="AW2853" s="13" t="s">
        <v>34</v>
      </c>
      <c r="AX2853" s="13" t="s">
        <v>82</v>
      </c>
      <c r="AY2853" s="240" t="s">
        <v>224</v>
      </c>
    </row>
    <row r="2854" s="2" customFormat="1" ht="55.5" customHeight="1">
      <c r="A2854" s="41"/>
      <c r="B2854" s="42"/>
      <c r="C2854" s="216" t="s">
        <v>2850</v>
      </c>
      <c r="D2854" s="216" t="s">
        <v>227</v>
      </c>
      <c r="E2854" s="217" t="s">
        <v>2851</v>
      </c>
      <c r="F2854" s="218" t="s">
        <v>2852</v>
      </c>
      <c r="G2854" s="219" t="s">
        <v>266</v>
      </c>
      <c r="H2854" s="220">
        <v>973.74099999999999</v>
      </c>
      <c r="I2854" s="221"/>
      <c r="J2854" s="222">
        <f>ROUND(I2854*H2854,2)</f>
        <v>0</v>
      </c>
      <c r="K2854" s="218" t="s">
        <v>312</v>
      </c>
      <c r="L2854" s="47"/>
      <c r="M2854" s="223" t="s">
        <v>19</v>
      </c>
      <c r="N2854" s="224" t="s">
        <v>46</v>
      </c>
      <c r="O2854" s="87"/>
      <c r="P2854" s="225">
        <f>O2854*H2854</f>
        <v>0</v>
      </c>
      <c r="Q2854" s="225">
        <v>0</v>
      </c>
      <c r="R2854" s="225">
        <f>Q2854*H2854</f>
        <v>0</v>
      </c>
      <c r="S2854" s="225">
        <v>0</v>
      </c>
      <c r="T2854" s="226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7" t="s">
        <v>544</v>
      </c>
      <c r="AT2854" s="227" t="s">
        <v>227</v>
      </c>
      <c r="AU2854" s="227" t="s">
        <v>93</v>
      </c>
      <c r="AY2854" s="20" t="s">
        <v>224</v>
      </c>
      <c r="BE2854" s="228">
        <f>IF(N2854="základní",J2854,0)</f>
        <v>0</v>
      </c>
      <c r="BF2854" s="228">
        <f>IF(N2854="snížená",J2854,0)</f>
        <v>0</v>
      </c>
      <c r="BG2854" s="228">
        <f>IF(N2854="zákl. přenesená",J2854,0)</f>
        <v>0</v>
      </c>
      <c r="BH2854" s="228">
        <f>IF(N2854="sníž. přenesená",J2854,0)</f>
        <v>0</v>
      </c>
      <c r="BI2854" s="228">
        <f>IF(N2854="nulová",J2854,0)</f>
        <v>0</v>
      </c>
      <c r="BJ2854" s="20" t="s">
        <v>93</v>
      </c>
      <c r="BK2854" s="228">
        <f>ROUND(I2854*H2854,2)</f>
        <v>0</v>
      </c>
      <c r="BL2854" s="20" t="s">
        <v>544</v>
      </c>
      <c r="BM2854" s="227" t="s">
        <v>2853</v>
      </c>
    </row>
    <row r="2855" s="2" customFormat="1">
      <c r="A2855" s="41"/>
      <c r="B2855" s="42"/>
      <c r="C2855" s="43"/>
      <c r="D2855" s="267" t="s">
        <v>314</v>
      </c>
      <c r="E2855" s="43"/>
      <c r="F2855" s="268" t="s">
        <v>2854</v>
      </c>
      <c r="G2855" s="43"/>
      <c r="H2855" s="43"/>
      <c r="I2855" s="269"/>
      <c r="J2855" s="43"/>
      <c r="K2855" s="43"/>
      <c r="L2855" s="47"/>
      <c r="M2855" s="270"/>
      <c r="N2855" s="271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314</v>
      </c>
      <c r="AU2855" s="20" t="s">
        <v>93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1926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2760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2761</v>
      </c>
      <c r="G2858" s="230"/>
      <c r="H2858" s="234">
        <v>566.56899999999996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2762</v>
      </c>
      <c r="G2859" s="230"/>
      <c r="H2859" s="234">
        <v>-27.359000000000002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2845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2855</v>
      </c>
      <c r="G2861" s="230"/>
      <c r="H2861" s="234">
        <v>64.085999999999999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4" customFormat="1">
      <c r="A2862" s="14"/>
      <c r="B2862" s="246"/>
      <c r="C2862" s="247"/>
      <c r="D2862" s="231" t="s">
        <v>268</v>
      </c>
      <c r="E2862" s="248" t="s">
        <v>19</v>
      </c>
      <c r="F2862" s="249" t="s">
        <v>2856</v>
      </c>
      <c r="G2862" s="247"/>
      <c r="H2862" s="248" t="s">
        <v>19</v>
      </c>
      <c r="I2862" s="250"/>
      <c r="J2862" s="247"/>
      <c r="K2862" s="247"/>
      <c r="L2862" s="251"/>
      <c r="M2862" s="252"/>
      <c r="N2862" s="253"/>
      <c r="O2862" s="253"/>
      <c r="P2862" s="253"/>
      <c r="Q2862" s="253"/>
      <c r="R2862" s="253"/>
      <c r="S2862" s="253"/>
      <c r="T2862" s="25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5" t="s">
        <v>268</v>
      </c>
      <c r="AU2862" s="255" t="s">
        <v>93</v>
      </c>
      <c r="AV2862" s="14" t="s">
        <v>82</v>
      </c>
      <c r="AW2862" s="14" t="s">
        <v>34</v>
      </c>
      <c r="AX2862" s="14" t="s">
        <v>74</v>
      </c>
      <c r="AY2862" s="255" t="s">
        <v>224</v>
      </c>
    </row>
    <row r="2863" s="13" customFormat="1">
      <c r="A2863" s="13"/>
      <c r="B2863" s="229"/>
      <c r="C2863" s="230"/>
      <c r="D2863" s="231" t="s">
        <v>268</v>
      </c>
      <c r="E2863" s="232" t="s">
        <v>19</v>
      </c>
      <c r="F2863" s="233" t="s">
        <v>2857</v>
      </c>
      <c r="G2863" s="230"/>
      <c r="H2863" s="234">
        <v>405.49099999999999</v>
      </c>
      <c r="I2863" s="235"/>
      <c r="J2863" s="230"/>
      <c r="K2863" s="230"/>
      <c r="L2863" s="236"/>
      <c r="M2863" s="237"/>
      <c r="N2863" s="238"/>
      <c r="O2863" s="238"/>
      <c r="P2863" s="238"/>
      <c r="Q2863" s="238"/>
      <c r="R2863" s="238"/>
      <c r="S2863" s="238"/>
      <c r="T2863" s="23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0" t="s">
        <v>268</v>
      </c>
      <c r="AU2863" s="240" t="s">
        <v>93</v>
      </c>
      <c r="AV2863" s="13" t="s">
        <v>93</v>
      </c>
      <c r="AW2863" s="13" t="s">
        <v>34</v>
      </c>
      <c r="AX2863" s="13" t="s">
        <v>74</v>
      </c>
      <c r="AY2863" s="240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2858</v>
      </c>
      <c r="G2864" s="230"/>
      <c r="H2864" s="234">
        <v>-35.045999999999999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6" customFormat="1">
      <c r="A2865" s="16"/>
      <c r="B2865" s="272"/>
      <c r="C2865" s="273"/>
      <c r="D2865" s="231" t="s">
        <v>268</v>
      </c>
      <c r="E2865" s="274" t="s">
        <v>19</v>
      </c>
      <c r="F2865" s="275" t="s">
        <v>351</v>
      </c>
      <c r="G2865" s="273"/>
      <c r="H2865" s="276">
        <v>973.74099999999999</v>
      </c>
      <c r="I2865" s="277"/>
      <c r="J2865" s="273"/>
      <c r="K2865" s="273"/>
      <c r="L2865" s="278"/>
      <c r="M2865" s="279"/>
      <c r="N2865" s="280"/>
      <c r="O2865" s="280"/>
      <c r="P2865" s="280"/>
      <c r="Q2865" s="280"/>
      <c r="R2865" s="280"/>
      <c r="S2865" s="280"/>
      <c r="T2865" s="281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T2865" s="282" t="s">
        <v>268</v>
      </c>
      <c r="AU2865" s="282" t="s">
        <v>93</v>
      </c>
      <c r="AV2865" s="16" t="s">
        <v>231</v>
      </c>
      <c r="AW2865" s="16" t="s">
        <v>34</v>
      </c>
      <c r="AX2865" s="16" t="s">
        <v>82</v>
      </c>
      <c r="AY2865" s="282" t="s">
        <v>224</v>
      </c>
    </row>
    <row r="2866" s="2" customFormat="1" ht="24.15" customHeight="1">
      <c r="A2866" s="41"/>
      <c r="B2866" s="42"/>
      <c r="C2866" s="286" t="s">
        <v>2859</v>
      </c>
      <c r="D2866" s="286" t="s">
        <v>572</v>
      </c>
      <c r="E2866" s="287" t="s">
        <v>2860</v>
      </c>
      <c r="F2866" s="288" t="s">
        <v>2861</v>
      </c>
      <c r="G2866" s="289" t="s">
        <v>266</v>
      </c>
      <c r="H2866" s="290">
        <v>1119.8019999999999</v>
      </c>
      <c r="I2866" s="291"/>
      <c r="J2866" s="292">
        <f>ROUND(I2866*H2866,2)</f>
        <v>0</v>
      </c>
      <c r="K2866" s="288" t="s">
        <v>312</v>
      </c>
      <c r="L2866" s="293"/>
      <c r="M2866" s="294" t="s">
        <v>19</v>
      </c>
      <c r="N2866" s="295" t="s">
        <v>46</v>
      </c>
      <c r="O2866" s="87"/>
      <c r="P2866" s="225">
        <f>O2866*H2866</f>
        <v>0</v>
      </c>
      <c r="Q2866" s="225">
        <v>0.00012999999999999999</v>
      </c>
      <c r="R2866" s="225">
        <f>Q2866*H2866</f>
        <v>0.14557425999999998</v>
      </c>
      <c r="S2866" s="225">
        <v>0</v>
      </c>
      <c r="T2866" s="226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27" t="s">
        <v>643</v>
      </c>
      <c r="AT2866" s="227" t="s">
        <v>572</v>
      </c>
      <c r="AU2866" s="227" t="s">
        <v>93</v>
      </c>
      <c r="AY2866" s="20" t="s">
        <v>224</v>
      </c>
      <c r="BE2866" s="228">
        <f>IF(N2866="základní",J2866,0)</f>
        <v>0</v>
      </c>
      <c r="BF2866" s="228">
        <f>IF(N2866="snížená",J2866,0)</f>
        <v>0</v>
      </c>
      <c r="BG2866" s="228">
        <f>IF(N2866="zákl. přenesená",J2866,0)</f>
        <v>0</v>
      </c>
      <c r="BH2866" s="228">
        <f>IF(N2866="sníž. přenesená",J2866,0)</f>
        <v>0</v>
      </c>
      <c r="BI2866" s="228">
        <f>IF(N2866="nulová",J2866,0)</f>
        <v>0</v>
      </c>
      <c r="BJ2866" s="20" t="s">
        <v>93</v>
      </c>
      <c r="BK2866" s="228">
        <f>ROUND(I2866*H2866,2)</f>
        <v>0</v>
      </c>
      <c r="BL2866" s="20" t="s">
        <v>544</v>
      </c>
      <c r="BM2866" s="227" t="s">
        <v>2862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2863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2864</v>
      </c>
      <c r="G2868" s="230"/>
      <c r="H2868" s="234">
        <v>1119.8019999999999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82</v>
      </c>
      <c r="AY2868" s="240" t="s">
        <v>224</v>
      </c>
    </row>
    <row r="2869" s="2" customFormat="1" ht="33" customHeight="1">
      <c r="A2869" s="41"/>
      <c r="B2869" s="42"/>
      <c r="C2869" s="216" t="s">
        <v>2865</v>
      </c>
      <c r="D2869" s="216" t="s">
        <v>227</v>
      </c>
      <c r="E2869" s="217" t="s">
        <v>2866</v>
      </c>
      <c r="F2869" s="218" t="s">
        <v>2867</v>
      </c>
      <c r="G2869" s="219" t="s">
        <v>266</v>
      </c>
      <c r="H2869" s="220">
        <v>539.21000000000004</v>
      </c>
      <c r="I2869" s="221"/>
      <c r="J2869" s="222">
        <f>ROUND(I2869*H2869,2)</f>
        <v>0</v>
      </c>
      <c r="K2869" s="218" t="s">
        <v>312</v>
      </c>
      <c r="L2869" s="47"/>
      <c r="M2869" s="223" t="s">
        <v>19</v>
      </c>
      <c r="N2869" s="224" t="s">
        <v>46</v>
      </c>
      <c r="O2869" s="87"/>
      <c r="P2869" s="225">
        <f>O2869*H2869</f>
        <v>0</v>
      </c>
      <c r="Q2869" s="225">
        <v>0</v>
      </c>
      <c r="R2869" s="225">
        <f>Q2869*H2869</f>
        <v>0</v>
      </c>
      <c r="S2869" s="225">
        <v>0</v>
      </c>
      <c r="T2869" s="226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7" t="s">
        <v>544</v>
      </c>
      <c r="AT2869" s="227" t="s">
        <v>227</v>
      </c>
      <c r="AU2869" s="227" t="s">
        <v>93</v>
      </c>
      <c r="AY2869" s="20" t="s">
        <v>224</v>
      </c>
      <c r="BE2869" s="228">
        <f>IF(N2869="základní",J2869,0)</f>
        <v>0</v>
      </c>
      <c r="BF2869" s="228">
        <f>IF(N2869="snížená",J2869,0)</f>
        <v>0</v>
      </c>
      <c r="BG2869" s="228">
        <f>IF(N2869="zákl. přenesená",J2869,0)</f>
        <v>0</v>
      </c>
      <c r="BH2869" s="228">
        <f>IF(N2869="sníž. přenesená",J2869,0)</f>
        <v>0</v>
      </c>
      <c r="BI2869" s="228">
        <f>IF(N2869="nulová",J2869,0)</f>
        <v>0</v>
      </c>
      <c r="BJ2869" s="20" t="s">
        <v>93</v>
      </c>
      <c r="BK2869" s="228">
        <f>ROUND(I2869*H2869,2)</f>
        <v>0</v>
      </c>
      <c r="BL2869" s="20" t="s">
        <v>544</v>
      </c>
      <c r="BM2869" s="227" t="s">
        <v>2868</v>
      </c>
    </row>
    <row r="2870" s="2" customFormat="1">
      <c r="A2870" s="41"/>
      <c r="B2870" s="42"/>
      <c r="C2870" s="43"/>
      <c r="D2870" s="267" t="s">
        <v>314</v>
      </c>
      <c r="E2870" s="43"/>
      <c r="F2870" s="268" t="s">
        <v>2869</v>
      </c>
      <c r="G2870" s="43"/>
      <c r="H2870" s="43"/>
      <c r="I2870" s="269"/>
      <c r="J2870" s="43"/>
      <c r="K2870" s="43"/>
      <c r="L2870" s="47"/>
      <c r="M2870" s="270"/>
      <c r="N2870" s="271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314</v>
      </c>
      <c r="AU2870" s="20" t="s">
        <v>93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1926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4" customFormat="1">
      <c r="A2872" s="14"/>
      <c r="B2872" s="246"/>
      <c r="C2872" s="247"/>
      <c r="D2872" s="231" t="s">
        <v>268</v>
      </c>
      <c r="E2872" s="248" t="s">
        <v>19</v>
      </c>
      <c r="F2872" s="249" t="s">
        <v>2760</v>
      </c>
      <c r="G2872" s="247"/>
      <c r="H2872" s="248" t="s">
        <v>19</v>
      </c>
      <c r="I2872" s="250"/>
      <c r="J2872" s="247"/>
      <c r="K2872" s="247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268</v>
      </c>
      <c r="AU2872" s="255" t="s">
        <v>93</v>
      </c>
      <c r="AV2872" s="14" t="s">
        <v>82</v>
      </c>
      <c r="AW2872" s="14" t="s">
        <v>34</v>
      </c>
      <c r="AX2872" s="14" t="s">
        <v>74</v>
      </c>
      <c r="AY2872" s="255" t="s">
        <v>224</v>
      </c>
    </row>
    <row r="2873" s="13" customFormat="1">
      <c r="A2873" s="13"/>
      <c r="B2873" s="229"/>
      <c r="C2873" s="230"/>
      <c r="D2873" s="231" t="s">
        <v>268</v>
      </c>
      <c r="E2873" s="232" t="s">
        <v>19</v>
      </c>
      <c r="F2873" s="233" t="s">
        <v>2761</v>
      </c>
      <c r="G2873" s="230"/>
      <c r="H2873" s="234">
        <v>566.56899999999996</v>
      </c>
      <c r="I2873" s="235"/>
      <c r="J2873" s="230"/>
      <c r="K2873" s="230"/>
      <c r="L2873" s="236"/>
      <c r="M2873" s="237"/>
      <c r="N2873" s="238"/>
      <c r="O2873" s="238"/>
      <c r="P2873" s="238"/>
      <c r="Q2873" s="238"/>
      <c r="R2873" s="238"/>
      <c r="S2873" s="238"/>
      <c r="T2873" s="23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0" t="s">
        <v>268</v>
      </c>
      <c r="AU2873" s="240" t="s">
        <v>93</v>
      </c>
      <c r="AV2873" s="13" t="s">
        <v>93</v>
      </c>
      <c r="AW2873" s="13" t="s">
        <v>34</v>
      </c>
      <c r="AX2873" s="13" t="s">
        <v>74</v>
      </c>
      <c r="AY2873" s="240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2762</v>
      </c>
      <c r="G2874" s="230"/>
      <c r="H2874" s="234">
        <v>-27.359000000000002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6" customFormat="1">
      <c r="A2875" s="16"/>
      <c r="B2875" s="272"/>
      <c r="C2875" s="273"/>
      <c r="D2875" s="231" t="s">
        <v>268</v>
      </c>
      <c r="E2875" s="274" t="s">
        <v>19</v>
      </c>
      <c r="F2875" s="275" t="s">
        <v>351</v>
      </c>
      <c r="G2875" s="273"/>
      <c r="H2875" s="276">
        <v>539.21000000000004</v>
      </c>
      <c r="I2875" s="277"/>
      <c r="J2875" s="273"/>
      <c r="K2875" s="273"/>
      <c r="L2875" s="278"/>
      <c r="M2875" s="279"/>
      <c r="N2875" s="280"/>
      <c r="O2875" s="280"/>
      <c r="P2875" s="280"/>
      <c r="Q2875" s="280"/>
      <c r="R2875" s="280"/>
      <c r="S2875" s="280"/>
      <c r="T2875" s="281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2" t="s">
        <v>268</v>
      </c>
      <c r="AU2875" s="282" t="s">
        <v>93</v>
      </c>
      <c r="AV2875" s="16" t="s">
        <v>231</v>
      </c>
      <c r="AW2875" s="16" t="s">
        <v>34</v>
      </c>
      <c r="AX2875" s="16" t="s">
        <v>82</v>
      </c>
      <c r="AY2875" s="282" t="s">
        <v>224</v>
      </c>
    </row>
    <row r="2876" s="2" customFormat="1" ht="24.15" customHeight="1">
      <c r="A2876" s="41"/>
      <c r="B2876" s="42"/>
      <c r="C2876" s="286" t="s">
        <v>2870</v>
      </c>
      <c r="D2876" s="286" t="s">
        <v>572</v>
      </c>
      <c r="E2876" s="287" t="s">
        <v>2871</v>
      </c>
      <c r="F2876" s="288" t="s">
        <v>2872</v>
      </c>
      <c r="G2876" s="289" t="s">
        <v>266</v>
      </c>
      <c r="H2876" s="290">
        <v>566.17100000000005</v>
      </c>
      <c r="I2876" s="291"/>
      <c r="J2876" s="292">
        <f>ROUND(I2876*H2876,2)</f>
        <v>0</v>
      </c>
      <c r="K2876" s="288" t="s">
        <v>312</v>
      </c>
      <c r="L2876" s="293"/>
      <c r="M2876" s="294" t="s">
        <v>19</v>
      </c>
      <c r="N2876" s="295" t="s">
        <v>46</v>
      </c>
      <c r="O2876" s="87"/>
      <c r="P2876" s="225">
        <f>O2876*H2876</f>
        <v>0</v>
      </c>
      <c r="Q2876" s="225">
        <v>0.0040000000000000001</v>
      </c>
      <c r="R2876" s="225">
        <f>Q2876*H2876</f>
        <v>2.2646840000000004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643</v>
      </c>
      <c r="AT2876" s="227" t="s">
        <v>572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13" customFormat="1">
      <c r="A2877" s="13"/>
      <c r="B2877" s="229"/>
      <c r="C2877" s="230"/>
      <c r="D2877" s="231" t="s">
        <v>268</v>
      </c>
      <c r="E2877" s="232" t="s">
        <v>19</v>
      </c>
      <c r="F2877" s="233" t="s">
        <v>2874</v>
      </c>
      <c r="G2877" s="230"/>
      <c r="H2877" s="234">
        <v>566.17100000000005</v>
      </c>
      <c r="I2877" s="235"/>
      <c r="J2877" s="230"/>
      <c r="K2877" s="230"/>
      <c r="L2877" s="236"/>
      <c r="M2877" s="237"/>
      <c r="N2877" s="238"/>
      <c r="O2877" s="238"/>
      <c r="P2877" s="238"/>
      <c r="Q2877" s="238"/>
      <c r="R2877" s="238"/>
      <c r="S2877" s="238"/>
      <c r="T2877" s="23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0" t="s">
        <v>268</v>
      </c>
      <c r="AU2877" s="240" t="s">
        <v>93</v>
      </c>
      <c r="AV2877" s="13" t="s">
        <v>93</v>
      </c>
      <c r="AW2877" s="13" t="s">
        <v>34</v>
      </c>
      <c r="AX2877" s="13" t="s">
        <v>82</v>
      </c>
      <c r="AY2877" s="240" t="s">
        <v>224</v>
      </c>
    </row>
    <row r="2878" s="2" customFormat="1" ht="37.8" customHeight="1">
      <c r="A2878" s="41"/>
      <c r="B2878" s="42"/>
      <c r="C2878" s="216" t="s">
        <v>2875</v>
      </c>
      <c r="D2878" s="216" t="s">
        <v>227</v>
      </c>
      <c r="E2878" s="217" t="s">
        <v>2876</v>
      </c>
      <c r="F2878" s="218" t="s">
        <v>2877</v>
      </c>
      <c r="G2878" s="219" t="s">
        <v>266</v>
      </c>
      <c r="H2878" s="220">
        <v>1006.235</v>
      </c>
      <c r="I2878" s="221"/>
      <c r="J2878" s="222">
        <f>ROUND(I2878*H2878,2)</f>
        <v>0</v>
      </c>
      <c r="K2878" s="218" t="s">
        <v>312</v>
      </c>
      <c r="L2878" s="47"/>
      <c r="M2878" s="223" t="s">
        <v>19</v>
      </c>
      <c r="N2878" s="224" t="s">
        <v>46</v>
      </c>
      <c r="O2878" s="87"/>
      <c r="P2878" s="225">
        <f>O2878*H2878</f>
        <v>0</v>
      </c>
      <c r="Q2878" s="225">
        <v>0</v>
      </c>
      <c r="R2878" s="225">
        <f>Q2878*H2878</f>
        <v>0</v>
      </c>
      <c r="S2878" s="225">
        <v>0</v>
      </c>
      <c r="T2878" s="226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7" t="s">
        <v>544</v>
      </c>
      <c r="AT2878" s="227" t="s">
        <v>227</v>
      </c>
      <c r="AU2878" s="227" t="s">
        <v>93</v>
      </c>
      <c r="AY2878" s="20" t="s">
        <v>224</v>
      </c>
      <c r="BE2878" s="228">
        <f>IF(N2878="základní",J2878,0)</f>
        <v>0</v>
      </c>
      <c r="BF2878" s="228">
        <f>IF(N2878="snížená",J2878,0)</f>
        <v>0</v>
      </c>
      <c r="BG2878" s="228">
        <f>IF(N2878="zákl. přenesená",J2878,0)</f>
        <v>0</v>
      </c>
      <c r="BH2878" s="228">
        <f>IF(N2878="sníž. přenesená",J2878,0)</f>
        <v>0</v>
      </c>
      <c r="BI2878" s="228">
        <f>IF(N2878="nulová",J2878,0)</f>
        <v>0</v>
      </c>
      <c r="BJ2878" s="20" t="s">
        <v>93</v>
      </c>
      <c r="BK2878" s="228">
        <f>ROUND(I2878*H2878,2)</f>
        <v>0</v>
      </c>
      <c r="BL2878" s="20" t="s">
        <v>544</v>
      </c>
      <c r="BM2878" s="227" t="s">
        <v>2878</v>
      </c>
    </row>
    <row r="2879" s="2" customFormat="1">
      <c r="A2879" s="41"/>
      <c r="B2879" s="42"/>
      <c r="C2879" s="43"/>
      <c r="D2879" s="267" t="s">
        <v>314</v>
      </c>
      <c r="E2879" s="43"/>
      <c r="F2879" s="268" t="s">
        <v>2879</v>
      </c>
      <c r="G2879" s="43"/>
      <c r="H2879" s="43"/>
      <c r="I2879" s="269"/>
      <c r="J2879" s="43"/>
      <c r="K2879" s="43"/>
      <c r="L2879" s="47"/>
      <c r="M2879" s="270"/>
      <c r="N2879" s="271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314</v>
      </c>
      <c r="AU2879" s="20" t="s">
        <v>93</v>
      </c>
    </row>
    <row r="2880" s="14" customFormat="1">
      <c r="A2880" s="14"/>
      <c r="B2880" s="246"/>
      <c r="C2880" s="247"/>
      <c r="D2880" s="231" t="s">
        <v>268</v>
      </c>
      <c r="E2880" s="248" t="s">
        <v>19</v>
      </c>
      <c r="F2880" s="249" t="s">
        <v>1926</v>
      </c>
      <c r="G2880" s="247"/>
      <c r="H2880" s="248" t="s">
        <v>19</v>
      </c>
      <c r="I2880" s="250"/>
      <c r="J2880" s="247"/>
      <c r="K2880" s="247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5" t="s">
        <v>268</v>
      </c>
      <c r="AU2880" s="255" t="s">
        <v>93</v>
      </c>
      <c r="AV2880" s="14" t="s">
        <v>82</v>
      </c>
      <c r="AW2880" s="14" t="s">
        <v>34</v>
      </c>
      <c r="AX2880" s="14" t="s">
        <v>74</v>
      </c>
      <c r="AY2880" s="255" t="s">
        <v>224</v>
      </c>
    </row>
    <row r="2881" s="14" customFormat="1">
      <c r="A2881" s="14"/>
      <c r="B2881" s="246"/>
      <c r="C2881" s="247"/>
      <c r="D2881" s="231" t="s">
        <v>268</v>
      </c>
      <c r="E2881" s="248" t="s">
        <v>19</v>
      </c>
      <c r="F2881" s="249" t="s">
        <v>2760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268</v>
      </c>
      <c r="AU2881" s="255" t="s">
        <v>93</v>
      </c>
      <c r="AV2881" s="14" t="s">
        <v>82</v>
      </c>
      <c r="AW2881" s="14" t="s">
        <v>34</v>
      </c>
      <c r="AX2881" s="14" t="s">
        <v>74</v>
      </c>
      <c r="AY2881" s="255" t="s">
        <v>224</v>
      </c>
    </row>
    <row r="2882" s="13" customFormat="1">
      <c r="A2882" s="13"/>
      <c r="B2882" s="229"/>
      <c r="C2882" s="230"/>
      <c r="D2882" s="231" t="s">
        <v>268</v>
      </c>
      <c r="E2882" s="232" t="s">
        <v>19</v>
      </c>
      <c r="F2882" s="233" t="s">
        <v>2761</v>
      </c>
      <c r="G2882" s="230"/>
      <c r="H2882" s="234">
        <v>566.56899999999996</v>
      </c>
      <c r="I2882" s="235"/>
      <c r="J2882" s="230"/>
      <c r="K2882" s="230"/>
      <c r="L2882" s="236"/>
      <c r="M2882" s="237"/>
      <c r="N2882" s="238"/>
      <c r="O2882" s="238"/>
      <c r="P2882" s="238"/>
      <c r="Q2882" s="238"/>
      <c r="R2882" s="238"/>
      <c r="S2882" s="238"/>
      <c r="T2882" s="23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0" t="s">
        <v>268</v>
      </c>
      <c r="AU2882" s="240" t="s">
        <v>93</v>
      </c>
      <c r="AV2882" s="13" t="s">
        <v>93</v>
      </c>
      <c r="AW2882" s="13" t="s">
        <v>34</v>
      </c>
      <c r="AX2882" s="13" t="s">
        <v>74</v>
      </c>
      <c r="AY2882" s="240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2762</v>
      </c>
      <c r="G2883" s="230"/>
      <c r="H2883" s="234">
        <v>-27.359000000000002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2845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2855</v>
      </c>
      <c r="G2885" s="230"/>
      <c r="H2885" s="234">
        <v>64.085999999999999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4" customFormat="1">
      <c r="A2886" s="14"/>
      <c r="B2886" s="246"/>
      <c r="C2886" s="247"/>
      <c r="D2886" s="231" t="s">
        <v>268</v>
      </c>
      <c r="E2886" s="248" t="s">
        <v>19</v>
      </c>
      <c r="F2886" s="249" t="s">
        <v>2856</v>
      </c>
      <c r="G2886" s="247"/>
      <c r="H2886" s="248" t="s">
        <v>19</v>
      </c>
      <c r="I2886" s="250"/>
      <c r="J2886" s="247"/>
      <c r="K2886" s="247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268</v>
      </c>
      <c r="AU2886" s="255" t="s">
        <v>93</v>
      </c>
      <c r="AV2886" s="14" t="s">
        <v>82</v>
      </c>
      <c r="AW2886" s="14" t="s">
        <v>34</v>
      </c>
      <c r="AX2886" s="14" t="s">
        <v>74</v>
      </c>
      <c r="AY2886" s="255" t="s">
        <v>224</v>
      </c>
    </row>
    <row r="2887" s="13" customFormat="1">
      <c r="A2887" s="13"/>
      <c r="B2887" s="229"/>
      <c r="C2887" s="230"/>
      <c r="D2887" s="231" t="s">
        <v>268</v>
      </c>
      <c r="E2887" s="232" t="s">
        <v>19</v>
      </c>
      <c r="F2887" s="233" t="s">
        <v>2857</v>
      </c>
      <c r="G2887" s="230"/>
      <c r="H2887" s="234">
        <v>405.49099999999999</v>
      </c>
      <c r="I2887" s="235"/>
      <c r="J2887" s="230"/>
      <c r="K2887" s="230"/>
      <c r="L2887" s="236"/>
      <c r="M2887" s="237"/>
      <c r="N2887" s="238"/>
      <c r="O2887" s="238"/>
      <c r="P2887" s="238"/>
      <c r="Q2887" s="238"/>
      <c r="R2887" s="238"/>
      <c r="S2887" s="238"/>
      <c r="T2887" s="23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0" t="s">
        <v>268</v>
      </c>
      <c r="AU2887" s="240" t="s">
        <v>93</v>
      </c>
      <c r="AV2887" s="13" t="s">
        <v>93</v>
      </c>
      <c r="AW2887" s="13" t="s">
        <v>34</v>
      </c>
      <c r="AX2887" s="13" t="s">
        <v>74</v>
      </c>
      <c r="AY2887" s="240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2858</v>
      </c>
      <c r="G2888" s="230"/>
      <c r="H2888" s="234">
        <v>-35.045999999999999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4" customFormat="1">
      <c r="A2889" s="14"/>
      <c r="B2889" s="246"/>
      <c r="C2889" s="247"/>
      <c r="D2889" s="231" t="s">
        <v>268</v>
      </c>
      <c r="E2889" s="248" t="s">
        <v>19</v>
      </c>
      <c r="F2889" s="249" t="s">
        <v>1003</v>
      </c>
      <c r="G2889" s="247"/>
      <c r="H2889" s="248" t="s">
        <v>19</v>
      </c>
      <c r="I2889" s="250"/>
      <c r="J2889" s="247"/>
      <c r="K2889" s="247"/>
      <c r="L2889" s="251"/>
      <c r="M2889" s="252"/>
      <c r="N2889" s="253"/>
      <c r="O2889" s="253"/>
      <c r="P2889" s="253"/>
      <c r="Q2889" s="253"/>
      <c r="R2889" s="253"/>
      <c r="S2889" s="253"/>
      <c r="T2889" s="25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5" t="s">
        <v>268</v>
      </c>
      <c r="AU2889" s="255" t="s">
        <v>93</v>
      </c>
      <c r="AV2889" s="14" t="s">
        <v>82</v>
      </c>
      <c r="AW2889" s="14" t="s">
        <v>34</v>
      </c>
      <c r="AX2889" s="14" t="s">
        <v>74</v>
      </c>
      <c r="AY2889" s="255" t="s">
        <v>224</v>
      </c>
    </row>
    <row r="2890" s="13" customFormat="1">
      <c r="A2890" s="13"/>
      <c r="B2890" s="229"/>
      <c r="C2890" s="230"/>
      <c r="D2890" s="231" t="s">
        <v>268</v>
      </c>
      <c r="E2890" s="232" t="s">
        <v>19</v>
      </c>
      <c r="F2890" s="233" t="s">
        <v>2814</v>
      </c>
      <c r="G2890" s="230"/>
      <c r="H2890" s="234">
        <v>32.494</v>
      </c>
      <c r="I2890" s="235"/>
      <c r="J2890" s="230"/>
      <c r="K2890" s="230"/>
      <c r="L2890" s="236"/>
      <c r="M2890" s="237"/>
      <c r="N2890" s="238"/>
      <c r="O2890" s="238"/>
      <c r="P2890" s="238"/>
      <c r="Q2890" s="238"/>
      <c r="R2890" s="238"/>
      <c r="S2890" s="238"/>
      <c r="T2890" s="23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0" t="s">
        <v>268</v>
      </c>
      <c r="AU2890" s="240" t="s">
        <v>93</v>
      </c>
      <c r="AV2890" s="13" t="s">
        <v>93</v>
      </c>
      <c r="AW2890" s="13" t="s">
        <v>34</v>
      </c>
      <c r="AX2890" s="13" t="s">
        <v>74</v>
      </c>
      <c r="AY2890" s="240" t="s">
        <v>224</v>
      </c>
    </row>
    <row r="2891" s="16" customFormat="1">
      <c r="A2891" s="16"/>
      <c r="B2891" s="272"/>
      <c r="C2891" s="273"/>
      <c r="D2891" s="231" t="s">
        <v>268</v>
      </c>
      <c r="E2891" s="274" t="s">
        <v>19</v>
      </c>
      <c r="F2891" s="275" t="s">
        <v>351</v>
      </c>
      <c r="G2891" s="273"/>
      <c r="H2891" s="276">
        <v>1006.235</v>
      </c>
      <c r="I2891" s="277"/>
      <c r="J2891" s="273"/>
      <c r="K2891" s="273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T2891" s="282" t="s">
        <v>268</v>
      </c>
      <c r="AU2891" s="282" t="s">
        <v>93</v>
      </c>
      <c r="AV2891" s="16" t="s">
        <v>231</v>
      </c>
      <c r="AW2891" s="16" t="s">
        <v>34</v>
      </c>
      <c r="AX2891" s="16" t="s">
        <v>82</v>
      </c>
      <c r="AY2891" s="282" t="s">
        <v>224</v>
      </c>
    </row>
    <row r="2892" s="2" customFormat="1" ht="37.8" customHeight="1">
      <c r="A2892" s="41"/>
      <c r="B2892" s="42"/>
      <c r="C2892" s="286" t="s">
        <v>2880</v>
      </c>
      <c r="D2892" s="286" t="s">
        <v>572</v>
      </c>
      <c r="E2892" s="287" t="s">
        <v>2881</v>
      </c>
      <c r="F2892" s="288" t="s">
        <v>2882</v>
      </c>
      <c r="G2892" s="289" t="s">
        <v>266</v>
      </c>
      <c r="H2892" s="290">
        <v>1157.1700000000001</v>
      </c>
      <c r="I2892" s="291"/>
      <c r="J2892" s="292">
        <f>ROUND(I2892*H2892,2)</f>
        <v>0</v>
      </c>
      <c r="K2892" s="288" t="s">
        <v>312</v>
      </c>
      <c r="L2892" s="293"/>
      <c r="M2892" s="294" t="s">
        <v>19</v>
      </c>
      <c r="N2892" s="295" t="s">
        <v>46</v>
      </c>
      <c r="O2892" s="87"/>
      <c r="P2892" s="225">
        <f>O2892*H2892</f>
        <v>0</v>
      </c>
      <c r="Q2892" s="225">
        <v>0.00080000000000000004</v>
      </c>
      <c r="R2892" s="225">
        <f>Q2892*H2892</f>
        <v>0.92573600000000011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643</v>
      </c>
      <c r="AT2892" s="227" t="s">
        <v>572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2884</v>
      </c>
      <c r="G2893" s="230"/>
      <c r="H2893" s="234">
        <v>1157.1700000000001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82</v>
      </c>
      <c r="AY2893" s="240" t="s">
        <v>224</v>
      </c>
    </row>
    <row r="2894" s="2" customFormat="1" ht="33" customHeight="1">
      <c r="A2894" s="41"/>
      <c r="B2894" s="42"/>
      <c r="C2894" s="216" t="s">
        <v>2885</v>
      </c>
      <c r="D2894" s="216" t="s">
        <v>227</v>
      </c>
      <c r="E2894" s="217" t="s">
        <v>2886</v>
      </c>
      <c r="F2894" s="218" t="s">
        <v>2887</v>
      </c>
      <c r="G2894" s="219" t="s">
        <v>266</v>
      </c>
      <c r="H2894" s="220">
        <v>916.27499999999998</v>
      </c>
      <c r="I2894" s="221"/>
      <c r="J2894" s="222">
        <f>ROUND(I2894*H2894,2)</f>
        <v>0</v>
      </c>
      <c r="K2894" s="218" t="s">
        <v>312</v>
      </c>
      <c r="L2894" s="47"/>
      <c r="M2894" s="223" t="s">
        <v>19</v>
      </c>
      <c r="N2894" s="224" t="s">
        <v>46</v>
      </c>
      <c r="O2894" s="87"/>
      <c r="P2894" s="225">
        <f>O2894*H2894</f>
        <v>0</v>
      </c>
      <c r="Q2894" s="225">
        <v>0</v>
      </c>
      <c r="R2894" s="225">
        <f>Q2894*H2894</f>
        <v>0</v>
      </c>
      <c r="S2894" s="225">
        <v>0</v>
      </c>
      <c r="T2894" s="226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7" t="s">
        <v>544</v>
      </c>
      <c r="AT2894" s="227" t="s">
        <v>227</v>
      </c>
      <c r="AU2894" s="227" t="s">
        <v>93</v>
      </c>
      <c r="AY2894" s="20" t="s">
        <v>224</v>
      </c>
      <c r="BE2894" s="228">
        <f>IF(N2894="základní",J2894,0)</f>
        <v>0</v>
      </c>
      <c r="BF2894" s="228">
        <f>IF(N2894="snížená",J2894,0)</f>
        <v>0</v>
      </c>
      <c r="BG2894" s="228">
        <f>IF(N2894="zákl. přenesená",J2894,0)</f>
        <v>0</v>
      </c>
      <c r="BH2894" s="228">
        <f>IF(N2894="sníž. přenesená",J2894,0)</f>
        <v>0</v>
      </c>
      <c r="BI2894" s="228">
        <f>IF(N2894="nulová",J2894,0)</f>
        <v>0</v>
      </c>
      <c r="BJ2894" s="20" t="s">
        <v>93</v>
      </c>
      <c r="BK2894" s="228">
        <f>ROUND(I2894*H2894,2)</f>
        <v>0</v>
      </c>
      <c r="BL2894" s="20" t="s">
        <v>544</v>
      </c>
      <c r="BM2894" s="227" t="s">
        <v>2888</v>
      </c>
    </row>
    <row r="2895" s="2" customFormat="1">
      <c r="A2895" s="41"/>
      <c r="B2895" s="42"/>
      <c r="C2895" s="43"/>
      <c r="D2895" s="267" t="s">
        <v>314</v>
      </c>
      <c r="E2895" s="43"/>
      <c r="F2895" s="268" t="s">
        <v>2889</v>
      </c>
      <c r="G2895" s="43"/>
      <c r="H2895" s="43"/>
      <c r="I2895" s="269"/>
      <c r="J2895" s="43"/>
      <c r="K2895" s="43"/>
      <c r="L2895" s="47"/>
      <c r="M2895" s="270"/>
      <c r="N2895" s="271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314</v>
      </c>
      <c r="AU2895" s="20" t="s">
        <v>93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1926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2890</v>
      </c>
      <c r="G2897" s="230"/>
      <c r="H2897" s="234">
        <v>476.43099999999998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2891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2892</v>
      </c>
      <c r="G2899" s="230"/>
      <c r="H2899" s="234">
        <v>45.259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2856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2893</v>
      </c>
      <c r="G2901" s="230"/>
      <c r="H2901" s="234">
        <v>370.44499999999999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4" customFormat="1">
      <c r="A2902" s="14"/>
      <c r="B2902" s="246"/>
      <c r="C2902" s="247"/>
      <c r="D2902" s="231" t="s">
        <v>268</v>
      </c>
      <c r="E2902" s="248" t="s">
        <v>19</v>
      </c>
      <c r="F2902" s="249" t="s">
        <v>1003</v>
      </c>
      <c r="G2902" s="247"/>
      <c r="H2902" s="248" t="s">
        <v>19</v>
      </c>
      <c r="I2902" s="250"/>
      <c r="J2902" s="247"/>
      <c r="K2902" s="247"/>
      <c r="L2902" s="251"/>
      <c r="M2902" s="252"/>
      <c r="N2902" s="253"/>
      <c r="O2902" s="253"/>
      <c r="P2902" s="253"/>
      <c r="Q2902" s="253"/>
      <c r="R2902" s="253"/>
      <c r="S2902" s="253"/>
      <c r="T2902" s="25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5" t="s">
        <v>268</v>
      </c>
      <c r="AU2902" s="255" t="s">
        <v>93</v>
      </c>
      <c r="AV2902" s="14" t="s">
        <v>82</v>
      </c>
      <c r="AW2902" s="14" t="s">
        <v>34</v>
      </c>
      <c r="AX2902" s="14" t="s">
        <v>74</v>
      </c>
      <c r="AY2902" s="255" t="s">
        <v>224</v>
      </c>
    </row>
    <row r="2903" s="13" customFormat="1">
      <c r="A2903" s="13"/>
      <c r="B2903" s="229"/>
      <c r="C2903" s="230"/>
      <c r="D2903" s="231" t="s">
        <v>268</v>
      </c>
      <c r="E2903" s="232" t="s">
        <v>19</v>
      </c>
      <c r="F2903" s="233" t="s">
        <v>2894</v>
      </c>
      <c r="G2903" s="230"/>
      <c r="H2903" s="234">
        <v>24.140000000000001</v>
      </c>
      <c r="I2903" s="235"/>
      <c r="J2903" s="230"/>
      <c r="K2903" s="230"/>
      <c r="L2903" s="236"/>
      <c r="M2903" s="237"/>
      <c r="N2903" s="238"/>
      <c r="O2903" s="238"/>
      <c r="P2903" s="238"/>
      <c r="Q2903" s="238"/>
      <c r="R2903" s="238"/>
      <c r="S2903" s="238"/>
      <c r="T2903" s="23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0" t="s">
        <v>268</v>
      </c>
      <c r="AU2903" s="240" t="s">
        <v>93</v>
      </c>
      <c r="AV2903" s="13" t="s">
        <v>93</v>
      </c>
      <c r="AW2903" s="13" t="s">
        <v>34</v>
      </c>
      <c r="AX2903" s="13" t="s">
        <v>74</v>
      </c>
      <c r="AY2903" s="240" t="s">
        <v>224</v>
      </c>
    </row>
    <row r="2904" s="16" customFormat="1">
      <c r="A2904" s="16"/>
      <c r="B2904" s="272"/>
      <c r="C2904" s="273"/>
      <c r="D2904" s="231" t="s">
        <v>268</v>
      </c>
      <c r="E2904" s="274" t="s">
        <v>19</v>
      </c>
      <c r="F2904" s="275" t="s">
        <v>351</v>
      </c>
      <c r="G2904" s="273"/>
      <c r="H2904" s="276">
        <v>916.27499999999998</v>
      </c>
      <c r="I2904" s="277"/>
      <c r="J2904" s="273"/>
      <c r="K2904" s="273"/>
      <c r="L2904" s="278"/>
      <c r="M2904" s="279"/>
      <c r="N2904" s="280"/>
      <c r="O2904" s="280"/>
      <c r="P2904" s="280"/>
      <c r="Q2904" s="280"/>
      <c r="R2904" s="280"/>
      <c r="S2904" s="280"/>
      <c r="T2904" s="281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T2904" s="282" t="s">
        <v>268</v>
      </c>
      <c r="AU2904" s="282" t="s">
        <v>93</v>
      </c>
      <c r="AV2904" s="16" t="s">
        <v>231</v>
      </c>
      <c r="AW2904" s="16" t="s">
        <v>34</v>
      </c>
      <c r="AX2904" s="16" t="s">
        <v>82</v>
      </c>
      <c r="AY2904" s="282" t="s">
        <v>224</v>
      </c>
    </row>
    <row r="2905" s="2" customFormat="1" ht="24.15" customHeight="1">
      <c r="A2905" s="41"/>
      <c r="B2905" s="42"/>
      <c r="C2905" s="286" t="s">
        <v>2895</v>
      </c>
      <c r="D2905" s="286" t="s">
        <v>572</v>
      </c>
      <c r="E2905" s="287" t="s">
        <v>2896</v>
      </c>
      <c r="F2905" s="288" t="s">
        <v>2897</v>
      </c>
      <c r="G2905" s="289" t="s">
        <v>324</v>
      </c>
      <c r="H2905" s="290">
        <v>31.565000000000001</v>
      </c>
      <c r="I2905" s="291"/>
      <c r="J2905" s="292">
        <f>ROUND(I2905*H2905,2)</f>
        <v>0</v>
      </c>
      <c r="K2905" s="288" t="s">
        <v>312</v>
      </c>
      <c r="L2905" s="293"/>
      <c r="M2905" s="294" t="s">
        <v>19</v>
      </c>
      <c r="N2905" s="295" t="s">
        <v>46</v>
      </c>
      <c r="O2905" s="87"/>
      <c r="P2905" s="225">
        <f>O2905*H2905</f>
        <v>0</v>
      </c>
      <c r="Q2905" s="225">
        <v>0.75</v>
      </c>
      <c r="R2905" s="225">
        <f>Q2905*H2905</f>
        <v>23.673750000000002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643</v>
      </c>
      <c r="AT2905" s="227" t="s">
        <v>572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2898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1926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2899</v>
      </c>
      <c r="G2907" s="230"/>
      <c r="H2907" s="234">
        <v>15.722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2891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2900</v>
      </c>
      <c r="G2909" s="230"/>
      <c r="H2909" s="234">
        <v>1.494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2856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2901</v>
      </c>
      <c r="G2911" s="230"/>
      <c r="H2911" s="234">
        <v>12.225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4" customFormat="1">
      <c r="A2912" s="14"/>
      <c r="B2912" s="246"/>
      <c r="C2912" s="247"/>
      <c r="D2912" s="231" t="s">
        <v>268</v>
      </c>
      <c r="E2912" s="248" t="s">
        <v>19</v>
      </c>
      <c r="F2912" s="249" t="s">
        <v>1003</v>
      </c>
      <c r="G2912" s="247"/>
      <c r="H2912" s="248" t="s">
        <v>19</v>
      </c>
      <c r="I2912" s="250"/>
      <c r="J2912" s="247"/>
      <c r="K2912" s="247"/>
      <c r="L2912" s="251"/>
      <c r="M2912" s="252"/>
      <c r="N2912" s="253"/>
      <c r="O2912" s="253"/>
      <c r="P2912" s="253"/>
      <c r="Q2912" s="253"/>
      <c r="R2912" s="253"/>
      <c r="S2912" s="253"/>
      <c r="T2912" s="25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5" t="s">
        <v>268</v>
      </c>
      <c r="AU2912" s="255" t="s">
        <v>93</v>
      </c>
      <c r="AV2912" s="14" t="s">
        <v>82</v>
      </c>
      <c r="AW2912" s="14" t="s">
        <v>34</v>
      </c>
      <c r="AX2912" s="14" t="s">
        <v>74</v>
      </c>
      <c r="AY2912" s="255" t="s">
        <v>224</v>
      </c>
    </row>
    <row r="2913" s="13" customFormat="1">
      <c r="A2913" s="13"/>
      <c r="B2913" s="229"/>
      <c r="C2913" s="230"/>
      <c r="D2913" s="231" t="s">
        <v>268</v>
      </c>
      <c r="E2913" s="232" t="s">
        <v>19</v>
      </c>
      <c r="F2913" s="233" t="s">
        <v>2902</v>
      </c>
      <c r="G2913" s="230"/>
      <c r="H2913" s="234">
        <v>2.1240000000000001</v>
      </c>
      <c r="I2913" s="235"/>
      <c r="J2913" s="230"/>
      <c r="K2913" s="230"/>
      <c r="L2913" s="236"/>
      <c r="M2913" s="237"/>
      <c r="N2913" s="238"/>
      <c r="O2913" s="238"/>
      <c r="P2913" s="238"/>
      <c r="Q2913" s="238"/>
      <c r="R2913" s="238"/>
      <c r="S2913" s="238"/>
      <c r="T2913" s="23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0" t="s">
        <v>268</v>
      </c>
      <c r="AU2913" s="240" t="s">
        <v>93</v>
      </c>
      <c r="AV2913" s="13" t="s">
        <v>93</v>
      </c>
      <c r="AW2913" s="13" t="s">
        <v>34</v>
      </c>
      <c r="AX2913" s="13" t="s">
        <v>74</v>
      </c>
      <c r="AY2913" s="240" t="s">
        <v>224</v>
      </c>
    </row>
    <row r="2914" s="16" customFormat="1">
      <c r="A2914" s="16"/>
      <c r="B2914" s="272"/>
      <c r="C2914" s="273"/>
      <c r="D2914" s="231" t="s">
        <v>268</v>
      </c>
      <c r="E2914" s="274" t="s">
        <v>19</v>
      </c>
      <c r="F2914" s="275" t="s">
        <v>351</v>
      </c>
      <c r="G2914" s="273"/>
      <c r="H2914" s="276">
        <v>31.565000000000001</v>
      </c>
      <c r="I2914" s="277"/>
      <c r="J2914" s="273"/>
      <c r="K2914" s="273"/>
      <c r="L2914" s="278"/>
      <c r="M2914" s="279"/>
      <c r="N2914" s="280"/>
      <c r="O2914" s="280"/>
      <c r="P2914" s="280"/>
      <c r="Q2914" s="280"/>
      <c r="R2914" s="280"/>
      <c r="S2914" s="280"/>
      <c r="T2914" s="281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T2914" s="282" t="s">
        <v>268</v>
      </c>
      <c r="AU2914" s="282" t="s">
        <v>93</v>
      </c>
      <c r="AV2914" s="16" t="s">
        <v>231</v>
      </c>
      <c r="AW2914" s="16" t="s">
        <v>34</v>
      </c>
      <c r="AX2914" s="16" t="s">
        <v>82</v>
      </c>
      <c r="AY2914" s="282" t="s">
        <v>224</v>
      </c>
    </row>
    <row r="2915" s="2" customFormat="1" ht="33" customHeight="1">
      <c r="A2915" s="41"/>
      <c r="B2915" s="42"/>
      <c r="C2915" s="216" t="s">
        <v>2903</v>
      </c>
      <c r="D2915" s="216" t="s">
        <v>227</v>
      </c>
      <c r="E2915" s="217" t="s">
        <v>2904</v>
      </c>
      <c r="F2915" s="218" t="s">
        <v>2905</v>
      </c>
      <c r="G2915" s="219" t="s">
        <v>266</v>
      </c>
      <c r="H2915" s="220">
        <v>500.57100000000003</v>
      </c>
      <c r="I2915" s="221"/>
      <c r="J2915" s="222">
        <f>ROUND(I2915*H2915,2)</f>
        <v>0</v>
      </c>
      <c r="K2915" s="218" t="s">
        <v>312</v>
      </c>
      <c r="L2915" s="47"/>
      <c r="M2915" s="223" t="s">
        <v>19</v>
      </c>
      <c r="N2915" s="224" t="s">
        <v>46</v>
      </c>
      <c r="O2915" s="87"/>
      <c r="P2915" s="225">
        <f>O2915*H2915</f>
        <v>0</v>
      </c>
      <c r="Q2915" s="225">
        <v>0</v>
      </c>
      <c r="R2915" s="225">
        <f>Q2915*H2915</f>
        <v>0</v>
      </c>
      <c r="S2915" s="225">
        <v>0</v>
      </c>
      <c r="T2915" s="226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7" t="s">
        <v>544</v>
      </c>
      <c r="AT2915" s="227" t="s">
        <v>227</v>
      </c>
      <c r="AU2915" s="227" t="s">
        <v>93</v>
      </c>
      <c r="AY2915" s="20" t="s">
        <v>224</v>
      </c>
      <c r="BE2915" s="228">
        <f>IF(N2915="základní",J2915,0)</f>
        <v>0</v>
      </c>
      <c r="BF2915" s="228">
        <f>IF(N2915="snížená",J2915,0)</f>
        <v>0</v>
      </c>
      <c r="BG2915" s="228">
        <f>IF(N2915="zákl. přenesená",J2915,0)</f>
        <v>0</v>
      </c>
      <c r="BH2915" s="228">
        <f>IF(N2915="sníž. přenesená",J2915,0)</f>
        <v>0</v>
      </c>
      <c r="BI2915" s="228">
        <f>IF(N2915="nulová",J2915,0)</f>
        <v>0</v>
      </c>
      <c r="BJ2915" s="20" t="s">
        <v>93</v>
      </c>
      <c r="BK2915" s="228">
        <f>ROUND(I2915*H2915,2)</f>
        <v>0</v>
      </c>
      <c r="BL2915" s="20" t="s">
        <v>544</v>
      </c>
      <c r="BM2915" s="227" t="s">
        <v>2906</v>
      </c>
    </row>
    <row r="2916" s="2" customFormat="1">
      <c r="A2916" s="41"/>
      <c r="B2916" s="42"/>
      <c r="C2916" s="43"/>
      <c r="D2916" s="267" t="s">
        <v>314</v>
      </c>
      <c r="E2916" s="43"/>
      <c r="F2916" s="268" t="s">
        <v>2907</v>
      </c>
      <c r="G2916" s="43"/>
      <c r="H2916" s="43"/>
      <c r="I2916" s="269"/>
      <c r="J2916" s="43"/>
      <c r="K2916" s="43"/>
      <c r="L2916" s="47"/>
      <c r="M2916" s="270"/>
      <c r="N2916" s="271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314</v>
      </c>
      <c r="AU2916" s="20" t="s">
        <v>93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1926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2890</v>
      </c>
      <c r="G2918" s="230"/>
      <c r="H2918" s="234">
        <v>476.43099999999998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1003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2894</v>
      </c>
      <c r="G2920" s="230"/>
      <c r="H2920" s="234">
        <v>24.140000000000001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6" customFormat="1">
      <c r="A2921" s="16"/>
      <c r="B2921" s="272"/>
      <c r="C2921" s="273"/>
      <c r="D2921" s="231" t="s">
        <v>268</v>
      </c>
      <c r="E2921" s="274" t="s">
        <v>19</v>
      </c>
      <c r="F2921" s="275" t="s">
        <v>351</v>
      </c>
      <c r="G2921" s="273"/>
      <c r="H2921" s="276">
        <v>500.57100000000003</v>
      </c>
      <c r="I2921" s="277"/>
      <c r="J2921" s="273"/>
      <c r="K2921" s="273"/>
      <c r="L2921" s="278"/>
      <c r="M2921" s="279"/>
      <c r="N2921" s="280"/>
      <c r="O2921" s="280"/>
      <c r="P2921" s="280"/>
      <c r="Q2921" s="280"/>
      <c r="R2921" s="280"/>
      <c r="S2921" s="280"/>
      <c r="T2921" s="281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82" t="s">
        <v>268</v>
      </c>
      <c r="AU2921" s="282" t="s">
        <v>93</v>
      </c>
      <c r="AV2921" s="16" t="s">
        <v>231</v>
      </c>
      <c r="AW2921" s="16" t="s">
        <v>34</v>
      </c>
      <c r="AX2921" s="16" t="s">
        <v>82</v>
      </c>
      <c r="AY2921" s="282" t="s">
        <v>224</v>
      </c>
    </row>
    <row r="2922" s="2" customFormat="1" ht="16.5" customHeight="1">
      <c r="A2922" s="41"/>
      <c r="B2922" s="42"/>
      <c r="C2922" s="286" t="s">
        <v>2908</v>
      </c>
      <c r="D2922" s="286" t="s">
        <v>572</v>
      </c>
      <c r="E2922" s="287" t="s">
        <v>2909</v>
      </c>
      <c r="F2922" s="288" t="s">
        <v>2910</v>
      </c>
      <c r="G2922" s="289" t="s">
        <v>266</v>
      </c>
      <c r="H2922" s="290">
        <v>550.62800000000004</v>
      </c>
      <c r="I2922" s="291"/>
      <c r="J2922" s="292">
        <f>ROUND(I2922*H2922,2)</f>
        <v>0</v>
      </c>
      <c r="K2922" s="288" t="s">
        <v>312</v>
      </c>
      <c r="L2922" s="293"/>
      <c r="M2922" s="294" t="s">
        <v>19</v>
      </c>
      <c r="N2922" s="295" t="s">
        <v>46</v>
      </c>
      <c r="O2922" s="87"/>
      <c r="P2922" s="225">
        <f>O2922*H2922</f>
        <v>0</v>
      </c>
      <c r="Q2922" s="225">
        <v>0.010999999999999999</v>
      </c>
      <c r="R2922" s="225">
        <f>Q2922*H2922</f>
        <v>6.056908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643</v>
      </c>
      <c r="AT2922" s="227" t="s">
        <v>572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13" customFormat="1">
      <c r="A2923" s="13"/>
      <c r="B2923" s="229"/>
      <c r="C2923" s="230"/>
      <c r="D2923" s="231" t="s">
        <v>268</v>
      </c>
      <c r="E2923" s="232" t="s">
        <v>19</v>
      </c>
      <c r="F2923" s="233" t="s">
        <v>2912</v>
      </c>
      <c r="G2923" s="230"/>
      <c r="H2923" s="234">
        <v>550.62800000000004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268</v>
      </c>
      <c r="AU2923" s="240" t="s">
        <v>93</v>
      </c>
      <c r="AV2923" s="13" t="s">
        <v>93</v>
      </c>
      <c r="AW2923" s="13" t="s">
        <v>34</v>
      </c>
      <c r="AX2923" s="13" t="s">
        <v>82</v>
      </c>
      <c r="AY2923" s="240" t="s">
        <v>224</v>
      </c>
    </row>
    <row r="2924" s="2" customFormat="1" ht="55.5" customHeight="1">
      <c r="A2924" s="41"/>
      <c r="B2924" s="42"/>
      <c r="C2924" s="216" t="s">
        <v>2913</v>
      </c>
      <c r="D2924" s="216" t="s">
        <v>227</v>
      </c>
      <c r="E2924" s="217" t="s">
        <v>2914</v>
      </c>
      <c r="F2924" s="218" t="s">
        <v>2915</v>
      </c>
      <c r="G2924" s="219" t="s">
        <v>324</v>
      </c>
      <c r="H2924" s="220">
        <v>17.388999999999999</v>
      </c>
      <c r="I2924" s="221"/>
      <c r="J2924" s="222">
        <f>ROUND(I2924*H2924,2)</f>
        <v>0</v>
      </c>
      <c r="K2924" s="218" t="s">
        <v>312</v>
      </c>
      <c r="L2924" s="47"/>
      <c r="M2924" s="223" t="s">
        <v>19</v>
      </c>
      <c r="N2924" s="224" t="s">
        <v>46</v>
      </c>
      <c r="O2924" s="87"/>
      <c r="P2924" s="225">
        <f>O2924*H2924</f>
        <v>0</v>
      </c>
      <c r="Q2924" s="225">
        <v>0</v>
      </c>
      <c r="R2924" s="225">
        <f>Q2924*H2924</f>
        <v>0</v>
      </c>
      <c r="S2924" s="225">
        <v>0</v>
      </c>
      <c r="T2924" s="226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27" t="s">
        <v>544</v>
      </c>
      <c r="AT2924" s="227" t="s">
        <v>227</v>
      </c>
      <c r="AU2924" s="227" t="s">
        <v>93</v>
      </c>
      <c r="AY2924" s="20" t="s">
        <v>224</v>
      </c>
      <c r="BE2924" s="228">
        <f>IF(N2924="základní",J2924,0)</f>
        <v>0</v>
      </c>
      <c r="BF2924" s="228">
        <f>IF(N2924="snížená",J2924,0)</f>
        <v>0</v>
      </c>
      <c r="BG2924" s="228">
        <f>IF(N2924="zákl. přenesená",J2924,0)</f>
        <v>0</v>
      </c>
      <c r="BH2924" s="228">
        <f>IF(N2924="sníž. přenesená",J2924,0)</f>
        <v>0</v>
      </c>
      <c r="BI2924" s="228">
        <f>IF(N2924="nulová",J2924,0)</f>
        <v>0</v>
      </c>
      <c r="BJ2924" s="20" t="s">
        <v>93</v>
      </c>
      <c r="BK2924" s="228">
        <f>ROUND(I2924*H2924,2)</f>
        <v>0</v>
      </c>
      <c r="BL2924" s="20" t="s">
        <v>544</v>
      </c>
      <c r="BM2924" s="227" t="s">
        <v>2916</v>
      </c>
    </row>
    <row r="2925" s="2" customFormat="1">
      <c r="A2925" s="41"/>
      <c r="B2925" s="42"/>
      <c r="C2925" s="43"/>
      <c r="D2925" s="267" t="s">
        <v>314</v>
      </c>
      <c r="E2925" s="43"/>
      <c r="F2925" s="268" t="s">
        <v>2917</v>
      </c>
      <c r="G2925" s="43"/>
      <c r="H2925" s="43"/>
      <c r="I2925" s="269"/>
      <c r="J2925" s="43"/>
      <c r="K2925" s="43"/>
      <c r="L2925" s="47"/>
      <c r="M2925" s="270"/>
      <c r="N2925" s="271"/>
      <c r="O2925" s="87"/>
      <c r="P2925" s="87"/>
      <c r="Q2925" s="87"/>
      <c r="R2925" s="87"/>
      <c r="S2925" s="87"/>
      <c r="T2925" s="88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20" t="s">
        <v>314</v>
      </c>
      <c r="AU2925" s="20" t="s">
        <v>93</v>
      </c>
    </row>
    <row r="2926" s="14" customFormat="1">
      <c r="A2926" s="14"/>
      <c r="B2926" s="246"/>
      <c r="C2926" s="247"/>
      <c r="D2926" s="231" t="s">
        <v>268</v>
      </c>
      <c r="E2926" s="248" t="s">
        <v>19</v>
      </c>
      <c r="F2926" s="249" t="s">
        <v>1926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268</v>
      </c>
      <c r="AU2926" s="255" t="s">
        <v>93</v>
      </c>
      <c r="AV2926" s="14" t="s">
        <v>82</v>
      </c>
      <c r="AW2926" s="14" t="s">
        <v>34</v>
      </c>
      <c r="AX2926" s="14" t="s">
        <v>74</v>
      </c>
      <c r="AY2926" s="255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2918</v>
      </c>
      <c r="G2927" s="230"/>
      <c r="H2927" s="234">
        <v>1.2410000000000001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3" customFormat="1">
      <c r="A2928" s="13"/>
      <c r="B2928" s="229"/>
      <c r="C2928" s="230"/>
      <c r="D2928" s="231" t="s">
        <v>268</v>
      </c>
      <c r="E2928" s="232" t="s">
        <v>19</v>
      </c>
      <c r="F2928" s="233" t="s">
        <v>2919</v>
      </c>
      <c r="G2928" s="230"/>
      <c r="H2928" s="234">
        <v>1.756</v>
      </c>
      <c r="I2928" s="235"/>
      <c r="J2928" s="230"/>
      <c r="K2928" s="230"/>
      <c r="L2928" s="236"/>
      <c r="M2928" s="237"/>
      <c r="N2928" s="238"/>
      <c r="O2928" s="238"/>
      <c r="P2928" s="238"/>
      <c r="Q2928" s="238"/>
      <c r="R2928" s="238"/>
      <c r="S2928" s="238"/>
      <c r="T2928" s="23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0" t="s">
        <v>268</v>
      </c>
      <c r="AU2928" s="240" t="s">
        <v>93</v>
      </c>
      <c r="AV2928" s="13" t="s">
        <v>93</v>
      </c>
      <c r="AW2928" s="13" t="s">
        <v>34</v>
      </c>
      <c r="AX2928" s="13" t="s">
        <v>74</v>
      </c>
      <c r="AY2928" s="240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2920</v>
      </c>
      <c r="G2929" s="230"/>
      <c r="H2929" s="234">
        <v>0.16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5" customFormat="1">
      <c r="A2930" s="15"/>
      <c r="B2930" s="256"/>
      <c r="C2930" s="257"/>
      <c r="D2930" s="231" t="s">
        <v>268</v>
      </c>
      <c r="E2930" s="258" t="s">
        <v>19</v>
      </c>
      <c r="F2930" s="259" t="s">
        <v>300</v>
      </c>
      <c r="G2930" s="257"/>
      <c r="H2930" s="260">
        <v>3.157</v>
      </c>
      <c r="I2930" s="261"/>
      <c r="J2930" s="257"/>
      <c r="K2930" s="257"/>
      <c r="L2930" s="262"/>
      <c r="M2930" s="263"/>
      <c r="N2930" s="264"/>
      <c r="O2930" s="264"/>
      <c r="P2930" s="264"/>
      <c r="Q2930" s="264"/>
      <c r="R2930" s="264"/>
      <c r="S2930" s="264"/>
      <c r="T2930" s="26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6" t="s">
        <v>268</v>
      </c>
      <c r="AU2930" s="266" t="s">
        <v>93</v>
      </c>
      <c r="AV2930" s="15" t="s">
        <v>108</v>
      </c>
      <c r="AW2930" s="15" t="s">
        <v>34</v>
      </c>
      <c r="AX2930" s="15" t="s">
        <v>74</v>
      </c>
      <c r="AY2930" s="266" t="s">
        <v>224</v>
      </c>
    </row>
    <row r="2931" s="14" customFormat="1">
      <c r="A2931" s="14"/>
      <c r="B2931" s="246"/>
      <c r="C2931" s="247"/>
      <c r="D2931" s="231" t="s">
        <v>268</v>
      </c>
      <c r="E2931" s="248" t="s">
        <v>19</v>
      </c>
      <c r="F2931" s="249" t="s">
        <v>2845</v>
      </c>
      <c r="G2931" s="247"/>
      <c r="H2931" s="248" t="s">
        <v>19</v>
      </c>
      <c r="I2931" s="250"/>
      <c r="J2931" s="247"/>
      <c r="K2931" s="247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268</v>
      </c>
      <c r="AU2931" s="255" t="s">
        <v>93</v>
      </c>
      <c r="AV2931" s="14" t="s">
        <v>82</v>
      </c>
      <c r="AW2931" s="14" t="s">
        <v>34</v>
      </c>
      <c r="AX2931" s="14" t="s">
        <v>74</v>
      </c>
      <c r="AY2931" s="255" t="s">
        <v>224</v>
      </c>
    </row>
    <row r="2932" s="13" customFormat="1">
      <c r="A2932" s="13"/>
      <c r="B2932" s="229"/>
      <c r="C2932" s="230"/>
      <c r="D2932" s="231" t="s">
        <v>268</v>
      </c>
      <c r="E2932" s="232" t="s">
        <v>19</v>
      </c>
      <c r="F2932" s="233" t="s">
        <v>2921</v>
      </c>
      <c r="G2932" s="230"/>
      <c r="H2932" s="234">
        <v>0.94099999999999995</v>
      </c>
      <c r="I2932" s="235"/>
      <c r="J2932" s="230"/>
      <c r="K2932" s="230"/>
      <c r="L2932" s="236"/>
      <c r="M2932" s="237"/>
      <c r="N2932" s="238"/>
      <c r="O2932" s="238"/>
      <c r="P2932" s="238"/>
      <c r="Q2932" s="238"/>
      <c r="R2932" s="238"/>
      <c r="S2932" s="238"/>
      <c r="T2932" s="23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0" t="s">
        <v>268</v>
      </c>
      <c r="AU2932" s="240" t="s">
        <v>93</v>
      </c>
      <c r="AV2932" s="13" t="s">
        <v>93</v>
      </c>
      <c r="AW2932" s="13" t="s">
        <v>34</v>
      </c>
      <c r="AX2932" s="13" t="s">
        <v>74</v>
      </c>
      <c r="AY2932" s="240" t="s">
        <v>224</v>
      </c>
    </row>
    <row r="2933" s="15" customFormat="1">
      <c r="A2933" s="15"/>
      <c r="B2933" s="256"/>
      <c r="C2933" s="257"/>
      <c r="D2933" s="231" t="s">
        <v>268</v>
      </c>
      <c r="E2933" s="258" t="s">
        <v>19</v>
      </c>
      <c r="F2933" s="259" t="s">
        <v>300</v>
      </c>
      <c r="G2933" s="257"/>
      <c r="H2933" s="260">
        <v>0.94099999999999995</v>
      </c>
      <c r="I2933" s="261"/>
      <c r="J2933" s="257"/>
      <c r="K2933" s="257"/>
      <c r="L2933" s="262"/>
      <c r="M2933" s="263"/>
      <c r="N2933" s="264"/>
      <c r="O2933" s="264"/>
      <c r="P2933" s="264"/>
      <c r="Q2933" s="264"/>
      <c r="R2933" s="264"/>
      <c r="S2933" s="264"/>
      <c r="T2933" s="26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6" t="s">
        <v>268</v>
      </c>
      <c r="AU2933" s="266" t="s">
        <v>93</v>
      </c>
      <c r="AV2933" s="15" t="s">
        <v>108</v>
      </c>
      <c r="AW2933" s="15" t="s">
        <v>34</v>
      </c>
      <c r="AX2933" s="15" t="s">
        <v>74</v>
      </c>
      <c r="AY2933" s="266" t="s">
        <v>224</v>
      </c>
    </row>
    <row r="2934" s="14" customFormat="1">
      <c r="A2934" s="14"/>
      <c r="B2934" s="246"/>
      <c r="C2934" s="247"/>
      <c r="D2934" s="231" t="s">
        <v>268</v>
      </c>
      <c r="E2934" s="248" t="s">
        <v>19</v>
      </c>
      <c r="F2934" s="249" t="s">
        <v>1915</v>
      </c>
      <c r="G2934" s="247"/>
      <c r="H2934" s="248" t="s">
        <v>19</v>
      </c>
      <c r="I2934" s="250"/>
      <c r="J2934" s="247"/>
      <c r="K2934" s="247"/>
      <c r="L2934" s="251"/>
      <c r="M2934" s="252"/>
      <c r="N2934" s="253"/>
      <c r="O2934" s="253"/>
      <c r="P2934" s="253"/>
      <c r="Q2934" s="253"/>
      <c r="R2934" s="253"/>
      <c r="S2934" s="253"/>
      <c r="T2934" s="25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5" t="s">
        <v>268</v>
      </c>
      <c r="AU2934" s="255" t="s">
        <v>93</v>
      </c>
      <c r="AV2934" s="14" t="s">
        <v>82</v>
      </c>
      <c r="AW2934" s="14" t="s">
        <v>34</v>
      </c>
      <c r="AX2934" s="14" t="s">
        <v>74</v>
      </c>
      <c r="AY2934" s="255" t="s">
        <v>224</v>
      </c>
    </row>
    <row r="2935" s="13" customFormat="1">
      <c r="A2935" s="13"/>
      <c r="B2935" s="229"/>
      <c r="C2935" s="230"/>
      <c r="D2935" s="231" t="s">
        <v>268</v>
      </c>
      <c r="E2935" s="232" t="s">
        <v>19</v>
      </c>
      <c r="F2935" s="233" t="s">
        <v>2922</v>
      </c>
      <c r="G2935" s="230"/>
      <c r="H2935" s="234">
        <v>7.0730000000000004</v>
      </c>
      <c r="I2935" s="235"/>
      <c r="J2935" s="230"/>
      <c r="K2935" s="230"/>
      <c r="L2935" s="236"/>
      <c r="M2935" s="237"/>
      <c r="N2935" s="238"/>
      <c r="O2935" s="238"/>
      <c r="P2935" s="238"/>
      <c r="Q2935" s="238"/>
      <c r="R2935" s="238"/>
      <c r="S2935" s="238"/>
      <c r="T2935" s="23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0" t="s">
        <v>268</v>
      </c>
      <c r="AU2935" s="240" t="s">
        <v>93</v>
      </c>
      <c r="AV2935" s="13" t="s">
        <v>93</v>
      </c>
      <c r="AW2935" s="13" t="s">
        <v>34</v>
      </c>
      <c r="AX2935" s="13" t="s">
        <v>74</v>
      </c>
      <c r="AY2935" s="240" t="s">
        <v>224</v>
      </c>
    </row>
    <row r="2936" s="13" customFormat="1">
      <c r="A2936" s="13"/>
      <c r="B2936" s="229"/>
      <c r="C2936" s="230"/>
      <c r="D2936" s="231" t="s">
        <v>268</v>
      </c>
      <c r="E2936" s="232" t="s">
        <v>19</v>
      </c>
      <c r="F2936" s="233" t="s">
        <v>2923</v>
      </c>
      <c r="G2936" s="230"/>
      <c r="H2936" s="234">
        <v>5.5499999999999998</v>
      </c>
      <c r="I2936" s="235"/>
      <c r="J2936" s="230"/>
      <c r="K2936" s="230"/>
      <c r="L2936" s="236"/>
      <c r="M2936" s="237"/>
      <c r="N2936" s="238"/>
      <c r="O2936" s="238"/>
      <c r="P2936" s="238"/>
      <c r="Q2936" s="238"/>
      <c r="R2936" s="238"/>
      <c r="S2936" s="238"/>
      <c r="T2936" s="23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0" t="s">
        <v>268</v>
      </c>
      <c r="AU2936" s="240" t="s">
        <v>93</v>
      </c>
      <c r="AV2936" s="13" t="s">
        <v>93</v>
      </c>
      <c r="AW2936" s="13" t="s">
        <v>34</v>
      </c>
      <c r="AX2936" s="13" t="s">
        <v>74</v>
      </c>
      <c r="AY2936" s="240" t="s">
        <v>224</v>
      </c>
    </row>
    <row r="2937" s="15" customFormat="1">
      <c r="A2937" s="15"/>
      <c r="B2937" s="256"/>
      <c r="C2937" s="257"/>
      <c r="D2937" s="231" t="s">
        <v>268</v>
      </c>
      <c r="E2937" s="258" t="s">
        <v>19</v>
      </c>
      <c r="F2937" s="259" t="s">
        <v>300</v>
      </c>
      <c r="G2937" s="257"/>
      <c r="H2937" s="260">
        <v>12.622999999999999</v>
      </c>
      <c r="I2937" s="261"/>
      <c r="J2937" s="257"/>
      <c r="K2937" s="257"/>
      <c r="L2937" s="262"/>
      <c r="M2937" s="263"/>
      <c r="N2937" s="264"/>
      <c r="O2937" s="264"/>
      <c r="P2937" s="264"/>
      <c r="Q2937" s="264"/>
      <c r="R2937" s="264"/>
      <c r="S2937" s="264"/>
      <c r="T2937" s="26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66" t="s">
        <v>268</v>
      </c>
      <c r="AU2937" s="266" t="s">
        <v>93</v>
      </c>
      <c r="AV2937" s="15" t="s">
        <v>108</v>
      </c>
      <c r="AW2937" s="15" t="s">
        <v>34</v>
      </c>
      <c r="AX2937" s="15" t="s">
        <v>74</v>
      </c>
      <c r="AY2937" s="266" t="s">
        <v>224</v>
      </c>
    </row>
    <row r="2938" s="14" customFormat="1">
      <c r="A2938" s="14"/>
      <c r="B2938" s="246"/>
      <c r="C2938" s="247"/>
      <c r="D2938" s="231" t="s">
        <v>268</v>
      </c>
      <c r="E2938" s="248" t="s">
        <v>19</v>
      </c>
      <c r="F2938" s="249" t="s">
        <v>1003</v>
      </c>
      <c r="G2938" s="247"/>
      <c r="H2938" s="248" t="s">
        <v>19</v>
      </c>
      <c r="I2938" s="250"/>
      <c r="J2938" s="247"/>
      <c r="K2938" s="247"/>
      <c r="L2938" s="251"/>
      <c r="M2938" s="252"/>
      <c r="N2938" s="253"/>
      <c r="O2938" s="253"/>
      <c r="P2938" s="253"/>
      <c r="Q2938" s="253"/>
      <c r="R2938" s="253"/>
      <c r="S2938" s="253"/>
      <c r="T2938" s="25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5" t="s">
        <v>268</v>
      </c>
      <c r="AU2938" s="255" t="s">
        <v>93</v>
      </c>
      <c r="AV2938" s="14" t="s">
        <v>82</v>
      </c>
      <c r="AW2938" s="14" t="s">
        <v>34</v>
      </c>
      <c r="AX2938" s="14" t="s">
        <v>74</v>
      </c>
      <c r="AY2938" s="255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2924</v>
      </c>
      <c r="G2939" s="230"/>
      <c r="H2939" s="234">
        <v>0.66800000000000004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5" customFormat="1">
      <c r="A2940" s="15"/>
      <c r="B2940" s="256"/>
      <c r="C2940" s="257"/>
      <c r="D2940" s="231" t="s">
        <v>268</v>
      </c>
      <c r="E2940" s="258" t="s">
        <v>19</v>
      </c>
      <c r="F2940" s="259" t="s">
        <v>300</v>
      </c>
      <c r="G2940" s="257"/>
      <c r="H2940" s="260">
        <v>0.66800000000000004</v>
      </c>
      <c r="I2940" s="261"/>
      <c r="J2940" s="257"/>
      <c r="K2940" s="257"/>
      <c r="L2940" s="262"/>
      <c r="M2940" s="263"/>
      <c r="N2940" s="264"/>
      <c r="O2940" s="264"/>
      <c r="P2940" s="264"/>
      <c r="Q2940" s="264"/>
      <c r="R2940" s="264"/>
      <c r="S2940" s="264"/>
      <c r="T2940" s="26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66" t="s">
        <v>268</v>
      </c>
      <c r="AU2940" s="266" t="s">
        <v>93</v>
      </c>
      <c r="AV2940" s="15" t="s">
        <v>108</v>
      </c>
      <c r="AW2940" s="15" t="s">
        <v>34</v>
      </c>
      <c r="AX2940" s="15" t="s">
        <v>74</v>
      </c>
      <c r="AY2940" s="266" t="s">
        <v>224</v>
      </c>
    </row>
    <row r="2941" s="16" customFormat="1">
      <c r="A2941" s="16"/>
      <c r="B2941" s="272"/>
      <c r="C2941" s="273"/>
      <c r="D2941" s="231" t="s">
        <v>268</v>
      </c>
      <c r="E2941" s="274" t="s">
        <v>19</v>
      </c>
      <c r="F2941" s="275" t="s">
        <v>351</v>
      </c>
      <c r="G2941" s="273"/>
      <c r="H2941" s="276">
        <v>17.388999999999999</v>
      </c>
      <c r="I2941" s="277"/>
      <c r="J2941" s="273"/>
      <c r="K2941" s="273"/>
      <c r="L2941" s="278"/>
      <c r="M2941" s="279"/>
      <c r="N2941" s="280"/>
      <c r="O2941" s="280"/>
      <c r="P2941" s="280"/>
      <c r="Q2941" s="280"/>
      <c r="R2941" s="280"/>
      <c r="S2941" s="280"/>
      <c r="T2941" s="281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82" t="s">
        <v>268</v>
      </c>
      <c r="AU2941" s="282" t="s">
        <v>93</v>
      </c>
      <c r="AV2941" s="16" t="s">
        <v>231</v>
      </c>
      <c r="AW2941" s="16" t="s">
        <v>34</v>
      </c>
      <c r="AX2941" s="16" t="s">
        <v>82</v>
      </c>
      <c r="AY2941" s="282" t="s">
        <v>224</v>
      </c>
    </row>
    <row r="2942" s="2" customFormat="1" ht="16.5" customHeight="1">
      <c r="A2942" s="41"/>
      <c r="B2942" s="42"/>
      <c r="C2942" s="286" t="s">
        <v>2925</v>
      </c>
      <c r="D2942" s="286" t="s">
        <v>572</v>
      </c>
      <c r="E2942" s="287" t="s">
        <v>2926</v>
      </c>
      <c r="F2942" s="288" t="s">
        <v>2927</v>
      </c>
      <c r="G2942" s="289" t="s">
        <v>371</v>
      </c>
      <c r="H2942" s="290">
        <v>28.734000000000002</v>
      </c>
      <c r="I2942" s="291"/>
      <c r="J2942" s="292">
        <f>ROUND(I2942*H2942,2)</f>
        <v>0</v>
      </c>
      <c r="K2942" s="288" t="s">
        <v>312</v>
      </c>
      <c r="L2942" s="293"/>
      <c r="M2942" s="294" t="s">
        <v>19</v>
      </c>
      <c r="N2942" s="295" t="s">
        <v>46</v>
      </c>
      <c r="O2942" s="87"/>
      <c r="P2942" s="225">
        <f>O2942*H2942</f>
        <v>0</v>
      </c>
      <c r="Q2942" s="225">
        <v>1</v>
      </c>
      <c r="R2942" s="225">
        <f>Q2942*H2942</f>
        <v>28.734000000000002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643</v>
      </c>
      <c r="AT2942" s="227" t="s">
        <v>572</v>
      </c>
      <c r="AU2942" s="227" t="s">
        <v>93</v>
      </c>
      <c r="AY2942" s="20" t="s">
        <v>224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93</v>
      </c>
      <c r="BK2942" s="228">
        <f>ROUND(I2942*H2942,2)</f>
        <v>0</v>
      </c>
      <c r="BL2942" s="20" t="s">
        <v>544</v>
      </c>
      <c r="BM2942" s="227" t="s">
        <v>2928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2929</v>
      </c>
      <c r="G2943" s="230"/>
      <c r="H2943" s="234">
        <v>28.734000000000002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6" customFormat="1">
      <c r="A2944" s="16"/>
      <c r="B2944" s="272"/>
      <c r="C2944" s="273"/>
      <c r="D2944" s="231" t="s">
        <v>268</v>
      </c>
      <c r="E2944" s="274" t="s">
        <v>19</v>
      </c>
      <c r="F2944" s="275" t="s">
        <v>351</v>
      </c>
      <c r="G2944" s="273"/>
      <c r="H2944" s="276">
        <v>28.734000000000002</v>
      </c>
      <c r="I2944" s="277"/>
      <c r="J2944" s="273"/>
      <c r="K2944" s="273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T2944" s="282" t="s">
        <v>268</v>
      </c>
      <c r="AU2944" s="282" t="s">
        <v>93</v>
      </c>
      <c r="AV2944" s="16" t="s">
        <v>231</v>
      </c>
      <c r="AW2944" s="16" t="s">
        <v>34</v>
      </c>
      <c r="AX2944" s="16" t="s">
        <v>82</v>
      </c>
      <c r="AY2944" s="282" t="s">
        <v>224</v>
      </c>
    </row>
    <row r="2945" s="2" customFormat="1" ht="33" customHeight="1">
      <c r="A2945" s="41"/>
      <c r="B2945" s="42"/>
      <c r="C2945" s="216" t="s">
        <v>2930</v>
      </c>
      <c r="D2945" s="216" t="s">
        <v>227</v>
      </c>
      <c r="E2945" s="217" t="s">
        <v>2383</v>
      </c>
      <c r="F2945" s="218" t="s">
        <v>2384</v>
      </c>
      <c r="G2945" s="219" t="s">
        <v>471</v>
      </c>
      <c r="H2945" s="220">
        <v>9.5</v>
      </c>
      <c r="I2945" s="221"/>
      <c r="J2945" s="222">
        <f>ROUND(I2945*H2945,2)</f>
        <v>0</v>
      </c>
      <c r="K2945" s="218" t="s">
        <v>312</v>
      </c>
      <c r="L2945" s="47"/>
      <c r="M2945" s="223" t="s">
        <v>19</v>
      </c>
      <c r="N2945" s="224" t="s">
        <v>46</v>
      </c>
      <c r="O2945" s="87"/>
      <c r="P2945" s="225">
        <f>O2945*H2945</f>
        <v>0</v>
      </c>
      <c r="Q2945" s="225">
        <v>2.0000000000000002E-05</v>
      </c>
      <c r="R2945" s="225">
        <f>Q2945*H2945</f>
        <v>0.00019000000000000001</v>
      </c>
      <c r="S2945" s="225">
        <v>0</v>
      </c>
      <c r="T2945" s="226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7" t="s">
        <v>544</v>
      </c>
      <c r="AT2945" s="227" t="s">
        <v>227</v>
      </c>
      <c r="AU2945" s="227" t="s">
        <v>93</v>
      </c>
      <c r="AY2945" s="20" t="s">
        <v>224</v>
      </c>
      <c r="BE2945" s="228">
        <f>IF(N2945="základní",J2945,0)</f>
        <v>0</v>
      </c>
      <c r="BF2945" s="228">
        <f>IF(N2945="snížená",J2945,0)</f>
        <v>0</v>
      </c>
      <c r="BG2945" s="228">
        <f>IF(N2945="zákl. přenesená",J2945,0)</f>
        <v>0</v>
      </c>
      <c r="BH2945" s="228">
        <f>IF(N2945="sníž. přenesená",J2945,0)</f>
        <v>0</v>
      </c>
      <c r="BI2945" s="228">
        <f>IF(N2945="nulová",J2945,0)</f>
        <v>0</v>
      </c>
      <c r="BJ2945" s="20" t="s">
        <v>93</v>
      </c>
      <c r="BK2945" s="228">
        <f>ROUND(I2945*H2945,2)</f>
        <v>0</v>
      </c>
      <c r="BL2945" s="20" t="s">
        <v>544</v>
      </c>
      <c r="BM2945" s="227" t="s">
        <v>2931</v>
      </c>
    </row>
    <row r="2946" s="2" customFormat="1">
      <c r="A2946" s="41"/>
      <c r="B2946" s="42"/>
      <c r="C2946" s="43"/>
      <c r="D2946" s="267" t="s">
        <v>314</v>
      </c>
      <c r="E2946" s="43"/>
      <c r="F2946" s="268" t="s">
        <v>2386</v>
      </c>
      <c r="G2946" s="43"/>
      <c r="H2946" s="43"/>
      <c r="I2946" s="269"/>
      <c r="J2946" s="43"/>
      <c r="K2946" s="43"/>
      <c r="L2946" s="47"/>
      <c r="M2946" s="270"/>
      <c r="N2946" s="271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314</v>
      </c>
      <c r="AU2946" s="20" t="s">
        <v>93</v>
      </c>
    </row>
    <row r="2947" s="14" customFormat="1">
      <c r="A2947" s="14"/>
      <c r="B2947" s="246"/>
      <c r="C2947" s="247"/>
      <c r="D2947" s="231" t="s">
        <v>268</v>
      </c>
      <c r="E2947" s="248" t="s">
        <v>19</v>
      </c>
      <c r="F2947" s="249" t="s">
        <v>2932</v>
      </c>
      <c r="G2947" s="247"/>
      <c r="H2947" s="248" t="s">
        <v>19</v>
      </c>
      <c r="I2947" s="250"/>
      <c r="J2947" s="247"/>
      <c r="K2947" s="247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268</v>
      </c>
      <c r="AU2947" s="255" t="s">
        <v>93</v>
      </c>
      <c r="AV2947" s="14" t="s">
        <v>82</v>
      </c>
      <c r="AW2947" s="14" t="s">
        <v>34</v>
      </c>
      <c r="AX2947" s="14" t="s">
        <v>74</v>
      </c>
      <c r="AY2947" s="255" t="s">
        <v>224</v>
      </c>
    </row>
    <row r="2948" s="13" customFormat="1">
      <c r="A2948" s="13"/>
      <c r="B2948" s="229"/>
      <c r="C2948" s="230"/>
      <c r="D2948" s="231" t="s">
        <v>268</v>
      </c>
      <c r="E2948" s="232" t="s">
        <v>19</v>
      </c>
      <c r="F2948" s="233" t="s">
        <v>2933</v>
      </c>
      <c r="G2948" s="230"/>
      <c r="H2948" s="234">
        <v>9.5</v>
      </c>
      <c r="I2948" s="235"/>
      <c r="J2948" s="230"/>
      <c r="K2948" s="230"/>
      <c r="L2948" s="236"/>
      <c r="M2948" s="237"/>
      <c r="N2948" s="238"/>
      <c r="O2948" s="238"/>
      <c r="P2948" s="238"/>
      <c r="Q2948" s="238"/>
      <c r="R2948" s="238"/>
      <c r="S2948" s="238"/>
      <c r="T2948" s="23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0" t="s">
        <v>268</v>
      </c>
      <c r="AU2948" s="240" t="s">
        <v>93</v>
      </c>
      <c r="AV2948" s="13" t="s">
        <v>93</v>
      </c>
      <c r="AW2948" s="13" t="s">
        <v>34</v>
      </c>
      <c r="AX2948" s="13" t="s">
        <v>82</v>
      </c>
      <c r="AY2948" s="240" t="s">
        <v>224</v>
      </c>
    </row>
    <row r="2949" s="2" customFormat="1" ht="16.5" customHeight="1">
      <c r="A2949" s="41"/>
      <c r="B2949" s="42"/>
      <c r="C2949" s="286" t="s">
        <v>2934</v>
      </c>
      <c r="D2949" s="286" t="s">
        <v>572</v>
      </c>
      <c r="E2949" s="287" t="s">
        <v>2935</v>
      </c>
      <c r="F2949" s="288" t="s">
        <v>2936</v>
      </c>
      <c r="G2949" s="289" t="s">
        <v>471</v>
      </c>
      <c r="H2949" s="290">
        <v>9.9749999999999996</v>
      </c>
      <c r="I2949" s="291"/>
      <c r="J2949" s="292">
        <f>ROUND(I2949*H2949,2)</f>
        <v>0</v>
      </c>
      <c r="K2949" s="288" t="s">
        <v>312</v>
      </c>
      <c r="L2949" s="293"/>
      <c r="M2949" s="294" t="s">
        <v>19</v>
      </c>
      <c r="N2949" s="295" t="s">
        <v>46</v>
      </c>
      <c r="O2949" s="87"/>
      <c r="P2949" s="225">
        <f>O2949*H2949</f>
        <v>0</v>
      </c>
      <c r="Q2949" s="225">
        <v>0.00050000000000000001</v>
      </c>
      <c r="R2949" s="225">
        <f>Q2949*H2949</f>
        <v>0.0049874999999999997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643</v>
      </c>
      <c r="AT2949" s="227" t="s">
        <v>572</v>
      </c>
      <c r="AU2949" s="227" t="s">
        <v>93</v>
      </c>
      <c r="AY2949" s="20" t="s">
        <v>224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93</v>
      </c>
      <c r="BK2949" s="228">
        <f>ROUND(I2949*H2949,2)</f>
        <v>0</v>
      </c>
      <c r="BL2949" s="20" t="s">
        <v>544</v>
      </c>
      <c r="BM2949" s="227" t="s">
        <v>2937</v>
      </c>
    </row>
    <row r="2950" s="14" customFormat="1">
      <c r="A2950" s="14"/>
      <c r="B2950" s="246"/>
      <c r="C2950" s="247"/>
      <c r="D2950" s="231" t="s">
        <v>268</v>
      </c>
      <c r="E2950" s="248" t="s">
        <v>19</v>
      </c>
      <c r="F2950" s="249" t="s">
        <v>2932</v>
      </c>
      <c r="G2950" s="247"/>
      <c r="H2950" s="248" t="s">
        <v>19</v>
      </c>
      <c r="I2950" s="250"/>
      <c r="J2950" s="247"/>
      <c r="K2950" s="247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268</v>
      </c>
      <c r="AU2950" s="255" t="s">
        <v>93</v>
      </c>
      <c r="AV2950" s="14" t="s">
        <v>82</v>
      </c>
      <c r="AW2950" s="14" t="s">
        <v>34</v>
      </c>
      <c r="AX2950" s="14" t="s">
        <v>74</v>
      </c>
      <c r="AY2950" s="255" t="s">
        <v>224</v>
      </c>
    </row>
    <row r="2951" s="13" customFormat="1">
      <c r="A2951" s="13"/>
      <c r="B2951" s="229"/>
      <c r="C2951" s="230"/>
      <c r="D2951" s="231" t="s">
        <v>268</v>
      </c>
      <c r="E2951" s="232" t="s">
        <v>19</v>
      </c>
      <c r="F2951" s="233" t="s">
        <v>2938</v>
      </c>
      <c r="G2951" s="230"/>
      <c r="H2951" s="234">
        <v>9.9749999999999996</v>
      </c>
      <c r="I2951" s="235"/>
      <c r="J2951" s="230"/>
      <c r="K2951" s="230"/>
      <c r="L2951" s="236"/>
      <c r="M2951" s="237"/>
      <c r="N2951" s="238"/>
      <c r="O2951" s="238"/>
      <c r="P2951" s="238"/>
      <c r="Q2951" s="238"/>
      <c r="R2951" s="238"/>
      <c r="S2951" s="238"/>
      <c r="T2951" s="23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0" t="s">
        <v>268</v>
      </c>
      <c r="AU2951" s="240" t="s">
        <v>93</v>
      </c>
      <c r="AV2951" s="13" t="s">
        <v>93</v>
      </c>
      <c r="AW2951" s="13" t="s">
        <v>34</v>
      </c>
      <c r="AX2951" s="13" t="s">
        <v>82</v>
      </c>
      <c r="AY2951" s="240" t="s">
        <v>224</v>
      </c>
    </row>
    <row r="2952" s="2" customFormat="1" ht="49.05" customHeight="1">
      <c r="A2952" s="41"/>
      <c r="B2952" s="42"/>
      <c r="C2952" s="216" t="s">
        <v>2939</v>
      </c>
      <c r="D2952" s="216" t="s">
        <v>227</v>
      </c>
      <c r="E2952" s="217" t="s">
        <v>2940</v>
      </c>
      <c r="F2952" s="218" t="s">
        <v>2941</v>
      </c>
      <c r="G2952" s="219" t="s">
        <v>371</v>
      </c>
      <c r="H2952" s="220">
        <v>73.866</v>
      </c>
      <c r="I2952" s="221"/>
      <c r="J2952" s="222">
        <f>ROUND(I2952*H2952,2)</f>
        <v>0</v>
      </c>
      <c r="K2952" s="218" t="s">
        <v>312</v>
      </c>
      <c r="L2952" s="47"/>
      <c r="M2952" s="223" t="s">
        <v>19</v>
      </c>
      <c r="N2952" s="224" t="s">
        <v>46</v>
      </c>
      <c r="O2952" s="87"/>
      <c r="P2952" s="225">
        <f>O2952*H2952</f>
        <v>0</v>
      </c>
      <c r="Q2952" s="225">
        <v>0</v>
      </c>
      <c r="R2952" s="225">
        <f>Q2952*H2952</f>
        <v>0</v>
      </c>
      <c r="S2952" s="225">
        <v>0</v>
      </c>
      <c r="T2952" s="226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7" t="s">
        <v>544</v>
      </c>
      <c r="AT2952" s="227" t="s">
        <v>227</v>
      </c>
      <c r="AU2952" s="227" t="s">
        <v>93</v>
      </c>
      <c r="AY2952" s="20" t="s">
        <v>224</v>
      </c>
      <c r="BE2952" s="228">
        <f>IF(N2952="základní",J2952,0)</f>
        <v>0</v>
      </c>
      <c r="BF2952" s="228">
        <f>IF(N2952="snížená",J2952,0)</f>
        <v>0</v>
      </c>
      <c r="BG2952" s="228">
        <f>IF(N2952="zákl. přenesená",J2952,0)</f>
        <v>0</v>
      </c>
      <c r="BH2952" s="228">
        <f>IF(N2952="sníž. přenesená",J2952,0)</f>
        <v>0</v>
      </c>
      <c r="BI2952" s="228">
        <f>IF(N2952="nulová",J2952,0)</f>
        <v>0</v>
      </c>
      <c r="BJ2952" s="20" t="s">
        <v>93</v>
      </c>
      <c r="BK2952" s="228">
        <f>ROUND(I2952*H2952,2)</f>
        <v>0</v>
      </c>
      <c r="BL2952" s="20" t="s">
        <v>544</v>
      </c>
      <c r="BM2952" s="227" t="s">
        <v>2942</v>
      </c>
    </row>
    <row r="2953" s="2" customFormat="1">
      <c r="A2953" s="41"/>
      <c r="B2953" s="42"/>
      <c r="C2953" s="43"/>
      <c r="D2953" s="267" t="s">
        <v>314</v>
      </c>
      <c r="E2953" s="43"/>
      <c r="F2953" s="268" t="s">
        <v>2943</v>
      </c>
      <c r="G2953" s="43"/>
      <c r="H2953" s="43"/>
      <c r="I2953" s="269"/>
      <c r="J2953" s="43"/>
      <c r="K2953" s="43"/>
      <c r="L2953" s="47"/>
      <c r="M2953" s="270"/>
      <c r="N2953" s="271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314</v>
      </c>
      <c r="AU2953" s="20" t="s">
        <v>93</v>
      </c>
    </row>
    <row r="2954" s="12" customFormat="1" ht="22.8" customHeight="1">
      <c r="A2954" s="12"/>
      <c r="B2954" s="200"/>
      <c r="C2954" s="201"/>
      <c r="D2954" s="202" t="s">
        <v>73</v>
      </c>
      <c r="E2954" s="214" t="s">
        <v>2944</v>
      </c>
      <c r="F2954" s="214" t="s">
        <v>2945</v>
      </c>
      <c r="G2954" s="201"/>
      <c r="H2954" s="201"/>
      <c r="I2954" s="204"/>
      <c r="J2954" s="215">
        <f>BK2954</f>
        <v>0</v>
      </c>
      <c r="K2954" s="201"/>
      <c r="L2954" s="206"/>
      <c r="M2954" s="207"/>
      <c r="N2954" s="208"/>
      <c r="O2954" s="208"/>
      <c r="P2954" s="209">
        <f>SUM(P2955:P3191)</f>
        <v>0</v>
      </c>
      <c r="Q2954" s="208"/>
      <c r="R2954" s="209">
        <f>SUM(R2955:R3191)</f>
        <v>30.674715110000001</v>
      </c>
      <c r="S2954" s="208"/>
      <c r="T2954" s="210">
        <f>SUM(T2955:T3191)</f>
        <v>0</v>
      </c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R2954" s="211" t="s">
        <v>93</v>
      </c>
      <c r="AT2954" s="212" t="s">
        <v>73</v>
      </c>
      <c r="AU2954" s="212" t="s">
        <v>82</v>
      </c>
      <c r="AY2954" s="211" t="s">
        <v>224</v>
      </c>
      <c r="BK2954" s="213">
        <f>SUM(BK2955:BK3191)</f>
        <v>0</v>
      </c>
    </row>
    <row r="2955" s="2" customFormat="1" ht="37.8" customHeight="1">
      <c r="A2955" s="41"/>
      <c r="B2955" s="42"/>
      <c r="C2955" s="216" t="s">
        <v>2946</v>
      </c>
      <c r="D2955" s="216" t="s">
        <v>227</v>
      </c>
      <c r="E2955" s="217" t="s">
        <v>2947</v>
      </c>
      <c r="F2955" s="218" t="s">
        <v>2948</v>
      </c>
      <c r="G2955" s="219" t="s">
        <v>266</v>
      </c>
      <c r="H2955" s="220">
        <v>35.844000000000001</v>
      </c>
      <c r="I2955" s="221"/>
      <c r="J2955" s="222">
        <f>ROUND(I2955*H2955,2)</f>
        <v>0</v>
      </c>
      <c r="K2955" s="218" t="s">
        <v>312</v>
      </c>
      <c r="L2955" s="47"/>
      <c r="M2955" s="223" t="s">
        <v>19</v>
      </c>
      <c r="N2955" s="224" t="s">
        <v>46</v>
      </c>
      <c r="O2955" s="87"/>
      <c r="P2955" s="225">
        <f>O2955*H2955</f>
        <v>0</v>
      </c>
      <c r="Q2955" s="225">
        <v>0</v>
      </c>
      <c r="R2955" s="225">
        <f>Q2955*H2955</f>
        <v>0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544</v>
      </c>
      <c r="AT2955" s="227" t="s">
        <v>227</v>
      </c>
      <c r="AU2955" s="227" t="s">
        <v>93</v>
      </c>
      <c r="AY2955" s="20" t="s">
        <v>224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93</v>
      </c>
      <c r="BK2955" s="228">
        <f>ROUND(I2955*H2955,2)</f>
        <v>0</v>
      </c>
      <c r="BL2955" s="20" t="s">
        <v>544</v>
      </c>
      <c r="BM2955" s="227" t="s">
        <v>2949</v>
      </c>
    </row>
    <row r="2956" s="2" customFormat="1">
      <c r="A2956" s="41"/>
      <c r="B2956" s="42"/>
      <c r="C2956" s="43"/>
      <c r="D2956" s="267" t="s">
        <v>314</v>
      </c>
      <c r="E2956" s="43"/>
      <c r="F2956" s="268" t="s">
        <v>2950</v>
      </c>
      <c r="G2956" s="43"/>
      <c r="H2956" s="43"/>
      <c r="I2956" s="269"/>
      <c r="J2956" s="43"/>
      <c r="K2956" s="43"/>
      <c r="L2956" s="47"/>
      <c r="M2956" s="270"/>
      <c r="N2956" s="271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314</v>
      </c>
      <c r="AU2956" s="20" t="s">
        <v>93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1392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1393</v>
      </c>
      <c r="G2958" s="230"/>
      <c r="H2958" s="234">
        <v>2.044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1407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284</v>
      </c>
      <c r="G2960" s="230"/>
      <c r="H2960" s="234">
        <v>15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1856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1857</v>
      </c>
      <c r="G2962" s="230"/>
      <c r="H2962" s="234">
        <v>18.800000000000001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74</v>
      </c>
      <c r="AY2962" s="240" t="s">
        <v>224</v>
      </c>
    </row>
    <row r="2963" s="16" customFormat="1">
      <c r="A2963" s="16"/>
      <c r="B2963" s="272"/>
      <c r="C2963" s="273"/>
      <c r="D2963" s="231" t="s">
        <v>268</v>
      </c>
      <c r="E2963" s="274" t="s">
        <v>19</v>
      </c>
      <c r="F2963" s="275" t="s">
        <v>351</v>
      </c>
      <c r="G2963" s="273"/>
      <c r="H2963" s="276">
        <v>35.844000000000001</v>
      </c>
      <c r="I2963" s="277"/>
      <c r="J2963" s="273"/>
      <c r="K2963" s="273"/>
      <c r="L2963" s="278"/>
      <c r="M2963" s="279"/>
      <c r="N2963" s="280"/>
      <c r="O2963" s="280"/>
      <c r="P2963" s="280"/>
      <c r="Q2963" s="280"/>
      <c r="R2963" s="280"/>
      <c r="S2963" s="280"/>
      <c r="T2963" s="281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T2963" s="282" t="s">
        <v>268</v>
      </c>
      <c r="AU2963" s="282" t="s">
        <v>93</v>
      </c>
      <c r="AV2963" s="16" t="s">
        <v>231</v>
      </c>
      <c r="AW2963" s="16" t="s">
        <v>34</v>
      </c>
      <c r="AX2963" s="16" t="s">
        <v>82</v>
      </c>
      <c r="AY2963" s="282" t="s">
        <v>224</v>
      </c>
    </row>
    <row r="2964" s="2" customFormat="1" ht="16.5" customHeight="1">
      <c r="A2964" s="41"/>
      <c r="B2964" s="42"/>
      <c r="C2964" s="286" t="s">
        <v>2951</v>
      </c>
      <c r="D2964" s="286" t="s">
        <v>572</v>
      </c>
      <c r="E2964" s="287" t="s">
        <v>2952</v>
      </c>
      <c r="F2964" s="288" t="s">
        <v>2953</v>
      </c>
      <c r="G2964" s="289" t="s">
        <v>324</v>
      </c>
      <c r="H2964" s="290">
        <v>0.107</v>
      </c>
      <c r="I2964" s="291"/>
      <c r="J2964" s="292">
        <f>ROUND(I2964*H2964,2)</f>
        <v>0</v>
      </c>
      <c r="K2964" s="288" t="s">
        <v>312</v>
      </c>
      <c r="L2964" s="293"/>
      <c r="M2964" s="294" t="s">
        <v>19</v>
      </c>
      <c r="N2964" s="295" t="s">
        <v>46</v>
      </c>
      <c r="O2964" s="87"/>
      <c r="P2964" s="225">
        <f>O2964*H2964</f>
        <v>0</v>
      </c>
      <c r="Q2964" s="225">
        <v>0.029999999999999999</v>
      </c>
      <c r="R2964" s="225">
        <f>Q2964*H2964</f>
        <v>0.0032099999999999997</v>
      </c>
      <c r="S2964" s="225">
        <v>0</v>
      </c>
      <c r="T2964" s="226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7" t="s">
        <v>643</v>
      </c>
      <c r="AT2964" s="227" t="s">
        <v>572</v>
      </c>
      <c r="AU2964" s="227" t="s">
        <v>93</v>
      </c>
      <c r="AY2964" s="20" t="s">
        <v>224</v>
      </c>
      <c r="BE2964" s="228">
        <f>IF(N2964="základní",J2964,0)</f>
        <v>0</v>
      </c>
      <c r="BF2964" s="228">
        <f>IF(N2964="snížená",J2964,0)</f>
        <v>0</v>
      </c>
      <c r="BG2964" s="228">
        <f>IF(N2964="zákl. přenesená",J2964,0)</f>
        <v>0</v>
      </c>
      <c r="BH2964" s="228">
        <f>IF(N2964="sníž. přenesená",J2964,0)</f>
        <v>0</v>
      </c>
      <c r="BI2964" s="228">
        <f>IF(N2964="nulová",J2964,0)</f>
        <v>0</v>
      </c>
      <c r="BJ2964" s="20" t="s">
        <v>93</v>
      </c>
      <c r="BK2964" s="228">
        <f>ROUND(I2964*H2964,2)</f>
        <v>0</v>
      </c>
      <c r="BL2964" s="20" t="s">
        <v>544</v>
      </c>
      <c r="BM2964" s="227" t="s">
        <v>2954</v>
      </c>
    </row>
    <row r="2965" s="14" customFormat="1">
      <c r="A2965" s="14"/>
      <c r="B2965" s="246"/>
      <c r="C2965" s="247"/>
      <c r="D2965" s="231" t="s">
        <v>268</v>
      </c>
      <c r="E2965" s="248" t="s">
        <v>19</v>
      </c>
      <c r="F2965" s="249" t="s">
        <v>1392</v>
      </c>
      <c r="G2965" s="247"/>
      <c r="H2965" s="248" t="s">
        <v>19</v>
      </c>
      <c r="I2965" s="250"/>
      <c r="J2965" s="247"/>
      <c r="K2965" s="247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268</v>
      </c>
      <c r="AU2965" s="255" t="s">
        <v>93</v>
      </c>
      <c r="AV2965" s="14" t="s">
        <v>82</v>
      </c>
      <c r="AW2965" s="14" t="s">
        <v>34</v>
      </c>
      <c r="AX2965" s="14" t="s">
        <v>74</v>
      </c>
      <c r="AY2965" s="255" t="s">
        <v>224</v>
      </c>
    </row>
    <row r="2966" s="13" customFormat="1">
      <c r="A2966" s="13"/>
      <c r="B2966" s="229"/>
      <c r="C2966" s="230"/>
      <c r="D2966" s="231" t="s">
        <v>268</v>
      </c>
      <c r="E2966" s="232" t="s">
        <v>19</v>
      </c>
      <c r="F2966" s="233" t="s">
        <v>2955</v>
      </c>
      <c r="G2966" s="230"/>
      <c r="H2966" s="234">
        <v>0.107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268</v>
      </c>
      <c r="AU2966" s="240" t="s">
        <v>93</v>
      </c>
      <c r="AV2966" s="13" t="s">
        <v>93</v>
      </c>
      <c r="AW2966" s="13" t="s">
        <v>34</v>
      </c>
      <c r="AX2966" s="13" t="s">
        <v>82</v>
      </c>
      <c r="AY2966" s="240" t="s">
        <v>224</v>
      </c>
    </row>
    <row r="2967" s="2" customFormat="1" ht="24.15" customHeight="1">
      <c r="A2967" s="41"/>
      <c r="B2967" s="42"/>
      <c r="C2967" s="286" t="s">
        <v>2956</v>
      </c>
      <c r="D2967" s="286" t="s">
        <v>572</v>
      </c>
      <c r="E2967" s="287" t="s">
        <v>2957</v>
      </c>
      <c r="F2967" s="288" t="s">
        <v>2958</v>
      </c>
      <c r="G2967" s="289" t="s">
        <v>324</v>
      </c>
      <c r="H2967" s="290">
        <v>3.9380000000000002</v>
      </c>
      <c r="I2967" s="291"/>
      <c r="J2967" s="292">
        <f>ROUND(I2967*H2967,2)</f>
        <v>0</v>
      </c>
      <c r="K2967" s="288" t="s">
        <v>312</v>
      </c>
      <c r="L2967" s="293"/>
      <c r="M2967" s="294" t="s">
        <v>19</v>
      </c>
      <c r="N2967" s="295" t="s">
        <v>46</v>
      </c>
      <c r="O2967" s="87"/>
      <c r="P2967" s="225">
        <f>O2967*H2967</f>
        <v>0</v>
      </c>
      <c r="Q2967" s="225">
        <v>0.035000000000000003</v>
      </c>
      <c r="R2967" s="225">
        <f>Q2967*H2967</f>
        <v>0.13783000000000001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643</v>
      </c>
      <c r="AT2967" s="227" t="s">
        <v>572</v>
      </c>
      <c r="AU2967" s="227" t="s">
        <v>93</v>
      </c>
      <c r="AY2967" s="20" t="s">
        <v>224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93</v>
      </c>
      <c r="BK2967" s="228">
        <f>ROUND(I2967*H2967,2)</f>
        <v>0</v>
      </c>
      <c r="BL2967" s="20" t="s">
        <v>544</v>
      </c>
      <c r="BM2967" s="227" t="s">
        <v>2959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1407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2960</v>
      </c>
      <c r="G2969" s="230"/>
      <c r="H2969" s="234">
        <v>3.9380000000000002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82</v>
      </c>
      <c r="AY2969" s="240" t="s">
        <v>224</v>
      </c>
    </row>
    <row r="2970" s="2" customFormat="1" ht="24.15" customHeight="1">
      <c r="A2970" s="41"/>
      <c r="B2970" s="42"/>
      <c r="C2970" s="286" t="s">
        <v>2961</v>
      </c>
      <c r="D2970" s="286" t="s">
        <v>572</v>
      </c>
      <c r="E2970" s="287" t="s">
        <v>2962</v>
      </c>
      <c r="F2970" s="288" t="s">
        <v>2963</v>
      </c>
      <c r="G2970" s="289" t="s">
        <v>324</v>
      </c>
      <c r="H2970" s="290">
        <v>1.579</v>
      </c>
      <c r="I2970" s="291"/>
      <c r="J2970" s="292">
        <f>ROUND(I2970*H2970,2)</f>
        <v>0</v>
      </c>
      <c r="K2970" s="288" t="s">
        <v>312</v>
      </c>
      <c r="L2970" s="293"/>
      <c r="M2970" s="294" t="s">
        <v>19</v>
      </c>
      <c r="N2970" s="295" t="s">
        <v>46</v>
      </c>
      <c r="O2970" s="87"/>
      <c r="P2970" s="225">
        <f>O2970*H2970</f>
        <v>0</v>
      </c>
      <c r="Q2970" s="225">
        <v>0.029999999999999999</v>
      </c>
      <c r="R2970" s="225">
        <f>Q2970*H2970</f>
        <v>0.047369999999999995</v>
      </c>
      <c r="S2970" s="225">
        <v>0</v>
      </c>
      <c r="T2970" s="226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27" t="s">
        <v>643</v>
      </c>
      <c r="AT2970" s="227" t="s">
        <v>572</v>
      </c>
      <c r="AU2970" s="227" t="s">
        <v>93</v>
      </c>
      <c r="AY2970" s="20" t="s">
        <v>224</v>
      </c>
      <c r="BE2970" s="228">
        <f>IF(N2970="základní",J2970,0)</f>
        <v>0</v>
      </c>
      <c r="BF2970" s="228">
        <f>IF(N2970="snížená",J2970,0)</f>
        <v>0</v>
      </c>
      <c r="BG2970" s="228">
        <f>IF(N2970="zákl. přenesená",J2970,0)</f>
        <v>0</v>
      </c>
      <c r="BH2970" s="228">
        <f>IF(N2970="sníž. přenesená",J2970,0)</f>
        <v>0</v>
      </c>
      <c r="BI2970" s="228">
        <f>IF(N2970="nulová",J2970,0)</f>
        <v>0</v>
      </c>
      <c r="BJ2970" s="20" t="s">
        <v>93</v>
      </c>
      <c r="BK2970" s="228">
        <f>ROUND(I2970*H2970,2)</f>
        <v>0</v>
      </c>
      <c r="BL2970" s="20" t="s">
        <v>544</v>
      </c>
      <c r="BM2970" s="227" t="s">
        <v>2964</v>
      </c>
    </row>
    <row r="2971" s="14" customFormat="1">
      <c r="A2971" s="14"/>
      <c r="B2971" s="246"/>
      <c r="C2971" s="247"/>
      <c r="D2971" s="231" t="s">
        <v>268</v>
      </c>
      <c r="E2971" s="248" t="s">
        <v>19</v>
      </c>
      <c r="F2971" s="249" t="s">
        <v>1856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268</v>
      </c>
      <c r="AU2971" s="255" t="s">
        <v>93</v>
      </c>
      <c r="AV2971" s="14" t="s">
        <v>82</v>
      </c>
      <c r="AW2971" s="14" t="s">
        <v>34</v>
      </c>
      <c r="AX2971" s="14" t="s">
        <v>74</v>
      </c>
      <c r="AY2971" s="255" t="s">
        <v>224</v>
      </c>
    </row>
    <row r="2972" s="13" customFormat="1">
      <c r="A2972" s="13"/>
      <c r="B2972" s="229"/>
      <c r="C2972" s="230"/>
      <c r="D2972" s="231" t="s">
        <v>268</v>
      </c>
      <c r="E2972" s="232" t="s">
        <v>19</v>
      </c>
      <c r="F2972" s="233" t="s">
        <v>2965</v>
      </c>
      <c r="G2972" s="230"/>
      <c r="H2972" s="234">
        <v>1.579</v>
      </c>
      <c r="I2972" s="235"/>
      <c r="J2972" s="230"/>
      <c r="K2972" s="230"/>
      <c r="L2972" s="236"/>
      <c r="M2972" s="237"/>
      <c r="N2972" s="238"/>
      <c r="O2972" s="238"/>
      <c r="P2972" s="238"/>
      <c r="Q2972" s="238"/>
      <c r="R2972" s="238"/>
      <c r="S2972" s="238"/>
      <c r="T2972" s="23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0" t="s">
        <v>268</v>
      </c>
      <c r="AU2972" s="240" t="s">
        <v>93</v>
      </c>
      <c r="AV2972" s="13" t="s">
        <v>93</v>
      </c>
      <c r="AW2972" s="13" t="s">
        <v>34</v>
      </c>
      <c r="AX2972" s="13" t="s">
        <v>82</v>
      </c>
      <c r="AY2972" s="240" t="s">
        <v>224</v>
      </c>
    </row>
    <row r="2973" s="2" customFormat="1" ht="37.8" customHeight="1">
      <c r="A2973" s="41"/>
      <c r="B2973" s="42"/>
      <c r="C2973" s="216" t="s">
        <v>2966</v>
      </c>
      <c r="D2973" s="216" t="s">
        <v>227</v>
      </c>
      <c r="E2973" s="217" t="s">
        <v>2967</v>
      </c>
      <c r="F2973" s="218" t="s">
        <v>2968</v>
      </c>
      <c r="G2973" s="219" t="s">
        <v>266</v>
      </c>
      <c r="H2973" s="220">
        <v>4266.3580000000002</v>
      </c>
      <c r="I2973" s="221"/>
      <c r="J2973" s="222">
        <f>ROUND(I2973*H2973,2)</f>
        <v>0</v>
      </c>
      <c r="K2973" s="218" t="s">
        <v>312</v>
      </c>
      <c r="L2973" s="47"/>
      <c r="M2973" s="223" t="s">
        <v>19</v>
      </c>
      <c r="N2973" s="224" t="s">
        <v>46</v>
      </c>
      <c r="O2973" s="87"/>
      <c r="P2973" s="225">
        <f>O2973*H2973</f>
        <v>0</v>
      </c>
      <c r="Q2973" s="225">
        <v>0</v>
      </c>
      <c r="R2973" s="225">
        <f>Q2973*H2973</f>
        <v>0</v>
      </c>
      <c r="S2973" s="225">
        <v>0</v>
      </c>
      <c r="T2973" s="226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7" t="s">
        <v>544</v>
      </c>
      <c r="AT2973" s="227" t="s">
        <v>227</v>
      </c>
      <c r="AU2973" s="227" t="s">
        <v>93</v>
      </c>
      <c r="AY2973" s="20" t="s">
        <v>224</v>
      </c>
      <c r="BE2973" s="228">
        <f>IF(N2973="základní",J2973,0)</f>
        <v>0</v>
      </c>
      <c r="BF2973" s="228">
        <f>IF(N2973="snížená",J2973,0)</f>
        <v>0</v>
      </c>
      <c r="BG2973" s="228">
        <f>IF(N2973="zákl. přenesená",J2973,0)</f>
        <v>0</v>
      </c>
      <c r="BH2973" s="228">
        <f>IF(N2973="sníž. přenesená",J2973,0)</f>
        <v>0</v>
      </c>
      <c r="BI2973" s="228">
        <f>IF(N2973="nulová",J2973,0)</f>
        <v>0</v>
      </c>
      <c r="BJ2973" s="20" t="s">
        <v>93</v>
      </c>
      <c r="BK2973" s="228">
        <f>ROUND(I2973*H2973,2)</f>
        <v>0</v>
      </c>
      <c r="BL2973" s="20" t="s">
        <v>544</v>
      </c>
      <c r="BM2973" s="227" t="s">
        <v>2969</v>
      </c>
    </row>
    <row r="2974" s="2" customFormat="1">
      <c r="A2974" s="41"/>
      <c r="B2974" s="42"/>
      <c r="C2974" s="43"/>
      <c r="D2974" s="267" t="s">
        <v>314</v>
      </c>
      <c r="E2974" s="43"/>
      <c r="F2974" s="268" t="s">
        <v>2970</v>
      </c>
      <c r="G2974" s="43"/>
      <c r="H2974" s="43"/>
      <c r="I2974" s="269"/>
      <c r="J2974" s="43"/>
      <c r="K2974" s="43"/>
      <c r="L2974" s="47"/>
      <c r="M2974" s="270"/>
      <c r="N2974" s="271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314</v>
      </c>
      <c r="AU2974" s="20" t="s">
        <v>93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1838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1839</v>
      </c>
      <c r="G2976" s="230"/>
      <c r="H2976" s="234">
        <v>357.60000000000002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1840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1841</v>
      </c>
      <c r="G2978" s="230"/>
      <c r="H2978" s="234">
        <v>2310.4000000000001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1842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1843</v>
      </c>
      <c r="G2980" s="230"/>
      <c r="H2980" s="234">
        <v>252.90000000000001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1844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1845</v>
      </c>
      <c r="G2982" s="230"/>
      <c r="H2982" s="234">
        <v>138.69999999999999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1846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1847</v>
      </c>
      <c r="G2984" s="230"/>
      <c r="H2984" s="234">
        <v>534.79999999999995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1848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1849</v>
      </c>
      <c r="G2986" s="230"/>
      <c r="H2986" s="234">
        <v>119.8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1850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1851</v>
      </c>
      <c r="G2988" s="230"/>
      <c r="H2988" s="234">
        <v>133.19999999999999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1852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1853</v>
      </c>
      <c r="G2990" s="230"/>
      <c r="H2990" s="234">
        <v>319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1854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1855</v>
      </c>
      <c r="G2992" s="230"/>
      <c r="H2992" s="234">
        <v>3.7000000000000002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1858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1859</v>
      </c>
      <c r="G2994" s="230"/>
      <c r="H2994" s="234">
        <v>52.558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1860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1861</v>
      </c>
      <c r="G2996" s="230"/>
      <c r="H2996" s="234">
        <v>43.700000000000003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6" customFormat="1">
      <c r="A2997" s="16"/>
      <c r="B2997" s="272"/>
      <c r="C2997" s="273"/>
      <c r="D2997" s="231" t="s">
        <v>268</v>
      </c>
      <c r="E2997" s="274" t="s">
        <v>19</v>
      </c>
      <c r="F2997" s="275" t="s">
        <v>351</v>
      </c>
      <c r="G2997" s="273"/>
      <c r="H2997" s="276">
        <v>4266.3580000000002</v>
      </c>
      <c r="I2997" s="277"/>
      <c r="J2997" s="273"/>
      <c r="K2997" s="273"/>
      <c r="L2997" s="278"/>
      <c r="M2997" s="279"/>
      <c r="N2997" s="280"/>
      <c r="O2997" s="280"/>
      <c r="P2997" s="280"/>
      <c r="Q2997" s="280"/>
      <c r="R2997" s="280"/>
      <c r="S2997" s="280"/>
      <c r="T2997" s="281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82" t="s">
        <v>268</v>
      </c>
      <c r="AU2997" s="282" t="s">
        <v>93</v>
      </c>
      <c r="AV2997" s="16" t="s">
        <v>231</v>
      </c>
      <c r="AW2997" s="16" t="s">
        <v>34</v>
      </c>
      <c r="AX2997" s="16" t="s">
        <v>82</v>
      </c>
      <c r="AY2997" s="282" t="s">
        <v>224</v>
      </c>
    </row>
    <row r="2998" s="2" customFormat="1" ht="24.15" customHeight="1">
      <c r="A2998" s="41"/>
      <c r="B2998" s="42"/>
      <c r="C2998" s="286" t="s">
        <v>2971</v>
      </c>
      <c r="D2998" s="286" t="s">
        <v>572</v>
      </c>
      <c r="E2998" s="287" t="s">
        <v>2972</v>
      </c>
      <c r="F2998" s="288" t="s">
        <v>2973</v>
      </c>
      <c r="G2998" s="289" t="s">
        <v>266</v>
      </c>
      <c r="H2998" s="290">
        <v>4479.6760000000004</v>
      </c>
      <c r="I2998" s="291"/>
      <c r="J2998" s="292">
        <f>ROUND(I2998*H2998,2)</f>
        <v>0</v>
      </c>
      <c r="K2998" s="288" t="s">
        <v>312</v>
      </c>
      <c r="L2998" s="293"/>
      <c r="M2998" s="294" t="s">
        <v>19</v>
      </c>
      <c r="N2998" s="295" t="s">
        <v>46</v>
      </c>
      <c r="O2998" s="87"/>
      <c r="P2998" s="225">
        <f>O2998*H2998</f>
        <v>0</v>
      </c>
      <c r="Q2998" s="225">
        <v>0.00051999999999999995</v>
      </c>
      <c r="R2998" s="225">
        <f>Q2998*H2998</f>
        <v>2.32943152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643</v>
      </c>
      <c r="AT2998" s="227" t="s">
        <v>572</v>
      </c>
      <c r="AU2998" s="227" t="s">
        <v>93</v>
      </c>
      <c r="AY2998" s="20" t="s">
        <v>224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93</v>
      </c>
      <c r="BK2998" s="228">
        <f>ROUND(I2998*H2998,2)</f>
        <v>0</v>
      </c>
      <c r="BL2998" s="20" t="s">
        <v>544</v>
      </c>
      <c r="BM2998" s="227" t="s">
        <v>2974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1838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2975</v>
      </c>
      <c r="G3000" s="230"/>
      <c r="H3000" s="234">
        <v>375.48000000000002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1840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2976</v>
      </c>
      <c r="G3002" s="230"/>
      <c r="H3002" s="234">
        <v>2425.9200000000001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1842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2977</v>
      </c>
      <c r="G3004" s="230"/>
      <c r="H3004" s="234">
        <v>265.54500000000002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1844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2978</v>
      </c>
      <c r="G3006" s="230"/>
      <c r="H3006" s="234">
        <v>145.63499999999999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1846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2979</v>
      </c>
      <c r="G3008" s="230"/>
      <c r="H3008" s="234">
        <v>561.53999999999996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1848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2980</v>
      </c>
      <c r="G3010" s="230"/>
      <c r="H3010" s="234">
        <v>125.79000000000001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1850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2981</v>
      </c>
      <c r="G3012" s="230"/>
      <c r="H3012" s="234">
        <v>139.86000000000001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1852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2982</v>
      </c>
      <c r="G3014" s="230"/>
      <c r="H3014" s="234">
        <v>334.94999999999999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1854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2983</v>
      </c>
      <c r="G3016" s="230"/>
      <c r="H3016" s="234">
        <v>3.8849999999999998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1858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2984</v>
      </c>
      <c r="G3018" s="230"/>
      <c r="H3018" s="234">
        <v>55.186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4" customFormat="1">
      <c r="A3019" s="14"/>
      <c r="B3019" s="246"/>
      <c r="C3019" s="247"/>
      <c r="D3019" s="231" t="s">
        <v>268</v>
      </c>
      <c r="E3019" s="248" t="s">
        <v>19</v>
      </c>
      <c r="F3019" s="249" t="s">
        <v>1860</v>
      </c>
      <c r="G3019" s="247"/>
      <c r="H3019" s="248" t="s">
        <v>19</v>
      </c>
      <c r="I3019" s="250"/>
      <c r="J3019" s="247"/>
      <c r="K3019" s="247"/>
      <c r="L3019" s="251"/>
      <c r="M3019" s="252"/>
      <c r="N3019" s="253"/>
      <c r="O3019" s="253"/>
      <c r="P3019" s="253"/>
      <c r="Q3019" s="253"/>
      <c r="R3019" s="253"/>
      <c r="S3019" s="253"/>
      <c r="T3019" s="25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5" t="s">
        <v>268</v>
      </c>
      <c r="AU3019" s="255" t="s">
        <v>93</v>
      </c>
      <c r="AV3019" s="14" t="s">
        <v>82</v>
      </c>
      <c r="AW3019" s="14" t="s">
        <v>34</v>
      </c>
      <c r="AX3019" s="14" t="s">
        <v>74</v>
      </c>
      <c r="AY3019" s="255" t="s">
        <v>224</v>
      </c>
    </row>
    <row r="3020" s="13" customFormat="1">
      <c r="A3020" s="13"/>
      <c r="B3020" s="229"/>
      <c r="C3020" s="230"/>
      <c r="D3020" s="231" t="s">
        <v>268</v>
      </c>
      <c r="E3020" s="232" t="s">
        <v>19</v>
      </c>
      <c r="F3020" s="233" t="s">
        <v>2985</v>
      </c>
      <c r="G3020" s="230"/>
      <c r="H3020" s="234">
        <v>45.884999999999998</v>
      </c>
      <c r="I3020" s="235"/>
      <c r="J3020" s="230"/>
      <c r="K3020" s="230"/>
      <c r="L3020" s="236"/>
      <c r="M3020" s="237"/>
      <c r="N3020" s="238"/>
      <c r="O3020" s="238"/>
      <c r="P3020" s="238"/>
      <c r="Q3020" s="238"/>
      <c r="R3020" s="238"/>
      <c r="S3020" s="238"/>
      <c r="T3020" s="23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0" t="s">
        <v>268</v>
      </c>
      <c r="AU3020" s="240" t="s">
        <v>93</v>
      </c>
      <c r="AV3020" s="13" t="s">
        <v>93</v>
      </c>
      <c r="AW3020" s="13" t="s">
        <v>34</v>
      </c>
      <c r="AX3020" s="13" t="s">
        <v>74</v>
      </c>
      <c r="AY3020" s="240" t="s">
        <v>224</v>
      </c>
    </row>
    <row r="3021" s="16" customFormat="1">
      <c r="A3021" s="16"/>
      <c r="B3021" s="272"/>
      <c r="C3021" s="273"/>
      <c r="D3021" s="231" t="s">
        <v>268</v>
      </c>
      <c r="E3021" s="274" t="s">
        <v>19</v>
      </c>
      <c r="F3021" s="275" t="s">
        <v>351</v>
      </c>
      <c r="G3021" s="273"/>
      <c r="H3021" s="276">
        <v>4479.6760000000004</v>
      </c>
      <c r="I3021" s="277"/>
      <c r="J3021" s="273"/>
      <c r="K3021" s="273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82" t="s">
        <v>268</v>
      </c>
      <c r="AU3021" s="282" t="s">
        <v>93</v>
      </c>
      <c r="AV3021" s="16" t="s">
        <v>231</v>
      </c>
      <c r="AW3021" s="16" t="s">
        <v>34</v>
      </c>
      <c r="AX3021" s="16" t="s">
        <v>82</v>
      </c>
      <c r="AY3021" s="282" t="s">
        <v>224</v>
      </c>
    </row>
    <row r="3022" s="2" customFormat="1" ht="24.15" customHeight="1">
      <c r="A3022" s="41"/>
      <c r="B3022" s="42"/>
      <c r="C3022" s="286" t="s">
        <v>2986</v>
      </c>
      <c r="D3022" s="286" t="s">
        <v>572</v>
      </c>
      <c r="E3022" s="287" t="s">
        <v>2962</v>
      </c>
      <c r="F3022" s="288" t="s">
        <v>2963</v>
      </c>
      <c r="G3022" s="289" t="s">
        <v>324</v>
      </c>
      <c r="H3022" s="290">
        <v>179.18600000000001</v>
      </c>
      <c r="I3022" s="291"/>
      <c r="J3022" s="292">
        <f>ROUND(I3022*H3022,2)</f>
        <v>0</v>
      </c>
      <c r="K3022" s="288" t="s">
        <v>312</v>
      </c>
      <c r="L3022" s="293"/>
      <c r="M3022" s="294" t="s">
        <v>19</v>
      </c>
      <c r="N3022" s="295" t="s">
        <v>46</v>
      </c>
      <c r="O3022" s="87"/>
      <c r="P3022" s="225">
        <f>O3022*H3022</f>
        <v>0</v>
      </c>
      <c r="Q3022" s="225">
        <v>0.029999999999999999</v>
      </c>
      <c r="R3022" s="225">
        <f>Q3022*H3022</f>
        <v>5.3755800000000002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643</v>
      </c>
      <c r="AT3022" s="227" t="s">
        <v>572</v>
      </c>
      <c r="AU3022" s="227" t="s">
        <v>93</v>
      </c>
      <c r="AY3022" s="20" t="s">
        <v>224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93</v>
      </c>
      <c r="BK3022" s="228">
        <f>ROUND(I3022*H3022,2)</f>
        <v>0</v>
      </c>
      <c r="BL3022" s="20" t="s">
        <v>544</v>
      </c>
      <c r="BM3022" s="227" t="s">
        <v>2987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1838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2988</v>
      </c>
      <c r="G3024" s="230"/>
      <c r="H3024" s="234">
        <v>15.019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1840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2989</v>
      </c>
      <c r="G3026" s="230"/>
      <c r="H3026" s="234">
        <v>97.037000000000006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1842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2990</v>
      </c>
      <c r="G3028" s="230"/>
      <c r="H3028" s="234">
        <v>10.622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1844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2991</v>
      </c>
      <c r="G3030" s="230"/>
      <c r="H3030" s="234">
        <v>5.8250000000000002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1846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2992</v>
      </c>
      <c r="G3032" s="230"/>
      <c r="H3032" s="234">
        <v>22.462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1848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2993</v>
      </c>
      <c r="G3034" s="230"/>
      <c r="H3034" s="234">
        <v>5.032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1850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2994</v>
      </c>
      <c r="G3036" s="230"/>
      <c r="H3036" s="234">
        <v>5.5940000000000003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1852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2995</v>
      </c>
      <c r="G3038" s="230"/>
      <c r="H3038" s="234">
        <v>13.398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1854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2996</v>
      </c>
      <c r="G3040" s="230"/>
      <c r="H3040" s="234">
        <v>0.155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1858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2997</v>
      </c>
      <c r="G3042" s="230"/>
      <c r="H3042" s="234">
        <v>2.2069999999999999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4" customFormat="1">
      <c r="A3043" s="14"/>
      <c r="B3043" s="246"/>
      <c r="C3043" s="247"/>
      <c r="D3043" s="231" t="s">
        <v>268</v>
      </c>
      <c r="E3043" s="248" t="s">
        <v>19</v>
      </c>
      <c r="F3043" s="249" t="s">
        <v>1860</v>
      </c>
      <c r="G3043" s="247"/>
      <c r="H3043" s="248" t="s">
        <v>19</v>
      </c>
      <c r="I3043" s="250"/>
      <c r="J3043" s="247"/>
      <c r="K3043" s="247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268</v>
      </c>
      <c r="AU3043" s="255" t="s">
        <v>93</v>
      </c>
      <c r="AV3043" s="14" t="s">
        <v>82</v>
      </c>
      <c r="AW3043" s="14" t="s">
        <v>34</v>
      </c>
      <c r="AX3043" s="14" t="s">
        <v>74</v>
      </c>
      <c r="AY3043" s="255" t="s">
        <v>224</v>
      </c>
    </row>
    <row r="3044" s="13" customFormat="1">
      <c r="A3044" s="13"/>
      <c r="B3044" s="229"/>
      <c r="C3044" s="230"/>
      <c r="D3044" s="231" t="s">
        <v>268</v>
      </c>
      <c r="E3044" s="232" t="s">
        <v>19</v>
      </c>
      <c r="F3044" s="233" t="s">
        <v>2998</v>
      </c>
      <c r="G3044" s="230"/>
      <c r="H3044" s="234">
        <v>1.835</v>
      </c>
      <c r="I3044" s="235"/>
      <c r="J3044" s="230"/>
      <c r="K3044" s="230"/>
      <c r="L3044" s="236"/>
      <c r="M3044" s="237"/>
      <c r="N3044" s="238"/>
      <c r="O3044" s="238"/>
      <c r="P3044" s="238"/>
      <c r="Q3044" s="238"/>
      <c r="R3044" s="238"/>
      <c r="S3044" s="238"/>
      <c r="T3044" s="23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0" t="s">
        <v>268</v>
      </c>
      <c r="AU3044" s="240" t="s">
        <v>93</v>
      </c>
      <c r="AV3044" s="13" t="s">
        <v>93</v>
      </c>
      <c r="AW3044" s="13" t="s">
        <v>34</v>
      </c>
      <c r="AX3044" s="13" t="s">
        <v>74</v>
      </c>
      <c r="AY3044" s="240" t="s">
        <v>224</v>
      </c>
    </row>
    <row r="3045" s="16" customFormat="1">
      <c r="A3045" s="16"/>
      <c r="B3045" s="272"/>
      <c r="C3045" s="273"/>
      <c r="D3045" s="231" t="s">
        <v>268</v>
      </c>
      <c r="E3045" s="274" t="s">
        <v>19</v>
      </c>
      <c r="F3045" s="275" t="s">
        <v>351</v>
      </c>
      <c r="G3045" s="273"/>
      <c r="H3045" s="276">
        <v>179.18600000000001</v>
      </c>
      <c r="I3045" s="277"/>
      <c r="J3045" s="273"/>
      <c r="K3045" s="273"/>
      <c r="L3045" s="278"/>
      <c r="M3045" s="279"/>
      <c r="N3045" s="280"/>
      <c r="O3045" s="280"/>
      <c r="P3045" s="280"/>
      <c r="Q3045" s="280"/>
      <c r="R3045" s="280"/>
      <c r="S3045" s="280"/>
      <c r="T3045" s="281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T3045" s="282" t="s">
        <v>268</v>
      </c>
      <c r="AU3045" s="282" t="s">
        <v>93</v>
      </c>
      <c r="AV3045" s="16" t="s">
        <v>231</v>
      </c>
      <c r="AW3045" s="16" t="s">
        <v>34</v>
      </c>
      <c r="AX3045" s="16" t="s">
        <v>82</v>
      </c>
      <c r="AY3045" s="282" t="s">
        <v>224</v>
      </c>
    </row>
    <row r="3046" s="2" customFormat="1" ht="44.25" customHeight="1">
      <c r="A3046" s="41"/>
      <c r="B3046" s="42"/>
      <c r="C3046" s="216" t="s">
        <v>2999</v>
      </c>
      <c r="D3046" s="216" t="s">
        <v>227</v>
      </c>
      <c r="E3046" s="217" t="s">
        <v>3000</v>
      </c>
      <c r="F3046" s="218" t="s">
        <v>3001</v>
      </c>
      <c r="G3046" s="219" t="s">
        <v>266</v>
      </c>
      <c r="H3046" s="220">
        <v>129.03999999999999</v>
      </c>
      <c r="I3046" s="221"/>
      <c r="J3046" s="222">
        <f>ROUND(I3046*H3046,2)</f>
        <v>0</v>
      </c>
      <c r="K3046" s="218" t="s">
        <v>312</v>
      </c>
      <c r="L3046" s="47"/>
      <c r="M3046" s="223" t="s">
        <v>19</v>
      </c>
      <c r="N3046" s="224" t="s">
        <v>46</v>
      </c>
      <c r="O3046" s="87"/>
      <c r="P3046" s="225">
        <f>O3046*H3046</f>
        <v>0</v>
      </c>
      <c r="Q3046" s="225">
        <v>3.0000000000000001E-05</v>
      </c>
      <c r="R3046" s="225">
        <f>Q3046*H3046</f>
        <v>0.0038712</v>
      </c>
      <c r="S3046" s="225">
        <v>0</v>
      </c>
      <c r="T3046" s="226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7" t="s">
        <v>544</v>
      </c>
      <c r="AT3046" s="227" t="s">
        <v>227</v>
      </c>
      <c r="AU3046" s="227" t="s">
        <v>93</v>
      </c>
      <c r="AY3046" s="20" t="s">
        <v>224</v>
      </c>
      <c r="BE3046" s="228">
        <f>IF(N3046="základní",J3046,0)</f>
        <v>0</v>
      </c>
      <c r="BF3046" s="228">
        <f>IF(N3046="snížená",J3046,0)</f>
        <v>0</v>
      </c>
      <c r="BG3046" s="228">
        <f>IF(N3046="zákl. přenesená",J3046,0)</f>
        <v>0</v>
      </c>
      <c r="BH3046" s="228">
        <f>IF(N3046="sníž. přenesená",J3046,0)</f>
        <v>0</v>
      </c>
      <c r="BI3046" s="228">
        <f>IF(N3046="nulová",J3046,0)</f>
        <v>0</v>
      </c>
      <c r="BJ3046" s="20" t="s">
        <v>93</v>
      </c>
      <c r="BK3046" s="228">
        <f>ROUND(I3046*H3046,2)</f>
        <v>0</v>
      </c>
      <c r="BL3046" s="20" t="s">
        <v>544</v>
      </c>
      <c r="BM3046" s="227" t="s">
        <v>3002</v>
      </c>
    </row>
    <row r="3047" s="2" customFormat="1">
      <c r="A3047" s="41"/>
      <c r="B3047" s="42"/>
      <c r="C3047" s="43"/>
      <c r="D3047" s="267" t="s">
        <v>314</v>
      </c>
      <c r="E3047" s="43"/>
      <c r="F3047" s="268" t="s">
        <v>3003</v>
      </c>
      <c r="G3047" s="43"/>
      <c r="H3047" s="43"/>
      <c r="I3047" s="269"/>
      <c r="J3047" s="43"/>
      <c r="K3047" s="43"/>
      <c r="L3047" s="47"/>
      <c r="M3047" s="270"/>
      <c r="N3047" s="271"/>
      <c r="O3047" s="87"/>
      <c r="P3047" s="87"/>
      <c r="Q3047" s="87"/>
      <c r="R3047" s="87"/>
      <c r="S3047" s="87"/>
      <c r="T3047" s="88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T3047" s="20" t="s">
        <v>314</v>
      </c>
      <c r="AU3047" s="20" t="s">
        <v>93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3004</v>
      </c>
      <c r="G3048" s="230"/>
      <c r="H3048" s="234">
        <v>129.03999999999999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24.15" customHeight="1">
      <c r="A3049" s="41"/>
      <c r="B3049" s="42"/>
      <c r="C3049" s="286" t="s">
        <v>3005</v>
      </c>
      <c r="D3049" s="286" t="s">
        <v>572</v>
      </c>
      <c r="E3049" s="287" t="s">
        <v>2957</v>
      </c>
      <c r="F3049" s="288" t="s">
        <v>2958</v>
      </c>
      <c r="G3049" s="289" t="s">
        <v>324</v>
      </c>
      <c r="H3049" s="290">
        <v>20.324000000000002</v>
      </c>
      <c r="I3049" s="291"/>
      <c r="J3049" s="292">
        <f>ROUND(I3049*H3049,2)</f>
        <v>0</v>
      </c>
      <c r="K3049" s="288" t="s">
        <v>312</v>
      </c>
      <c r="L3049" s="293"/>
      <c r="M3049" s="294" t="s">
        <v>19</v>
      </c>
      <c r="N3049" s="295" t="s">
        <v>46</v>
      </c>
      <c r="O3049" s="87"/>
      <c r="P3049" s="225">
        <f>O3049*H3049</f>
        <v>0</v>
      </c>
      <c r="Q3049" s="225">
        <v>0.035000000000000003</v>
      </c>
      <c r="R3049" s="225">
        <f>Q3049*H3049</f>
        <v>0.71134000000000008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643</v>
      </c>
      <c r="AT3049" s="227" t="s">
        <v>572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13" customFormat="1">
      <c r="A3050" s="13"/>
      <c r="B3050" s="229"/>
      <c r="C3050" s="230"/>
      <c r="D3050" s="231" t="s">
        <v>268</v>
      </c>
      <c r="E3050" s="232" t="s">
        <v>19</v>
      </c>
      <c r="F3050" s="233" t="s">
        <v>3007</v>
      </c>
      <c r="G3050" s="230"/>
      <c r="H3050" s="234">
        <v>20.324000000000002</v>
      </c>
      <c r="I3050" s="235"/>
      <c r="J3050" s="230"/>
      <c r="K3050" s="230"/>
      <c r="L3050" s="236"/>
      <c r="M3050" s="237"/>
      <c r="N3050" s="238"/>
      <c r="O3050" s="238"/>
      <c r="P3050" s="238"/>
      <c r="Q3050" s="238"/>
      <c r="R3050" s="238"/>
      <c r="S3050" s="238"/>
      <c r="T3050" s="23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0" t="s">
        <v>268</v>
      </c>
      <c r="AU3050" s="240" t="s">
        <v>93</v>
      </c>
      <c r="AV3050" s="13" t="s">
        <v>93</v>
      </c>
      <c r="AW3050" s="13" t="s">
        <v>34</v>
      </c>
      <c r="AX3050" s="13" t="s">
        <v>82</v>
      </c>
      <c r="AY3050" s="240" t="s">
        <v>224</v>
      </c>
    </row>
    <row r="3051" s="2" customFormat="1" ht="44.25" customHeight="1">
      <c r="A3051" s="41"/>
      <c r="B3051" s="42"/>
      <c r="C3051" s="216" t="s">
        <v>3008</v>
      </c>
      <c r="D3051" s="216" t="s">
        <v>227</v>
      </c>
      <c r="E3051" s="217" t="s">
        <v>3009</v>
      </c>
      <c r="F3051" s="218" t="s">
        <v>3010</v>
      </c>
      <c r="G3051" s="219" t="s">
        <v>266</v>
      </c>
      <c r="H3051" s="220">
        <v>107.89100000000001</v>
      </c>
      <c r="I3051" s="221"/>
      <c r="J3051" s="222">
        <f>ROUND(I3051*H3051,2)</f>
        <v>0</v>
      </c>
      <c r="K3051" s="218" t="s">
        <v>312</v>
      </c>
      <c r="L3051" s="47"/>
      <c r="M3051" s="223" t="s">
        <v>19</v>
      </c>
      <c r="N3051" s="224" t="s">
        <v>46</v>
      </c>
      <c r="O3051" s="87"/>
      <c r="P3051" s="225">
        <f>O3051*H3051</f>
        <v>0</v>
      </c>
      <c r="Q3051" s="225">
        <v>3.0000000000000001E-05</v>
      </c>
      <c r="R3051" s="225">
        <f>Q3051*H3051</f>
        <v>0.0032367300000000002</v>
      </c>
      <c r="S3051" s="225">
        <v>0</v>
      </c>
      <c r="T3051" s="226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7" t="s">
        <v>544</v>
      </c>
      <c r="AT3051" s="227" t="s">
        <v>227</v>
      </c>
      <c r="AU3051" s="227" t="s">
        <v>93</v>
      </c>
      <c r="AY3051" s="20" t="s">
        <v>224</v>
      </c>
      <c r="BE3051" s="228">
        <f>IF(N3051="základní",J3051,0)</f>
        <v>0</v>
      </c>
      <c r="BF3051" s="228">
        <f>IF(N3051="snížená",J3051,0)</f>
        <v>0</v>
      </c>
      <c r="BG3051" s="228">
        <f>IF(N3051="zákl. přenesená",J3051,0)</f>
        <v>0</v>
      </c>
      <c r="BH3051" s="228">
        <f>IF(N3051="sníž. přenesená",J3051,0)</f>
        <v>0</v>
      </c>
      <c r="BI3051" s="228">
        <f>IF(N3051="nulová",J3051,0)</f>
        <v>0</v>
      </c>
      <c r="BJ3051" s="20" t="s">
        <v>93</v>
      </c>
      <c r="BK3051" s="228">
        <f>ROUND(I3051*H3051,2)</f>
        <v>0</v>
      </c>
      <c r="BL3051" s="20" t="s">
        <v>544</v>
      </c>
      <c r="BM3051" s="227" t="s">
        <v>3011</v>
      </c>
    </row>
    <row r="3052" s="2" customFormat="1">
      <c r="A3052" s="41"/>
      <c r="B3052" s="42"/>
      <c r="C3052" s="43"/>
      <c r="D3052" s="267" t="s">
        <v>314</v>
      </c>
      <c r="E3052" s="43"/>
      <c r="F3052" s="268" t="s">
        <v>3012</v>
      </c>
      <c r="G3052" s="43"/>
      <c r="H3052" s="43"/>
      <c r="I3052" s="269"/>
      <c r="J3052" s="43"/>
      <c r="K3052" s="43"/>
      <c r="L3052" s="47"/>
      <c r="M3052" s="270"/>
      <c r="N3052" s="271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314</v>
      </c>
      <c r="AU3052" s="20" t="s">
        <v>93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2607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3013</v>
      </c>
      <c r="G3054" s="230"/>
      <c r="H3054" s="234">
        <v>94.165999999999997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3014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3015</v>
      </c>
      <c r="G3056" s="230"/>
      <c r="H3056" s="234">
        <v>5.46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4" customFormat="1">
      <c r="A3057" s="14"/>
      <c r="B3057" s="246"/>
      <c r="C3057" s="247"/>
      <c r="D3057" s="231" t="s">
        <v>268</v>
      </c>
      <c r="E3057" s="248" t="s">
        <v>19</v>
      </c>
      <c r="F3057" s="249" t="s">
        <v>3016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268</v>
      </c>
      <c r="AU3057" s="255" t="s">
        <v>93</v>
      </c>
      <c r="AV3057" s="14" t="s">
        <v>82</v>
      </c>
      <c r="AW3057" s="14" t="s">
        <v>34</v>
      </c>
      <c r="AX3057" s="14" t="s">
        <v>74</v>
      </c>
      <c r="AY3057" s="255" t="s">
        <v>224</v>
      </c>
    </row>
    <row r="3058" s="13" customFormat="1">
      <c r="A3058" s="13"/>
      <c r="B3058" s="229"/>
      <c r="C3058" s="230"/>
      <c r="D3058" s="231" t="s">
        <v>268</v>
      </c>
      <c r="E3058" s="232" t="s">
        <v>19</v>
      </c>
      <c r="F3058" s="233" t="s">
        <v>3017</v>
      </c>
      <c r="G3058" s="230"/>
      <c r="H3058" s="234">
        <v>8.2650000000000006</v>
      </c>
      <c r="I3058" s="235"/>
      <c r="J3058" s="230"/>
      <c r="K3058" s="230"/>
      <c r="L3058" s="236"/>
      <c r="M3058" s="237"/>
      <c r="N3058" s="238"/>
      <c r="O3058" s="238"/>
      <c r="P3058" s="238"/>
      <c r="Q3058" s="238"/>
      <c r="R3058" s="238"/>
      <c r="S3058" s="238"/>
      <c r="T3058" s="23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0" t="s">
        <v>268</v>
      </c>
      <c r="AU3058" s="240" t="s">
        <v>93</v>
      </c>
      <c r="AV3058" s="13" t="s">
        <v>93</v>
      </c>
      <c r="AW3058" s="13" t="s">
        <v>34</v>
      </c>
      <c r="AX3058" s="13" t="s">
        <v>74</v>
      </c>
      <c r="AY3058" s="240" t="s">
        <v>224</v>
      </c>
    </row>
    <row r="3059" s="16" customFormat="1">
      <c r="A3059" s="16"/>
      <c r="B3059" s="272"/>
      <c r="C3059" s="273"/>
      <c r="D3059" s="231" t="s">
        <v>268</v>
      </c>
      <c r="E3059" s="274" t="s">
        <v>19</v>
      </c>
      <c r="F3059" s="275" t="s">
        <v>351</v>
      </c>
      <c r="G3059" s="273"/>
      <c r="H3059" s="276">
        <v>107.89100000000001</v>
      </c>
      <c r="I3059" s="277"/>
      <c r="J3059" s="273"/>
      <c r="K3059" s="273"/>
      <c r="L3059" s="278"/>
      <c r="M3059" s="279"/>
      <c r="N3059" s="280"/>
      <c r="O3059" s="280"/>
      <c r="P3059" s="280"/>
      <c r="Q3059" s="280"/>
      <c r="R3059" s="280"/>
      <c r="S3059" s="280"/>
      <c r="T3059" s="281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82" t="s">
        <v>268</v>
      </c>
      <c r="AU3059" s="282" t="s">
        <v>93</v>
      </c>
      <c r="AV3059" s="16" t="s">
        <v>231</v>
      </c>
      <c r="AW3059" s="16" t="s">
        <v>34</v>
      </c>
      <c r="AX3059" s="16" t="s">
        <v>82</v>
      </c>
      <c r="AY3059" s="282" t="s">
        <v>224</v>
      </c>
    </row>
    <row r="3060" s="2" customFormat="1" ht="24.15" customHeight="1">
      <c r="A3060" s="41"/>
      <c r="B3060" s="42"/>
      <c r="C3060" s="286" t="s">
        <v>3018</v>
      </c>
      <c r="D3060" s="286" t="s">
        <v>572</v>
      </c>
      <c r="E3060" s="287" t="s">
        <v>2957</v>
      </c>
      <c r="F3060" s="288" t="s">
        <v>2958</v>
      </c>
      <c r="G3060" s="289" t="s">
        <v>324</v>
      </c>
      <c r="H3060" s="290">
        <v>28.321000000000002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0.9912350000000002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3020</v>
      </c>
      <c r="G3061" s="230"/>
      <c r="H3061" s="234">
        <v>28.321000000000002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3021</v>
      </c>
      <c r="D3062" s="216" t="s">
        <v>227</v>
      </c>
      <c r="E3062" s="217" t="s">
        <v>3022</v>
      </c>
      <c r="F3062" s="218" t="s">
        <v>3023</v>
      </c>
      <c r="G3062" s="219" t="s">
        <v>266</v>
      </c>
      <c r="H3062" s="220">
        <v>142.499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0.0060000000000000001</v>
      </c>
      <c r="R3062" s="225">
        <f>Q3062*H3062</f>
        <v>0.85499400000000003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3024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3025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3026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3027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3028</v>
      </c>
      <c r="G3066" s="230"/>
      <c r="H3066" s="234">
        <v>12.244999999999999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3029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2805</v>
      </c>
      <c r="G3068" s="230"/>
      <c r="H3068" s="234">
        <v>5.4960000000000004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3030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2806</v>
      </c>
      <c r="G3070" s="230"/>
      <c r="H3070" s="234">
        <v>8.9100000000000001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4" customFormat="1">
      <c r="A3071" s="14"/>
      <c r="B3071" s="246"/>
      <c r="C3071" s="247"/>
      <c r="D3071" s="231" t="s">
        <v>268</v>
      </c>
      <c r="E3071" s="248" t="s">
        <v>19</v>
      </c>
      <c r="F3071" s="249" t="s">
        <v>3031</v>
      </c>
      <c r="G3071" s="247"/>
      <c r="H3071" s="248" t="s">
        <v>19</v>
      </c>
      <c r="I3071" s="250"/>
      <c r="J3071" s="247"/>
      <c r="K3071" s="247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268</v>
      </c>
      <c r="AU3071" s="255" t="s">
        <v>93</v>
      </c>
      <c r="AV3071" s="14" t="s">
        <v>82</v>
      </c>
      <c r="AW3071" s="14" t="s">
        <v>34</v>
      </c>
      <c r="AX3071" s="14" t="s">
        <v>74</v>
      </c>
      <c r="AY3071" s="255" t="s">
        <v>224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2808</v>
      </c>
      <c r="G3072" s="230"/>
      <c r="H3072" s="234">
        <v>25.847999999999999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74</v>
      </c>
      <c r="AY3072" s="240" t="s">
        <v>224</v>
      </c>
    </row>
    <row r="3073" s="15" customFormat="1">
      <c r="A3073" s="15"/>
      <c r="B3073" s="256"/>
      <c r="C3073" s="257"/>
      <c r="D3073" s="231" t="s">
        <v>268</v>
      </c>
      <c r="E3073" s="258" t="s">
        <v>19</v>
      </c>
      <c r="F3073" s="259" t="s">
        <v>300</v>
      </c>
      <c r="G3073" s="257"/>
      <c r="H3073" s="260">
        <v>52.499000000000002</v>
      </c>
      <c r="I3073" s="261"/>
      <c r="J3073" s="257"/>
      <c r="K3073" s="257"/>
      <c r="L3073" s="262"/>
      <c r="M3073" s="263"/>
      <c r="N3073" s="264"/>
      <c r="O3073" s="264"/>
      <c r="P3073" s="264"/>
      <c r="Q3073" s="264"/>
      <c r="R3073" s="264"/>
      <c r="S3073" s="264"/>
      <c r="T3073" s="26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66" t="s">
        <v>268</v>
      </c>
      <c r="AU3073" s="266" t="s">
        <v>93</v>
      </c>
      <c r="AV3073" s="15" t="s">
        <v>108</v>
      </c>
      <c r="AW3073" s="15" t="s">
        <v>34</v>
      </c>
      <c r="AX3073" s="15" t="s">
        <v>74</v>
      </c>
      <c r="AY3073" s="266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3032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976</v>
      </c>
      <c r="G3075" s="230"/>
      <c r="H3075" s="234">
        <v>60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3033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559</v>
      </c>
      <c r="G3077" s="230"/>
      <c r="H3077" s="234">
        <v>18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8</v>
      </c>
      <c r="G3079" s="230"/>
      <c r="H3079" s="234">
        <v>12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5" customFormat="1">
      <c r="A3080" s="15"/>
      <c r="B3080" s="256"/>
      <c r="C3080" s="257"/>
      <c r="D3080" s="231" t="s">
        <v>268</v>
      </c>
      <c r="E3080" s="258" t="s">
        <v>19</v>
      </c>
      <c r="F3080" s="259" t="s">
        <v>300</v>
      </c>
      <c r="G3080" s="257"/>
      <c r="H3080" s="260">
        <v>90</v>
      </c>
      <c r="I3080" s="261"/>
      <c r="J3080" s="257"/>
      <c r="K3080" s="257"/>
      <c r="L3080" s="262"/>
      <c r="M3080" s="263"/>
      <c r="N3080" s="264"/>
      <c r="O3080" s="264"/>
      <c r="P3080" s="264"/>
      <c r="Q3080" s="264"/>
      <c r="R3080" s="264"/>
      <c r="S3080" s="264"/>
      <c r="T3080" s="26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6" t="s">
        <v>268</v>
      </c>
      <c r="AU3080" s="266" t="s">
        <v>93</v>
      </c>
      <c r="AV3080" s="15" t="s">
        <v>108</v>
      </c>
      <c r="AW3080" s="15" t="s">
        <v>34</v>
      </c>
      <c r="AX3080" s="15" t="s">
        <v>74</v>
      </c>
      <c r="AY3080" s="266" t="s">
        <v>224</v>
      </c>
    </row>
    <row r="3081" s="16" customFormat="1">
      <c r="A3081" s="16"/>
      <c r="B3081" s="272"/>
      <c r="C3081" s="273"/>
      <c r="D3081" s="231" t="s">
        <v>268</v>
      </c>
      <c r="E3081" s="274" t="s">
        <v>19</v>
      </c>
      <c r="F3081" s="275" t="s">
        <v>351</v>
      </c>
      <c r="G3081" s="273"/>
      <c r="H3081" s="276">
        <v>142.499</v>
      </c>
      <c r="I3081" s="277"/>
      <c r="J3081" s="273"/>
      <c r="K3081" s="273"/>
      <c r="L3081" s="278"/>
      <c r="M3081" s="279"/>
      <c r="N3081" s="280"/>
      <c r="O3081" s="280"/>
      <c r="P3081" s="280"/>
      <c r="Q3081" s="280"/>
      <c r="R3081" s="280"/>
      <c r="S3081" s="280"/>
      <c r="T3081" s="281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T3081" s="282" t="s">
        <v>268</v>
      </c>
      <c r="AU3081" s="282" t="s">
        <v>93</v>
      </c>
      <c r="AV3081" s="16" t="s">
        <v>231</v>
      </c>
      <c r="AW3081" s="16" t="s">
        <v>34</v>
      </c>
      <c r="AX3081" s="16" t="s">
        <v>82</v>
      </c>
      <c r="AY3081" s="282" t="s">
        <v>224</v>
      </c>
    </row>
    <row r="3082" s="2" customFormat="1" ht="24.15" customHeight="1">
      <c r="A3082" s="41"/>
      <c r="B3082" s="42"/>
      <c r="C3082" s="286" t="s">
        <v>3035</v>
      </c>
      <c r="D3082" s="286" t="s">
        <v>572</v>
      </c>
      <c r="E3082" s="287" t="s">
        <v>3036</v>
      </c>
      <c r="F3082" s="288" t="s">
        <v>3037</v>
      </c>
      <c r="G3082" s="289" t="s">
        <v>324</v>
      </c>
      <c r="H3082" s="290">
        <v>5.5119999999999996</v>
      </c>
      <c r="I3082" s="291"/>
      <c r="J3082" s="292">
        <f>ROUND(I3082*H3082,2)</f>
        <v>0</v>
      </c>
      <c r="K3082" s="288" t="s">
        <v>312</v>
      </c>
      <c r="L3082" s="293"/>
      <c r="M3082" s="294" t="s">
        <v>19</v>
      </c>
      <c r="N3082" s="295" t="s">
        <v>46</v>
      </c>
      <c r="O3082" s="87"/>
      <c r="P3082" s="225">
        <f>O3082*H3082</f>
        <v>0</v>
      </c>
      <c r="Q3082" s="225">
        <v>0.029999999999999999</v>
      </c>
      <c r="R3082" s="225">
        <f>Q3082*H3082</f>
        <v>0.16535999999999998</v>
      </c>
      <c r="S3082" s="225">
        <v>0</v>
      </c>
      <c r="T3082" s="226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7" t="s">
        <v>643</v>
      </c>
      <c r="AT3082" s="227" t="s">
        <v>572</v>
      </c>
      <c r="AU3082" s="227" t="s">
        <v>93</v>
      </c>
      <c r="AY3082" s="20" t="s">
        <v>224</v>
      </c>
      <c r="BE3082" s="228">
        <f>IF(N3082="základní",J3082,0)</f>
        <v>0</v>
      </c>
      <c r="BF3082" s="228">
        <f>IF(N3082="snížená",J3082,0)</f>
        <v>0</v>
      </c>
      <c r="BG3082" s="228">
        <f>IF(N3082="zákl. přenesená",J3082,0)</f>
        <v>0</v>
      </c>
      <c r="BH3082" s="228">
        <f>IF(N3082="sníž. přenesená",J3082,0)</f>
        <v>0</v>
      </c>
      <c r="BI3082" s="228">
        <f>IF(N3082="nulová",J3082,0)</f>
        <v>0</v>
      </c>
      <c r="BJ3082" s="20" t="s">
        <v>93</v>
      </c>
      <c r="BK3082" s="228">
        <f>ROUND(I3082*H3082,2)</f>
        <v>0</v>
      </c>
      <c r="BL3082" s="20" t="s">
        <v>544</v>
      </c>
      <c r="BM3082" s="227" t="s">
        <v>3038</v>
      </c>
    </row>
    <row r="3083" s="14" customFormat="1">
      <c r="A3083" s="14"/>
      <c r="B3083" s="246"/>
      <c r="C3083" s="247"/>
      <c r="D3083" s="231" t="s">
        <v>268</v>
      </c>
      <c r="E3083" s="248" t="s">
        <v>19</v>
      </c>
      <c r="F3083" s="249" t="s">
        <v>3039</v>
      </c>
      <c r="G3083" s="247"/>
      <c r="H3083" s="248" t="s">
        <v>19</v>
      </c>
      <c r="I3083" s="250"/>
      <c r="J3083" s="247"/>
      <c r="K3083" s="247"/>
      <c r="L3083" s="251"/>
      <c r="M3083" s="252"/>
      <c r="N3083" s="253"/>
      <c r="O3083" s="253"/>
      <c r="P3083" s="253"/>
      <c r="Q3083" s="253"/>
      <c r="R3083" s="253"/>
      <c r="S3083" s="253"/>
      <c r="T3083" s="25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5" t="s">
        <v>268</v>
      </c>
      <c r="AU3083" s="255" t="s">
        <v>93</v>
      </c>
      <c r="AV3083" s="14" t="s">
        <v>82</v>
      </c>
      <c r="AW3083" s="14" t="s">
        <v>34</v>
      </c>
      <c r="AX3083" s="14" t="s">
        <v>74</v>
      </c>
      <c r="AY3083" s="255" t="s">
        <v>224</v>
      </c>
    </row>
    <row r="3084" s="13" customFormat="1">
      <c r="A3084" s="13"/>
      <c r="B3084" s="229"/>
      <c r="C3084" s="230"/>
      <c r="D3084" s="231" t="s">
        <v>268</v>
      </c>
      <c r="E3084" s="232" t="s">
        <v>19</v>
      </c>
      <c r="F3084" s="233" t="s">
        <v>3040</v>
      </c>
      <c r="G3084" s="230"/>
      <c r="H3084" s="234">
        <v>5.5119999999999996</v>
      </c>
      <c r="I3084" s="235"/>
      <c r="J3084" s="230"/>
      <c r="K3084" s="230"/>
      <c r="L3084" s="236"/>
      <c r="M3084" s="237"/>
      <c r="N3084" s="238"/>
      <c r="O3084" s="238"/>
      <c r="P3084" s="238"/>
      <c r="Q3084" s="238"/>
      <c r="R3084" s="238"/>
      <c r="S3084" s="238"/>
      <c r="T3084" s="23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0" t="s">
        <v>268</v>
      </c>
      <c r="AU3084" s="240" t="s">
        <v>93</v>
      </c>
      <c r="AV3084" s="13" t="s">
        <v>93</v>
      </c>
      <c r="AW3084" s="13" t="s">
        <v>34</v>
      </c>
      <c r="AX3084" s="13" t="s">
        <v>82</v>
      </c>
      <c r="AY3084" s="240" t="s">
        <v>224</v>
      </c>
    </row>
    <row r="3085" s="2" customFormat="1" ht="16.5" customHeight="1">
      <c r="A3085" s="41"/>
      <c r="B3085" s="42"/>
      <c r="C3085" s="286" t="s">
        <v>3041</v>
      </c>
      <c r="D3085" s="286" t="s">
        <v>572</v>
      </c>
      <c r="E3085" s="287" t="s">
        <v>3042</v>
      </c>
      <c r="F3085" s="288" t="s">
        <v>3043</v>
      </c>
      <c r="G3085" s="289" t="s">
        <v>266</v>
      </c>
      <c r="H3085" s="290">
        <v>94.5</v>
      </c>
      <c r="I3085" s="291"/>
      <c r="J3085" s="292">
        <f>ROUND(I3085*H3085,2)</f>
        <v>0</v>
      </c>
      <c r="K3085" s="288" t="s">
        <v>312</v>
      </c>
      <c r="L3085" s="293"/>
      <c r="M3085" s="294" t="s">
        <v>19</v>
      </c>
      <c r="N3085" s="295" t="s">
        <v>46</v>
      </c>
      <c r="O3085" s="87"/>
      <c r="P3085" s="225">
        <f>O3085*H3085</f>
        <v>0</v>
      </c>
      <c r="Q3085" s="225">
        <v>0.0030000000000000001</v>
      </c>
      <c r="R3085" s="225">
        <f>Q3085*H3085</f>
        <v>0.28350000000000003</v>
      </c>
      <c r="S3085" s="225">
        <v>0</v>
      </c>
      <c r="T3085" s="226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7" t="s">
        <v>643</v>
      </c>
      <c r="AT3085" s="227" t="s">
        <v>572</v>
      </c>
      <c r="AU3085" s="227" t="s">
        <v>93</v>
      </c>
      <c r="AY3085" s="20" t="s">
        <v>224</v>
      </c>
      <c r="BE3085" s="228">
        <f>IF(N3085="základní",J3085,0)</f>
        <v>0</v>
      </c>
      <c r="BF3085" s="228">
        <f>IF(N3085="snížená",J3085,0)</f>
        <v>0</v>
      </c>
      <c r="BG3085" s="228">
        <f>IF(N3085="zákl. přenesená",J3085,0)</f>
        <v>0</v>
      </c>
      <c r="BH3085" s="228">
        <f>IF(N3085="sníž. přenesená",J3085,0)</f>
        <v>0</v>
      </c>
      <c r="BI3085" s="228">
        <f>IF(N3085="nulová",J3085,0)</f>
        <v>0</v>
      </c>
      <c r="BJ3085" s="20" t="s">
        <v>93</v>
      </c>
      <c r="BK3085" s="228">
        <f>ROUND(I3085*H3085,2)</f>
        <v>0</v>
      </c>
      <c r="BL3085" s="20" t="s">
        <v>544</v>
      </c>
      <c r="BM3085" s="227" t="s">
        <v>3044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3032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3045</v>
      </c>
      <c r="G3087" s="230"/>
      <c r="H3087" s="234">
        <v>63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3033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3046</v>
      </c>
      <c r="G3089" s="230"/>
      <c r="H3089" s="234">
        <v>18.899999999999999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4" customFormat="1">
      <c r="A3090" s="14"/>
      <c r="B3090" s="246"/>
      <c r="C3090" s="247"/>
      <c r="D3090" s="231" t="s">
        <v>268</v>
      </c>
      <c r="E3090" s="248" t="s">
        <v>19</v>
      </c>
      <c r="F3090" s="249" t="s">
        <v>3034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268</v>
      </c>
      <c r="AU3090" s="255" t="s">
        <v>93</v>
      </c>
      <c r="AV3090" s="14" t="s">
        <v>82</v>
      </c>
      <c r="AW3090" s="14" t="s">
        <v>34</v>
      </c>
      <c r="AX3090" s="14" t="s">
        <v>74</v>
      </c>
      <c r="AY3090" s="255" t="s">
        <v>224</v>
      </c>
    </row>
    <row r="3091" s="13" customFormat="1">
      <c r="A3091" s="13"/>
      <c r="B3091" s="229"/>
      <c r="C3091" s="230"/>
      <c r="D3091" s="231" t="s">
        <v>268</v>
      </c>
      <c r="E3091" s="232" t="s">
        <v>19</v>
      </c>
      <c r="F3091" s="233" t="s">
        <v>3047</v>
      </c>
      <c r="G3091" s="230"/>
      <c r="H3091" s="234">
        <v>12.6</v>
      </c>
      <c r="I3091" s="235"/>
      <c r="J3091" s="230"/>
      <c r="K3091" s="230"/>
      <c r="L3091" s="236"/>
      <c r="M3091" s="237"/>
      <c r="N3091" s="238"/>
      <c r="O3091" s="238"/>
      <c r="P3091" s="238"/>
      <c r="Q3091" s="238"/>
      <c r="R3091" s="238"/>
      <c r="S3091" s="238"/>
      <c r="T3091" s="239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0" t="s">
        <v>268</v>
      </c>
      <c r="AU3091" s="240" t="s">
        <v>93</v>
      </c>
      <c r="AV3091" s="13" t="s">
        <v>93</v>
      </c>
      <c r="AW3091" s="13" t="s">
        <v>34</v>
      </c>
      <c r="AX3091" s="13" t="s">
        <v>74</v>
      </c>
      <c r="AY3091" s="240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94.5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37.8" customHeight="1">
      <c r="A3093" s="41"/>
      <c r="B3093" s="42"/>
      <c r="C3093" s="216" t="s">
        <v>3048</v>
      </c>
      <c r="D3093" s="216" t="s">
        <v>227</v>
      </c>
      <c r="E3093" s="217" t="s">
        <v>3049</v>
      </c>
      <c r="F3093" s="218" t="s">
        <v>3050</v>
      </c>
      <c r="G3093" s="219" t="s">
        <v>266</v>
      </c>
      <c r="H3093" s="220">
        <v>388.858</v>
      </c>
      <c r="I3093" s="221"/>
      <c r="J3093" s="222">
        <f>ROUND(I3093*H3093,2)</f>
        <v>0</v>
      </c>
      <c r="K3093" s="218" t="s">
        <v>312</v>
      </c>
      <c r="L3093" s="47"/>
      <c r="M3093" s="223" t="s">
        <v>19</v>
      </c>
      <c r="N3093" s="224" t="s">
        <v>46</v>
      </c>
      <c r="O3093" s="87"/>
      <c r="P3093" s="225">
        <f>O3093*H3093</f>
        <v>0</v>
      </c>
      <c r="Q3093" s="225">
        <v>0</v>
      </c>
      <c r="R3093" s="225">
        <f>Q3093*H3093</f>
        <v>0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544</v>
      </c>
      <c r="AT3093" s="227" t="s">
        <v>227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3051</v>
      </c>
    </row>
    <row r="3094" s="2" customFormat="1">
      <c r="A3094" s="41"/>
      <c r="B3094" s="42"/>
      <c r="C3094" s="43"/>
      <c r="D3094" s="267" t="s">
        <v>314</v>
      </c>
      <c r="E3094" s="43"/>
      <c r="F3094" s="268" t="s">
        <v>3052</v>
      </c>
      <c r="G3094" s="43"/>
      <c r="H3094" s="43"/>
      <c r="I3094" s="269"/>
      <c r="J3094" s="43"/>
      <c r="K3094" s="43"/>
      <c r="L3094" s="47"/>
      <c r="M3094" s="270"/>
      <c r="N3094" s="271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314</v>
      </c>
      <c r="AU3094" s="20" t="s">
        <v>93</v>
      </c>
    </row>
    <row r="3095" s="14" customFormat="1">
      <c r="A3095" s="14"/>
      <c r="B3095" s="246"/>
      <c r="C3095" s="247"/>
      <c r="D3095" s="231" t="s">
        <v>268</v>
      </c>
      <c r="E3095" s="248" t="s">
        <v>19</v>
      </c>
      <c r="F3095" s="249" t="s">
        <v>3053</v>
      </c>
      <c r="G3095" s="247"/>
      <c r="H3095" s="248" t="s">
        <v>19</v>
      </c>
      <c r="I3095" s="250"/>
      <c r="J3095" s="247"/>
      <c r="K3095" s="247"/>
      <c r="L3095" s="251"/>
      <c r="M3095" s="252"/>
      <c r="N3095" s="253"/>
      <c r="O3095" s="253"/>
      <c r="P3095" s="253"/>
      <c r="Q3095" s="253"/>
      <c r="R3095" s="253"/>
      <c r="S3095" s="253"/>
      <c r="T3095" s="25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5" t="s">
        <v>268</v>
      </c>
      <c r="AU3095" s="255" t="s">
        <v>93</v>
      </c>
      <c r="AV3095" s="14" t="s">
        <v>82</v>
      </c>
      <c r="AW3095" s="14" t="s">
        <v>34</v>
      </c>
      <c r="AX3095" s="14" t="s">
        <v>74</v>
      </c>
      <c r="AY3095" s="255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634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3054</v>
      </c>
      <c r="G3097" s="230"/>
      <c r="H3097" s="234">
        <v>264.55799999999999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4" customFormat="1">
      <c r="A3098" s="14"/>
      <c r="B3098" s="246"/>
      <c r="C3098" s="247"/>
      <c r="D3098" s="231" t="s">
        <v>268</v>
      </c>
      <c r="E3098" s="248" t="s">
        <v>19</v>
      </c>
      <c r="F3098" s="249" t="s">
        <v>641</v>
      </c>
      <c r="G3098" s="247"/>
      <c r="H3098" s="248" t="s">
        <v>19</v>
      </c>
      <c r="I3098" s="250"/>
      <c r="J3098" s="247"/>
      <c r="K3098" s="247"/>
      <c r="L3098" s="251"/>
      <c r="M3098" s="252"/>
      <c r="N3098" s="253"/>
      <c r="O3098" s="253"/>
      <c r="P3098" s="253"/>
      <c r="Q3098" s="253"/>
      <c r="R3098" s="253"/>
      <c r="S3098" s="253"/>
      <c r="T3098" s="25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5" t="s">
        <v>268</v>
      </c>
      <c r="AU3098" s="255" t="s">
        <v>93</v>
      </c>
      <c r="AV3098" s="14" t="s">
        <v>82</v>
      </c>
      <c r="AW3098" s="14" t="s">
        <v>34</v>
      </c>
      <c r="AX3098" s="14" t="s">
        <v>74</v>
      </c>
      <c r="AY3098" s="255" t="s">
        <v>224</v>
      </c>
    </row>
    <row r="3099" s="13" customFormat="1">
      <c r="A3099" s="13"/>
      <c r="B3099" s="229"/>
      <c r="C3099" s="230"/>
      <c r="D3099" s="231" t="s">
        <v>268</v>
      </c>
      <c r="E3099" s="232" t="s">
        <v>19</v>
      </c>
      <c r="F3099" s="233" t="s">
        <v>3055</v>
      </c>
      <c r="G3099" s="230"/>
      <c r="H3099" s="234">
        <v>124.3</v>
      </c>
      <c r="I3099" s="235"/>
      <c r="J3099" s="230"/>
      <c r="K3099" s="230"/>
      <c r="L3099" s="236"/>
      <c r="M3099" s="237"/>
      <c r="N3099" s="238"/>
      <c r="O3099" s="238"/>
      <c r="P3099" s="238"/>
      <c r="Q3099" s="238"/>
      <c r="R3099" s="238"/>
      <c r="S3099" s="238"/>
      <c r="T3099" s="23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0" t="s">
        <v>268</v>
      </c>
      <c r="AU3099" s="240" t="s">
        <v>93</v>
      </c>
      <c r="AV3099" s="13" t="s">
        <v>93</v>
      </c>
      <c r="AW3099" s="13" t="s">
        <v>34</v>
      </c>
      <c r="AX3099" s="13" t="s">
        <v>74</v>
      </c>
      <c r="AY3099" s="240" t="s">
        <v>224</v>
      </c>
    </row>
    <row r="3100" s="16" customFormat="1">
      <c r="A3100" s="16"/>
      <c r="B3100" s="272"/>
      <c r="C3100" s="273"/>
      <c r="D3100" s="231" t="s">
        <v>268</v>
      </c>
      <c r="E3100" s="274" t="s">
        <v>19</v>
      </c>
      <c r="F3100" s="275" t="s">
        <v>351</v>
      </c>
      <c r="G3100" s="273"/>
      <c r="H3100" s="276">
        <v>388.858</v>
      </c>
      <c r="I3100" s="277"/>
      <c r="J3100" s="273"/>
      <c r="K3100" s="273"/>
      <c r="L3100" s="278"/>
      <c r="M3100" s="279"/>
      <c r="N3100" s="280"/>
      <c r="O3100" s="280"/>
      <c r="P3100" s="280"/>
      <c r="Q3100" s="280"/>
      <c r="R3100" s="280"/>
      <c r="S3100" s="280"/>
      <c r="T3100" s="281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T3100" s="282" t="s">
        <v>268</v>
      </c>
      <c r="AU3100" s="282" t="s">
        <v>93</v>
      </c>
      <c r="AV3100" s="16" t="s">
        <v>231</v>
      </c>
      <c r="AW3100" s="16" t="s">
        <v>34</v>
      </c>
      <c r="AX3100" s="16" t="s">
        <v>82</v>
      </c>
      <c r="AY3100" s="282" t="s">
        <v>224</v>
      </c>
    </row>
    <row r="3101" s="2" customFormat="1" ht="24.15" customHeight="1">
      <c r="A3101" s="41"/>
      <c r="B3101" s="42"/>
      <c r="C3101" s="286" t="s">
        <v>3056</v>
      </c>
      <c r="D3101" s="286" t="s">
        <v>572</v>
      </c>
      <c r="E3101" s="287" t="s">
        <v>3057</v>
      </c>
      <c r="F3101" s="288" t="s">
        <v>3058</v>
      </c>
      <c r="G3101" s="289" t="s">
        <v>266</v>
      </c>
      <c r="H3101" s="290">
        <v>408.30099999999999</v>
      </c>
      <c r="I3101" s="291"/>
      <c r="J3101" s="292">
        <f>ROUND(I3101*H3101,2)</f>
        <v>0</v>
      </c>
      <c r="K3101" s="288" t="s">
        <v>312</v>
      </c>
      <c r="L3101" s="293"/>
      <c r="M3101" s="294" t="s">
        <v>19</v>
      </c>
      <c r="N3101" s="295" t="s">
        <v>46</v>
      </c>
      <c r="O3101" s="87"/>
      <c r="P3101" s="225">
        <f>O3101*H3101</f>
        <v>0</v>
      </c>
      <c r="Q3101" s="225">
        <v>0.01575</v>
      </c>
      <c r="R3101" s="225">
        <f>Q3101*H3101</f>
        <v>6.43074075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254</v>
      </c>
      <c r="AT3101" s="227" t="s">
        <v>572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231</v>
      </c>
      <c r="BM3101" s="227" t="s">
        <v>3059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3060</v>
      </c>
      <c r="G3102" s="230"/>
      <c r="H3102" s="234">
        <v>408.30099999999999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82</v>
      </c>
      <c r="AY3102" s="240" t="s">
        <v>224</v>
      </c>
    </row>
    <row r="3103" s="2" customFormat="1" ht="49.05" customHeight="1">
      <c r="A3103" s="41"/>
      <c r="B3103" s="42"/>
      <c r="C3103" s="216" t="s">
        <v>3061</v>
      </c>
      <c r="D3103" s="216" t="s">
        <v>227</v>
      </c>
      <c r="E3103" s="217" t="s">
        <v>3062</v>
      </c>
      <c r="F3103" s="218" t="s">
        <v>3063</v>
      </c>
      <c r="G3103" s="219" t="s">
        <v>266</v>
      </c>
      <c r="H3103" s="220">
        <v>62.020000000000003</v>
      </c>
      <c r="I3103" s="221"/>
      <c r="J3103" s="222">
        <f>ROUND(I3103*H3103,2)</f>
        <v>0</v>
      </c>
      <c r="K3103" s="218" t="s">
        <v>312</v>
      </c>
      <c r="L3103" s="47"/>
      <c r="M3103" s="223" t="s">
        <v>19</v>
      </c>
      <c r="N3103" s="224" t="s">
        <v>46</v>
      </c>
      <c r="O3103" s="87"/>
      <c r="P3103" s="225">
        <f>O3103*H3103</f>
        <v>0</v>
      </c>
      <c r="Q3103" s="225">
        <v>0.00012</v>
      </c>
      <c r="R3103" s="225">
        <f>Q3103*H3103</f>
        <v>0.0074424000000000009</v>
      </c>
      <c r="S3103" s="225">
        <v>0</v>
      </c>
      <c r="T3103" s="226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27" t="s">
        <v>544</v>
      </c>
      <c r="AT3103" s="227" t="s">
        <v>227</v>
      </c>
      <c r="AU3103" s="227" t="s">
        <v>93</v>
      </c>
      <c r="AY3103" s="20" t="s">
        <v>224</v>
      </c>
      <c r="BE3103" s="228">
        <f>IF(N3103="základní",J3103,0)</f>
        <v>0</v>
      </c>
      <c r="BF3103" s="228">
        <f>IF(N3103="snížená",J3103,0)</f>
        <v>0</v>
      </c>
      <c r="BG3103" s="228">
        <f>IF(N3103="zákl. přenesená",J3103,0)</f>
        <v>0</v>
      </c>
      <c r="BH3103" s="228">
        <f>IF(N3103="sníž. přenesená",J3103,0)</f>
        <v>0</v>
      </c>
      <c r="BI3103" s="228">
        <f>IF(N3103="nulová",J3103,0)</f>
        <v>0</v>
      </c>
      <c r="BJ3103" s="20" t="s">
        <v>93</v>
      </c>
      <c r="BK3103" s="228">
        <f>ROUND(I3103*H3103,2)</f>
        <v>0</v>
      </c>
      <c r="BL3103" s="20" t="s">
        <v>544</v>
      </c>
      <c r="BM3103" s="227" t="s">
        <v>3064</v>
      </c>
    </row>
    <row r="3104" s="2" customFormat="1">
      <c r="A3104" s="41"/>
      <c r="B3104" s="42"/>
      <c r="C3104" s="43"/>
      <c r="D3104" s="267" t="s">
        <v>314</v>
      </c>
      <c r="E3104" s="43"/>
      <c r="F3104" s="268" t="s">
        <v>3065</v>
      </c>
      <c r="G3104" s="43"/>
      <c r="H3104" s="43"/>
      <c r="I3104" s="269"/>
      <c r="J3104" s="43"/>
      <c r="K3104" s="43"/>
      <c r="L3104" s="47"/>
      <c r="M3104" s="270"/>
      <c r="N3104" s="271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314</v>
      </c>
      <c r="AU3104" s="20" t="s">
        <v>93</v>
      </c>
    </row>
    <row r="3105" s="14" customFormat="1">
      <c r="A3105" s="14"/>
      <c r="B3105" s="246"/>
      <c r="C3105" s="247"/>
      <c r="D3105" s="231" t="s">
        <v>268</v>
      </c>
      <c r="E3105" s="248" t="s">
        <v>19</v>
      </c>
      <c r="F3105" s="249" t="s">
        <v>2778</v>
      </c>
      <c r="G3105" s="247"/>
      <c r="H3105" s="248" t="s">
        <v>19</v>
      </c>
      <c r="I3105" s="250"/>
      <c r="J3105" s="247"/>
      <c r="K3105" s="247"/>
      <c r="L3105" s="251"/>
      <c r="M3105" s="252"/>
      <c r="N3105" s="253"/>
      <c r="O3105" s="253"/>
      <c r="P3105" s="253"/>
      <c r="Q3105" s="253"/>
      <c r="R3105" s="253"/>
      <c r="S3105" s="253"/>
      <c r="T3105" s="25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5" t="s">
        <v>268</v>
      </c>
      <c r="AU3105" s="255" t="s">
        <v>93</v>
      </c>
      <c r="AV3105" s="14" t="s">
        <v>82</v>
      </c>
      <c r="AW3105" s="14" t="s">
        <v>34</v>
      </c>
      <c r="AX3105" s="14" t="s">
        <v>74</v>
      </c>
      <c r="AY3105" s="255" t="s">
        <v>224</v>
      </c>
    </row>
    <row r="3106" s="13" customFormat="1">
      <c r="A3106" s="13"/>
      <c r="B3106" s="229"/>
      <c r="C3106" s="230"/>
      <c r="D3106" s="231" t="s">
        <v>268</v>
      </c>
      <c r="E3106" s="232" t="s">
        <v>19</v>
      </c>
      <c r="F3106" s="233" t="s">
        <v>2779</v>
      </c>
      <c r="G3106" s="230"/>
      <c r="H3106" s="234">
        <v>20.800000000000001</v>
      </c>
      <c r="I3106" s="235"/>
      <c r="J3106" s="230"/>
      <c r="K3106" s="230"/>
      <c r="L3106" s="236"/>
      <c r="M3106" s="237"/>
      <c r="N3106" s="238"/>
      <c r="O3106" s="238"/>
      <c r="P3106" s="238"/>
      <c r="Q3106" s="238"/>
      <c r="R3106" s="238"/>
      <c r="S3106" s="238"/>
      <c r="T3106" s="239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0" t="s">
        <v>268</v>
      </c>
      <c r="AU3106" s="240" t="s">
        <v>93</v>
      </c>
      <c r="AV3106" s="13" t="s">
        <v>93</v>
      </c>
      <c r="AW3106" s="13" t="s">
        <v>34</v>
      </c>
      <c r="AX3106" s="13" t="s">
        <v>74</v>
      </c>
      <c r="AY3106" s="240" t="s">
        <v>224</v>
      </c>
    </row>
    <row r="3107" s="15" customFormat="1">
      <c r="A3107" s="15"/>
      <c r="B3107" s="256"/>
      <c r="C3107" s="257"/>
      <c r="D3107" s="231" t="s">
        <v>268</v>
      </c>
      <c r="E3107" s="258" t="s">
        <v>19</v>
      </c>
      <c r="F3107" s="259" t="s">
        <v>300</v>
      </c>
      <c r="G3107" s="257"/>
      <c r="H3107" s="260">
        <v>20.800000000000001</v>
      </c>
      <c r="I3107" s="261"/>
      <c r="J3107" s="257"/>
      <c r="K3107" s="257"/>
      <c r="L3107" s="262"/>
      <c r="M3107" s="263"/>
      <c r="N3107" s="264"/>
      <c r="O3107" s="264"/>
      <c r="P3107" s="264"/>
      <c r="Q3107" s="264"/>
      <c r="R3107" s="264"/>
      <c r="S3107" s="264"/>
      <c r="T3107" s="26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6" t="s">
        <v>268</v>
      </c>
      <c r="AU3107" s="266" t="s">
        <v>93</v>
      </c>
      <c r="AV3107" s="15" t="s">
        <v>108</v>
      </c>
      <c r="AW3107" s="15" t="s">
        <v>34</v>
      </c>
      <c r="AX3107" s="15" t="s">
        <v>74</v>
      </c>
      <c r="AY3107" s="266" t="s">
        <v>224</v>
      </c>
    </row>
    <row r="3108" s="14" customFormat="1">
      <c r="A3108" s="14"/>
      <c r="B3108" s="246"/>
      <c r="C3108" s="247"/>
      <c r="D3108" s="231" t="s">
        <v>268</v>
      </c>
      <c r="E3108" s="248" t="s">
        <v>19</v>
      </c>
      <c r="F3108" s="249" t="s">
        <v>1005</v>
      </c>
      <c r="G3108" s="247"/>
      <c r="H3108" s="248" t="s">
        <v>19</v>
      </c>
      <c r="I3108" s="250"/>
      <c r="J3108" s="247"/>
      <c r="K3108" s="247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268</v>
      </c>
      <c r="AU3108" s="255" t="s">
        <v>93</v>
      </c>
      <c r="AV3108" s="14" t="s">
        <v>82</v>
      </c>
      <c r="AW3108" s="14" t="s">
        <v>34</v>
      </c>
      <c r="AX3108" s="14" t="s">
        <v>74</v>
      </c>
      <c r="AY3108" s="255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665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2781</v>
      </c>
      <c r="G3110" s="230"/>
      <c r="H3110" s="234">
        <v>7.8399999999999999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667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2782</v>
      </c>
      <c r="G3112" s="230"/>
      <c r="H3112" s="234">
        <v>15.795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4" customFormat="1">
      <c r="A3113" s="14"/>
      <c r="B3113" s="246"/>
      <c r="C3113" s="247"/>
      <c r="D3113" s="231" t="s">
        <v>268</v>
      </c>
      <c r="E3113" s="248" t="s">
        <v>19</v>
      </c>
      <c r="F3113" s="249" t="s">
        <v>1008</v>
      </c>
      <c r="G3113" s="247"/>
      <c r="H3113" s="248" t="s">
        <v>19</v>
      </c>
      <c r="I3113" s="250"/>
      <c r="J3113" s="247"/>
      <c r="K3113" s="247"/>
      <c r="L3113" s="251"/>
      <c r="M3113" s="252"/>
      <c r="N3113" s="253"/>
      <c r="O3113" s="253"/>
      <c r="P3113" s="253"/>
      <c r="Q3113" s="253"/>
      <c r="R3113" s="253"/>
      <c r="S3113" s="253"/>
      <c r="T3113" s="25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5" t="s">
        <v>268</v>
      </c>
      <c r="AU3113" s="255" t="s">
        <v>93</v>
      </c>
      <c r="AV3113" s="14" t="s">
        <v>82</v>
      </c>
      <c r="AW3113" s="14" t="s">
        <v>34</v>
      </c>
      <c r="AX3113" s="14" t="s">
        <v>74</v>
      </c>
      <c r="AY3113" s="255" t="s">
        <v>224</v>
      </c>
    </row>
    <row r="3114" s="13" customFormat="1">
      <c r="A3114" s="13"/>
      <c r="B3114" s="229"/>
      <c r="C3114" s="230"/>
      <c r="D3114" s="231" t="s">
        <v>268</v>
      </c>
      <c r="E3114" s="232" t="s">
        <v>19</v>
      </c>
      <c r="F3114" s="233" t="s">
        <v>2783</v>
      </c>
      <c r="G3114" s="230"/>
      <c r="H3114" s="234">
        <v>17.585000000000001</v>
      </c>
      <c r="I3114" s="235"/>
      <c r="J3114" s="230"/>
      <c r="K3114" s="230"/>
      <c r="L3114" s="236"/>
      <c r="M3114" s="237"/>
      <c r="N3114" s="238"/>
      <c r="O3114" s="238"/>
      <c r="P3114" s="238"/>
      <c r="Q3114" s="238"/>
      <c r="R3114" s="238"/>
      <c r="S3114" s="238"/>
      <c r="T3114" s="23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0" t="s">
        <v>268</v>
      </c>
      <c r="AU3114" s="240" t="s">
        <v>93</v>
      </c>
      <c r="AV3114" s="13" t="s">
        <v>93</v>
      </c>
      <c r="AW3114" s="13" t="s">
        <v>34</v>
      </c>
      <c r="AX3114" s="13" t="s">
        <v>74</v>
      </c>
      <c r="AY3114" s="240" t="s">
        <v>224</v>
      </c>
    </row>
    <row r="3115" s="15" customFormat="1">
      <c r="A3115" s="15"/>
      <c r="B3115" s="256"/>
      <c r="C3115" s="257"/>
      <c r="D3115" s="231" t="s">
        <v>268</v>
      </c>
      <c r="E3115" s="258" t="s">
        <v>19</v>
      </c>
      <c r="F3115" s="259" t="s">
        <v>300</v>
      </c>
      <c r="G3115" s="257"/>
      <c r="H3115" s="260">
        <v>41.219999999999999</v>
      </c>
      <c r="I3115" s="261"/>
      <c r="J3115" s="257"/>
      <c r="K3115" s="257"/>
      <c r="L3115" s="262"/>
      <c r="M3115" s="263"/>
      <c r="N3115" s="264"/>
      <c r="O3115" s="264"/>
      <c r="P3115" s="264"/>
      <c r="Q3115" s="264"/>
      <c r="R3115" s="264"/>
      <c r="S3115" s="264"/>
      <c r="T3115" s="26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66" t="s">
        <v>268</v>
      </c>
      <c r="AU3115" s="266" t="s">
        <v>93</v>
      </c>
      <c r="AV3115" s="15" t="s">
        <v>108</v>
      </c>
      <c r="AW3115" s="15" t="s">
        <v>34</v>
      </c>
      <c r="AX3115" s="15" t="s">
        <v>74</v>
      </c>
      <c r="AY3115" s="266" t="s">
        <v>224</v>
      </c>
    </row>
    <row r="3116" s="16" customFormat="1">
      <c r="A3116" s="16"/>
      <c r="B3116" s="272"/>
      <c r="C3116" s="273"/>
      <c r="D3116" s="231" t="s">
        <v>268</v>
      </c>
      <c r="E3116" s="274" t="s">
        <v>19</v>
      </c>
      <c r="F3116" s="275" t="s">
        <v>351</v>
      </c>
      <c r="G3116" s="273"/>
      <c r="H3116" s="276">
        <v>62.020000000000003</v>
      </c>
      <c r="I3116" s="277"/>
      <c r="J3116" s="273"/>
      <c r="K3116" s="273"/>
      <c r="L3116" s="278"/>
      <c r="M3116" s="279"/>
      <c r="N3116" s="280"/>
      <c r="O3116" s="280"/>
      <c r="P3116" s="280"/>
      <c r="Q3116" s="280"/>
      <c r="R3116" s="280"/>
      <c r="S3116" s="280"/>
      <c r="T3116" s="281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T3116" s="282" t="s">
        <v>268</v>
      </c>
      <c r="AU3116" s="282" t="s">
        <v>93</v>
      </c>
      <c r="AV3116" s="16" t="s">
        <v>231</v>
      </c>
      <c r="AW3116" s="16" t="s">
        <v>34</v>
      </c>
      <c r="AX3116" s="16" t="s">
        <v>82</v>
      </c>
      <c r="AY3116" s="282" t="s">
        <v>224</v>
      </c>
    </row>
    <row r="3117" s="2" customFormat="1" ht="49.05" customHeight="1">
      <c r="A3117" s="41"/>
      <c r="B3117" s="42"/>
      <c r="C3117" s="216" t="s">
        <v>3066</v>
      </c>
      <c r="D3117" s="216" t="s">
        <v>227</v>
      </c>
      <c r="E3117" s="217" t="s">
        <v>3067</v>
      </c>
      <c r="F3117" s="218" t="s">
        <v>3068</v>
      </c>
      <c r="G3117" s="219" t="s">
        <v>266</v>
      </c>
      <c r="H3117" s="220">
        <v>1099.7090000000001</v>
      </c>
      <c r="I3117" s="221"/>
      <c r="J3117" s="222">
        <f>ROUND(I3117*H3117,2)</f>
        <v>0</v>
      </c>
      <c r="K3117" s="218" t="s">
        <v>312</v>
      </c>
      <c r="L3117" s="47"/>
      <c r="M3117" s="223" t="s">
        <v>19</v>
      </c>
      <c r="N3117" s="224" t="s">
        <v>46</v>
      </c>
      <c r="O3117" s="87"/>
      <c r="P3117" s="225">
        <f>O3117*H3117</f>
        <v>0</v>
      </c>
      <c r="Q3117" s="225">
        <v>0.00024000000000000001</v>
      </c>
      <c r="R3117" s="225">
        <f>Q3117*H3117</f>
        <v>0.26393016000000002</v>
      </c>
      <c r="S3117" s="225">
        <v>0</v>
      </c>
      <c r="T3117" s="226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7" t="s">
        <v>544</v>
      </c>
      <c r="AT3117" s="227" t="s">
        <v>227</v>
      </c>
      <c r="AU3117" s="227" t="s">
        <v>93</v>
      </c>
      <c r="AY3117" s="20" t="s">
        <v>224</v>
      </c>
      <c r="BE3117" s="228">
        <f>IF(N3117="základní",J3117,0)</f>
        <v>0</v>
      </c>
      <c r="BF3117" s="228">
        <f>IF(N3117="snížená",J3117,0)</f>
        <v>0</v>
      </c>
      <c r="BG3117" s="228">
        <f>IF(N3117="zákl. přenesená",J3117,0)</f>
        <v>0</v>
      </c>
      <c r="BH3117" s="228">
        <f>IF(N3117="sníž. přenesená",J3117,0)</f>
        <v>0</v>
      </c>
      <c r="BI3117" s="228">
        <f>IF(N3117="nulová",J3117,0)</f>
        <v>0</v>
      </c>
      <c r="BJ3117" s="20" t="s">
        <v>93</v>
      </c>
      <c r="BK3117" s="228">
        <f>ROUND(I3117*H3117,2)</f>
        <v>0</v>
      </c>
      <c r="BL3117" s="20" t="s">
        <v>544</v>
      </c>
      <c r="BM3117" s="227" t="s">
        <v>3069</v>
      </c>
    </row>
    <row r="3118" s="2" customFormat="1">
      <c r="A3118" s="41"/>
      <c r="B3118" s="42"/>
      <c r="C3118" s="43"/>
      <c r="D3118" s="267" t="s">
        <v>314</v>
      </c>
      <c r="E3118" s="43"/>
      <c r="F3118" s="268" t="s">
        <v>3070</v>
      </c>
      <c r="G3118" s="43"/>
      <c r="H3118" s="43"/>
      <c r="I3118" s="269"/>
      <c r="J3118" s="43"/>
      <c r="K3118" s="43"/>
      <c r="L3118" s="47"/>
      <c r="M3118" s="270"/>
      <c r="N3118" s="271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314</v>
      </c>
      <c r="AU3118" s="20" t="s">
        <v>93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1926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2761</v>
      </c>
      <c r="G3120" s="230"/>
      <c r="H3120" s="234">
        <v>566.56899999999996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2762</v>
      </c>
      <c r="G3121" s="230"/>
      <c r="H3121" s="234">
        <v>-27.359000000000002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5" customFormat="1">
      <c r="A3122" s="15"/>
      <c r="B3122" s="256"/>
      <c r="C3122" s="257"/>
      <c r="D3122" s="231" t="s">
        <v>268</v>
      </c>
      <c r="E3122" s="258" t="s">
        <v>19</v>
      </c>
      <c r="F3122" s="259" t="s">
        <v>300</v>
      </c>
      <c r="G3122" s="257"/>
      <c r="H3122" s="260">
        <v>539.21000000000004</v>
      </c>
      <c r="I3122" s="261"/>
      <c r="J3122" s="257"/>
      <c r="K3122" s="257"/>
      <c r="L3122" s="262"/>
      <c r="M3122" s="263"/>
      <c r="N3122" s="264"/>
      <c r="O3122" s="264"/>
      <c r="P3122" s="264"/>
      <c r="Q3122" s="264"/>
      <c r="R3122" s="264"/>
      <c r="S3122" s="264"/>
      <c r="T3122" s="26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6" t="s">
        <v>268</v>
      </c>
      <c r="AU3122" s="266" t="s">
        <v>93</v>
      </c>
      <c r="AV3122" s="15" t="s">
        <v>108</v>
      </c>
      <c r="AW3122" s="15" t="s">
        <v>34</v>
      </c>
      <c r="AX3122" s="15" t="s">
        <v>74</v>
      </c>
      <c r="AY3122" s="266" t="s">
        <v>224</v>
      </c>
    </row>
    <row r="3123" s="14" customFormat="1">
      <c r="A3123" s="14"/>
      <c r="B3123" s="246"/>
      <c r="C3123" s="247"/>
      <c r="D3123" s="231" t="s">
        <v>268</v>
      </c>
      <c r="E3123" s="248" t="s">
        <v>19</v>
      </c>
      <c r="F3123" s="249" t="s">
        <v>1911</v>
      </c>
      <c r="G3123" s="247"/>
      <c r="H3123" s="248" t="s">
        <v>19</v>
      </c>
      <c r="I3123" s="250"/>
      <c r="J3123" s="247"/>
      <c r="K3123" s="247"/>
      <c r="L3123" s="251"/>
      <c r="M3123" s="252"/>
      <c r="N3123" s="253"/>
      <c r="O3123" s="253"/>
      <c r="P3123" s="253"/>
      <c r="Q3123" s="253"/>
      <c r="R3123" s="253"/>
      <c r="S3123" s="253"/>
      <c r="T3123" s="25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5" t="s">
        <v>268</v>
      </c>
      <c r="AU3123" s="255" t="s">
        <v>93</v>
      </c>
      <c r="AV3123" s="14" t="s">
        <v>82</v>
      </c>
      <c r="AW3123" s="14" t="s">
        <v>34</v>
      </c>
      <c r="AX3123" s="14" t="s">
        <v>74</v>
      </c>
      <c r="AY3123" s="255" t="s">
        <v>224</v>
      </c>
    </row>
    <row r="3124" s="13" customFormat="1">
      <c r="A3124" s="13"/>
      <c r="B3124" s="229"/>
      <c r="C3124" s="230"/>
      <c r="D3124" s="231" t="s">
        <v>268</v>
      </c>
      <c r="E3124" s="232" t="s">
        <v>19</v>
      </c>
      <c r="F3124" s="233" t="s">
        <v>1912</v>
      </c>
      <c r="G3124" s="230"/>
      <c r="H3124" s="234">
        <v>40.887</v>
      </c>
      <c r="I3124" s="235"/>
      <c r="J3124" s="230"/>
      <c r="K3124" s="230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268</v>
      </c>
      <c r="AU3124" s="240" t="s">
        <v>93</v>
      </c>
      <c r="AV3124" s="13" t="s">
        <v>93</v>
      </c>
      <c r="AW3124" s="13" t="s">
        <v>34</v>
      </c>
      <c r="AX3124" s="13" t="s">
        <v>74</v>
      </c>
      <c r="AY3124" s="240" t="s">
        <v>224</v>
      </c>
    </row>
    <row r="3125" s="15" customFormat="1">
      <c r="A3125" s="15"/>
      <c r="B3125" s="256"/>
      <c r="C3125" s="257"/>
      <c r="D3125" s="231" t="s">
        <v>268</v>
      </c>
      <c r="E3125" s="258" t="s">
        <v>19</v>
      </c>
      <c r="F3125" s="259" t="s">
        <v>300</v>
      </c>
      <c r="G3125" s="257"/>
      <c r="H3125" s="260">
        <v>40.887</v>
      </c>
      <c r="I3125" s="261"/>
      <c r="J3125" s="257"/>
      <c r="K3125" s="257"/>
      <c r="L3125" s="262"/>
      <c r="M3125" s="263"/>
      <c r="N3125" s="264"/>
      <c r="O3125" s="264"/>
      <c r="P3125" s="264"/>
      <c r="Q3125" s="264"/>
      <c r="R3125" s="264"/>
      <c r="S3125" s="264"/>
      <c r="T3125" s="26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6" t="s">
        <v>268</v>
      </c>
      <c r="AU3125" s="266" t="s">
        <v>93</v>
      </c>
      <c r="AV3125" s="15" t="s">
        <v>108</v>
      </c>
      <c r="AW3125" s="15" t="s">
        <v>34</v>
      </c>
      <c r="AX3125" s="15" t="s">
        <v>74</v>
      </c>
      <c r="AY3125" s="266" t="s">
        <v>224</v>
      </c>
    </row>
    <row r="3126" s="14" customFormat="1">
      <c r="A3126" s="14"/>
      <c r="B3126" s="246"/>
      <c r="C3126" s="247"/>
      <c r="D3126" s="231" t="s">
        <v>268</v>
      </c>
      <c r="E3126" s="248" t="s">
        <v>19</v>
      </c>
      <c r="F3126" s="249" t="s">
        <v>1932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268</v>
      </c>
      <c r="AU3126" s="255" t="s">
        <v>93</v>
      </c>
      <c r="AV3126" s="14" t="s">
        <v>82</v>
      </c>
      <c r="AW3126" s="14" t="s">
        <v>34</v>
      </c>
      <c r="AX3126" s="14" t="s">
        <v>74</v>
      </c>
      <c r="AY3126" s="255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2773</v>
      </c>
      <c r="G3127" s="230"/>
      <c r="H3127" s="234">
        <v>117.05500000000001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3" customFormat="1">
      <c r="A3128" s="13"/>
      <c r="B3128" s="229"/>
      <c r="C3128" s="230"/>
      <c r="D3128" s="231" t="s">
        <v>268</v>
      </c>
      <c r="E3128" s="232" t="s">
        <v>19</v>
      </c>
      <c r="F3128" s="233" t="s">
        <v>2774</v>
      </c>
      <c r="G3128" s="230"/>
      <c r="H3128" s="234">
        <v>402.55700000000002</v>
      </c>
      <c r="I3128" s="235"/>
      <c r="J3128" s="230"/>
      <c r="K3128" s="230"/>
      <c r="L3128" s="236"/>
      <c r="M3128" s="237"/>
      <c r="N3128" s="238"/>
      <c r="O3128" s="238"/>
      <c r="P3128" s="238"/>
      <c r="Q3128" s="238"/>
      <c r="R3128" s="238"/>
      <c r="S3128" s="238"/>
      <c r="T3128" s="23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0" t="s">
        <v>268</v>
      </c>
      <c r="AU3128" s="240" t="s">
        <v>93</v>
      </c>
      <c r="AV3128" s="13" t="s">
        <v>93</v>
      </c>
      <c r="AW3128" s="13" t="s">
        <v>34</v>
      </c>
      <c r="AX3128" s="13" t="s">
        <v>74</v>
      </c>
      <c r="AY3128" s="240" t="s">
        <v>224</v>
      </c>
    </row>
    <row r="3129" s="15" customFormat="1">
      <c r="A3129" s="15"/>
      <c r="B3129" s="256"/>
      <c r="C3129" s="257"/>
      <c r="D3129" s="231" t="s">
        <v>268</v>
      </c>
      <c r="E3129" s="258" t="s">
        <v>19</v>
      </c>
      <c r="F3129" s="259" t="s">
        <v>300</v>
      </c>
      <c r="G3129" s="257"/>
      <c r="H3129" s="260">
        <v>519.61199999999997</v>
      </c>
      <c r="I3129" s="261"/>
      <c r="J3129" s="257"/>
      <c r="K3129" s="257"/>
      <c r="L3129" s="262"/>
      <c r="M3129" s="263"/>
      <c r="N3129" s="264"/>
      <c r="O3129" s="264"/>
      <c r="P3129" s="264"/>
      <c r="Q3129" s="264"/>
      <c r="R3129" s="264"/>
      <c r="S3129" s="264"/>
      <c r="T3129" s="26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66" t="s">
        <v>268</v>
      </c>
      <c r="AU3129" s="266" t="s">
        <v>93</v>
      </c>
      <c r="AV3129" s="15" t="s">
        <v>108</v>
      </c>
      <c r="AW3129" s="15" t="s">
        <v>34</v>
      </c>
      <c r="AX3129" s="15" t="s">
        <v>74</v>
      </c>
      <c r="AY3129" s="266" t="s">
        <v>224</v>
      </c>
    </row>
    <row r="3130" s="16" customFormat="1">
      <c r="A3130" s="16"/>
      <c r="B3130" s="272"/>
      <c r="C3130" s="273"/>
      <c r="D3130" s="231" t="s">
        <v>268</v>
      </c>
      <c r="E3130" s="274" t="s">
        <v>19</v>
      </c>
      <c r="F3130" s="275" t="s">
        <v>351</v>
      </c>
      <c r="G3130" s="273"/>
      <c r="H3130" s="276">
        <v>1099.7090000000001</v>
      </c>
      <c r="I3130" s="277"/>
      <c r="J3130" s="273"/>
      <c r="K3130" s="273"/>
      <c r="L3130" s="278"/>
      <c r="M3130" s="279"/>
      <c r="N3130" s="280"/>
      <c r="O3130" s="280"/>
      <c r="P3130" s="280"/>
      <c r="Q3130" s="280"/>
      <c r="R3130" s="280"/>
      <c r="S3130" s="280"/>
      <c r="T3130" s="281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82" t="s">
        <v>268</v>
      </c>
      <c r="AU3130" s="282" t="s">
        <v>93</v>
      </c>
      <c r="AV3130" s="16" t="s">
        <v>231</v>
      </c>
      <c r="AW3130" s="16" t="s">
        <v>34</v>
      </c>
      <c r="AX3130" s="16" t="s">
        <v>82</v>
      </c>
      <c r="AY3130" s="282" t="s">
        <v>224</v>
      </c>
    </row>
    <row r="3131" s="2" customFormat="1" ht="49.05" customHeight="1">
      <c r="A3131" s="41"/>
      <c r="B3131" s="42"/>
      <c r="C3131" s="216" t="s">
        <v>3071</v>
      </c>
      <c r="D3131" s="216" t="s">
        <v>227</v>
      </c>
      <c r="E3131" s="217" t="s">
        <v>3072</v>
      </c>
      <c r="F3131" s="218" t="s">
        <v>3073</v>
      </c>
      <c r="G3131" s="219" t="s">
        <v>266</v>
      </c>
      <c r="H3131" s="220">
        <v>87.844999999999999</v>
      </c>
      <c r="I3131" s="221"/>
      <c r="J3131" s="222">
        <f>ROUND(I3131*H3131,2)</f>
        <v>0</v>
      </c>
      <c r="K3131" s="218" t="s">
        <v>312</v>
      </c>
      <c r="L3131" s="47"/>
      <c r="M3131" s="223" t="s">
        <v>19</v>
      </c>
      <c r="N3131" s="224" t="s">
        <v>46</v>
      </c>
      <c r="O3131" s="87"/>
      <c r="P3131" s="225">
        <f>O3131*H3131</f>
        <v>0</v>
      </c>
      <c r="Q3131" s="225">
        <v>0.00036000000000000002</v>
      </c>
      <c r="R3131" s="225">
        <f>Q3131*H3131</f>
        <v>0.031624199999999998</v>
      </c>
      <c r="S3131" s="225">
        <v>0</v>
      </c>
      <c r="T3131" s="226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7" t="s">
        <v>544</v>
      </c>
      <c r="AT3131" s="227" t="s">
        <v>227</v>
      </c>
      <c r="AU3131" s="227" t="s">
        <v>93</v>
      </c>
      <c r="AY3131" s="20" t="s">
        <v>224</v>
      </c>
      <c r="BE3131" s="228">
        <f>IF(N3131="základní",J3131,0)</f>
        <v>0</v>
      </c>
      <c r="BF3131" s="228">
        <f>IF(N3131="snížená",J3131,0)</f>
        <v>0</v>
      </c>
      <c r="BG3131" s="228">
        <f>IF(N3131="zákl. přenesená",J3131,0)</f>
        <v>0</v>
      </c>
      <c r="BH3131" s="228">
        <f>IF(N3131="sníž. přenesená",J3131,0)</f>
        <v>0</v>
      </c>
      <c r="BI3131" s="228">
        <f>IF(N3131="nulová",J3131,0)</f>
        <v>0</v>
      </c>
      <c r="BJ3131" s="20" t="s">
        <v>93</v>
      </c>
      <c r="BK3131" s="228">
        <f>ROUND(I3131*H3131,2)</f>
        <v>0</v>
      </c>
      <c r="BL3131" s="20" t="s">
        <v>544</v>
      </c>
      <c r="BM3131" s="227" t="s">
        <v>3074</v>
      </c>
    </row>
    <row r="3132" s="2" customFormat="1">
      <c r="A3132" s="41"/>
      <c r="B3132" s="42"/>
      <c r="C3132" s="43"/>
      <c r="D3132" s="267" t="s">
        <v>314</v>
      </c>
      <c r="E3132" s="43"/>
      <c r="F3132" s="268" t="s">
        <v>3075</v>
      </c>
      <c r="G3132" s="43"/>
      <c r="H3132" s="43"/>
      <c r="I3132" s="269"/>
      <c r="J3132" s="43"/>
      <c r="K3132" s="43"/>
      <c r="L3132" s="47"/>
      <c r="M3132" s="270"/>
      <c r="N3132" s="271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314</v>
      </c>
      <c r="AU3132" s="20" t="s">
        <v>93</v>
      </c>
    </row>
    <row r="3133" s="14" customFormat="1">
      <c r="A3133" s="14"/>
      <c r="B3133" s="246"/>
      <c r="C3133" s="247"/>
      <c r="D3133" s="231" t="s">
        <v>268</v>
      </c>
      <c r="E3133" s="248" t="s">
        <v>19</v>
      </c>
      <c r="F3133" s="249" t="s">
        <v>1930</v>
      </c>
      <c r="G3133" s="247"/>
      <c r="H3133" s="248" t="s">
        <v>19</v>
      </c>
      <c r="I3133" s="250"/>
      <c r="J3133" s="247"/>
      <c r="K3133" s="247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268</v>
      </c>
      <c r="AU3133" s="255" t="s">
        <v>93</v>
      </c>
      <c r="AV3133" s="14" t="s">
        <v>82</v>
      </c>
      <c r="AW3133" s="14" t="s">
        <v>34</v>
      </c>
      <c r="AX3133" s="14" t="s">
        <v>74</v>
      </c>
      <c r="AY3133" s="255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2770</v>
      </c>
      <c r="G3134" s="230"/>
      <c r="H3134" s="234">
        <v>87.844999999999999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82</v>
      </c>
      <c r="AY3134" s="240" t="s">
        <v>224</v>
      </c>
    </row>
    <row r="3135" s="2" customFormat="1" ht="24.15" customHeight="1">
      <c r="A3135" s="41"/>
      <c r="B3135" s="42"/>
      <c r="C3135" s="286" t="s">
        <v>3076</v>
      </c>
      <c r="D3135" s="286" t="s">
        <v>572</v>
      </c>
      <c r="E3135" s="287" t="s">
        <v>3077</v>
      </c>
      <c r="F3135" s="288" t="s">
        <v>3078</v>
      </c>
      <c r="G3135" s="289" t="s">
        <v>324</v>
      </c>
      <c r="H3135" s="290">
        <v>235.827</v>
      </c>
      <c r="I3135" s="291"/>
      <c r="J3135" s="292">
        <f>ROUND(I3135*H3135,2)</f>
        <v>0</v>
      </c>
      <c r="K3135" s="288" t="s">
        <v>312</v>
      </c>
      <c r="L3135" s="293"/>
      <c r="M3135" s="294" t="s">
        <v>19</v>
      </c>
      <c r="N3135" s="295" t="s">
        <v>46</v>
      </c>
      <c r="O3135" s="87"/>
      <c r="P3135" s="225">
        <f>O3135*H3135</f>
        <v>0</v>
      </c>
      <c r="Q3135" s="225">
        <v>0.035000000000000003</v>
      </c>
      <c r="R3135" s="225">
        <f>Q3135*H3135</f>
        <v>8.2539449999999999</v>
      </c>
      <c r="S3135" s="225">
        <v>0</v>
      </c>
      <c r="T3135" s="226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7" t="s">
        <v>643</v>
      </c>
      <c r="AT3135" s="227" t="s">
        <v>572</v>
      </c>
      <c r="AU3135" s="227" t="s">
        <v>93</v>
      </c>
      <c r="AY3135" s="20" t="s">
        <v>224</v>
      </c>
      <c r="BE3135" s="228">
        <f>IF(N3135="základní",J3135,0)</f>
        <v>0</v>
      </c>
      <c r="BF3135" s="228">
        <f>IF(N3135="snížená",J3135,0)</f>
        <v>0</v>
      </c>
      <c r="BG3135" s="228">
        <f>IF(N3135="zákl. přenesená",J3135,0)</f>
        <v>0</v>
      </c>
      <c r="BH3135" s="228">
        <f>IF(N3135="sníž. přenesená",J3135,0)</f>
        <v>0</v>
      </c>
      <c r="BI3135" s="228">
        <f>IF(N3135="nulová",J3135,0)</f>
        <v>0</v>
      </c>
      <c r="BJ3135" s="20" t="s">
        <v>93</v>
      </c>
      <c r="BK3135" s="228">
        <f>ROUND(I3135*H3135,2)</f>
        <v>0</v>
      </c>
      <c r="BL3135" s="20" t="s">
        <v>544</v>
      </c>
      <c r="BM3135" s="227" t="s">
        <v>3079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1926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3080</v>
      </c>
      <c r="G3137" s="230"/>
      <c r="H3137" s="234">
        <v>158.52799999999999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1911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3081</v>
      </c>
      <c r="G3139" s="230"/>
      <c r="H3139" s="234">
        <v>4.2930000000000001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1930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3082</v>
      </c>
      <c r="G3141" s="230"/>
      <c r="H3141" s="234">
        <v>18.446999999999999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4" customFormat="1">
      <c r="A3142" s="14"/>
      <c r="B3142" s="246"/>
      <c r="C3142" s="247"/>
      <c r="D3142" s="231" t="s">
        <v>268</v>
      </c>
      <c r="E3142" s="248" t="s">
        <v>19</v>
      </c>
      <c r="F3142" s="249" t="s">
        <v>1932</v>
      </c>
      <c r="G3142" s="247"/>
      <c r="H3142" s="248" t="s">
        <v>19</v>
      </c>
      <c r="I3142" s="250"/>
      <c r="J3142" s="247"/>
      <c r="K3142" s="247"/>
      <c r="L3142" s="251"/>
      <c r="M3142" s="252"/>
      <c r="N3142" s="253"/>
      <c r="O3142" s="253"/>
      <c r="P3142" s="253"/>
      <c r="Q3142" s="253"/>
      <c r="R3142" s="253"/>
      <c r="S3142" s="253"/>
      <c r="T3142" s="25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5" t="s">
        <v>268</v>
      </c>
      <c r="AU3142" s="255" t="s">
        <v>93</v>
      </c>
      <c r="AV3142" s="14" t="s">
        <v>82</v>
      </c>
      <c r="AW3142" s="14" t="s">
        <v>34</v>
      </c>
      <c r="AX3142" s="14" t="s">
        <v>74</v>
      </c>
      <c r="AY3142" s="255" t="s">
        <v>224</v>
      </c>
    </row>
    <row r="3143" s="13" customFormat="1">
      <c r="A3143" s="13"/>
      <c r="B3143" s="229"/>
      <c r="C3143" s="230"/>
      <c r="D3143" s="231" t="s">
        <v>268</v>
      </c>
      <c r="E3143" s="232" t="s">
        <v>19</v>
      </c>
      <c r="F3143" s="233" t="s">
        <v>3083</v>
      </c>
      <c r="G3143" s="230"/>
      <c r="H3143" s="234">
        <v>54.558999999999998</v>
      </c>
      <c r="I3143" s="235"/>
      <c r="J3143" s="230"/>
      <c r="K3143" s="230"/>
      <c r="L3143" s="236"/>
      <c r="M3143" s="237"/>
      <c r="N3143" s="238"/>
      <c r="O3143" s="238"/>
      <c r="P3143" s="238"/>
      <c r="Q3143" s="238"/>
      <c r="R3143" s="238"/>
      <c r="S3143" s="238"/>
      <c r="T3143" s="23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0" t="s">
        <v>268</v>
      </c>
      <c r="AU3143" s="240" t="s">
        <v>93</v>
      </c>
      <c r="AV3143" s="13" t="s">
        <v>93</v>
      </c>
      <c r="AW3143" s="13" t="s">
        <v>34</v>
      </c>
      <c r="AX3143" s="13" t="s">
        <v>74</v>
      </c>
      <c r="AY3143" s="240" t="s">
        <v>224</v>
      </c>
    </row>
    <row r="3144" s="16" customFormat="1">
      <c r="A3144" s="16"/>
      <c r="B3144" s="272"/>
      <c r="C3144" s="273"/>
      <c r="D3144" s="231" t="s">
        <v>268</v>
      </c>
      <c r="E3144" s="274" t="s">
        <v>19</v>
      </c>
      <c r="F3144" s="275" t="s">
        <v>351</v>
      </c>
      <c r="G3144" s="273"/>
      <c r="H3144" s="276">
        <v>235.827</v>
      </c>
      <c r="I3144" s="277"/>
      <c r="J3144" s="273"/>
      <c r="K3144" s="273"/>
      <c r="L3144" s="278"/>
      <c r="M3144" s="279"/>
      <c r="N3144" s="280"/>
      <c r="O3144" s="280"/>
      <c r="P3144" s="280"/>
      <c r="Q3144" s="280"/>
      <c r="R3144" s="280"/>
      <c r="S3144" s="280"/>
      <c r="T3144" s="281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82" t="s">
        <v>268</v>
      </c>
      <c r="AU3144" s="282" t="s">
        <v>93</v>
      </c>
      <c r="AV3144" s="16" t="s">
        <v>231</v>
      </c>
      <c r="AW3144" s="16" t="s">
        <v>34</v>
      </c>
      <c r="AX3144" s="16" t="s">
        <v>82</v>
      </c>
      <c r="AY3144" s="282" t="s">
        <v>224</v>
      </c>
    </row>
    <row r="3145" s="2" customFormat="1" ht="16.5" customHeight="1">
      <c r="A3145" s="41"/>
      <c r="B3145" s="42"/>
      <c r="C3145" s="286" t="s">
        <v>3084</v>
      </c>
      <c r="D3145" s="286" t="s">
        <v>572</v>
      </c>
      <c r="E3145" s="287" t="s">
        <v>3085</v>
      </c>
      <c r="F3145" s="288" t="s">
        <v>3086</v>
      </c>
      <c r="G3145" s="289" t="s">
        <v>324</v>
      </c>
      <c r="H3145" s="290">
        <v>10.244999999999999</v>
      </c>
      <c r="I3145" s="291"/>
      <c r="J3145" s="292">
        <f>ROUND(I3145*H3145,2)</f>
        <v>0</v>
      </c>
      <c r="K3145" s="288" t="s">
        <v>312</v>
      </c>
      <c r="L3145" s="293"/>
      <c r="M3145" s="294" t="s">
        <v>19</v>
      </c>
      <c r="N3145" s="295" t="s">
        <v>46</v>
      </c>
      <c r="O3145" s="87"/>
      <c r="P3145" s="225">
        <f>O3145*H3145</f>
        <v>0</v>
      </c>
      <c r="Q3145" s="225">
        <v>0.029999999999999999</v>
      </c>
      <c r="R3145" s="225">
        <f>Q3145*H3145</f>
        <v>0.30734999999999996</v>
      </c>
      <c r="S3145" s="225">
        <v>0</v>
      </c>
      <c r="T3145" s="226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7" t="s">
        <v>643</v>
      </c>
      <c r="AT3145" s="227" t="s">
        <v>572</v>
      </c>
      <c r="AU3145" s="227" t="s">
        <v>93</v>
      </c>
      <c r="AY3145" s="20" t="s">
        <v>224</v>
      </c>
      <c r="BE3145" s="228">
        <f>IF(N3145="základní",J3145,0)</f>
        <v>0</v>
      </c>
      <c r="BF3145" s="228">
        <f>IF(N3145="snížená",J3145,0)</f>
        <v>0</v>
      </c>
      <c r="BG3145" s="228">
        <f>IF(N3145="zákl. přenesená",J3145,0)</f>
        <v>0</v>
      </c>
      <c r="BH3145" s="228">
        <f>IF(N3145="sníž. přenesená",J3145,0)</f>
        <v>0</v>
      </c>
      <c r="BI3145" s="228">
        <f>IF(N3145="nulová",J3145,0)</f>
        <v>0</v>
      </c>
      <c r="BJ3145" s="20" t="s">
        <v>93</v>
      </c>
      <c r="BK3145" s="228">
        <f>ROUND(I3145*H3145,2)</f>
        <v>0</v>
      </c>
      <c r="BL3145" s="20" t="s">
        <v>544</v>
      </c>
      <c r="BM3145" s="227" t="s">
        <v>3087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2778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3088</v>
      </c>
      <c r="G3147" s="230"/>
      <c r="H3147" s="234">
        <v>3.3199999999999998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4" customFormat="1">
      <c r="A3148" s="14"/>
      <c r="B3148" s="246"/>
      <c r="C3148" s="247"/>
      <c r="D3148" s="231" t="s">
        <v>268</v>
      </c>
      <c r="E3148" s="248" t="s">
        <v>19</v>
      </c>
      <c r="F3148" s="249" t="s">
        <v>3089</v>
      </c>
      <c r="G3148" s="247"/>
      <c r="H3148" s="248" t="s">
        <v>19</v>
      </c>
      <c r="I3148" s="250"/>
      <c r="J3148" s="247"/>
      <c r="K3148" s="247"/>
      <c r="L3148" s="251"/>
      <c r="M3148" s="252"/>
      <c r="N3148" s="253"/>
      <c r="O3148" s="253"/>
      <c r="P3148" s="253"/>
      <c r="Q3148" s="253"/>
      <c r="R3148" s="253"/>
      <c r="S3148" s="253"/>
      <c r="T3148" s="25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5" t="s">
        <v>268</v>
      </c>
      <c r="AU3148" s="255" t="s">
        <v>93</v>
      </c>
      <c r="AV3148" s="14" t="s">
        <v>82</v>
      </c>
      <c r="AW3148" s="14" t="s">
        <v>34</v>
      </c>
      <c r="AX3148" s="14" t="s">
        <v>74</v>
      </c>
      <c r="AY3148" s="255" t="s">
        <v>224</v>
      </c>
    </row>
    <row r="3149" s="13" customFormat="1">
      <c r="A3149" s="13"/>
      <c r="B3149" s="229"/>
      <c r="C3149" s="230"/>
      <c r="D3149" s="231" t="s">
        <v>268</v>
      </c>
      <c r="E3149" s="232" t="s">
        <v>19</v>
      </c>
      <c r="F3149" s="233" t="s">
        <v>3090</v>
      </c>
      <c r="G3149" s="230"/>
      <c r="H3149" s="234">
        <v>6.9249999999999998</v>
      </c>
      <c r="I3149" s="235"/>
      <c r="J3149" s="230"/>
      <c r="K3149" s="230"/>
      <c r="L3149" s="236"/>
      <c r="M3149" s="237"/>
      <c r="N3149" s="238"/>
      <c r="O3149" s="238"/>
      <c r="P3149" s="238"/>
      <c r="Q3149" s="238"/>
      <c r="R3149" s="238"/>
      <c r="S3149" s="238"/>
      <c r="T3149" s="23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0" t="s">
        <v>268</v>
      </c>
      <c r="AU3149" s="240" t="s">
        <v>93</v>
      </c>
      <c r="AV3149" s="13" t="s">
        <v>93</v>
      </c>
      <c r="AW3149" s="13" t="s">
        <v>34</v>
      </c>
      <c r="AX3149" s="13" t="s">
        <v>74</v>
      </c>
      <c r="AY3149" s="240" t="s">
        <v>224</v>
      </c>
    </row>
    <row r="3150" s="16" customFormat="1">
      <c r="A3150" s="16"/>
      <c r="B3150" s="272"/>
      <c r="C3150" s="273"/>
      <c r="D3150" s="231" t="s">
        <v>268</v>
      </c>
      <c r="E3150" s="274" t="s">
        <v>19</v>
      </c>
      <c r="F3150" s="275" t="s">
        <v>351</v>
      </c>
      <c r="G3150" s="273"/>
      <c r="H3150" s="276">
        <v>10.244999999999999</v>
      </c>
      <c r="I3150" s="277"/>
      <c r="J3150" s="273"/>
      <c r="K3150" s="273"/>
      <c r="L3150" s="278"/>
      <c r="M3150" s="279"/>
      <c r="N3150" s="280"/>
      <c r="O3150" s="280"/>
      <c r="P3150" s="280"/>
      <c r="Q3150" s="280"/>
      <c r="R3150" s="280"/>
      <c r="S3150" s="280"/>
      <c r="T3150" s="281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82" t="s">
        <v>268</v>
      </c>
      <c r="AU3150" s="282" t="s">
        <v>93</v>
      </c>
      <c r="AV3150" s="16" t="s">
        <v>231</v>
      </c>
      <c r="AW3150" s="16" t="s">
        <v>34</v>
      </c>
      <c r="AX3150" s="16" t="s">
        <v>82</v>
      </c>
      <c r="AY3150" s="282" t="s">
        <v>224</v>
      </c>
    </row>
    <row r="3151" s="2" customFormat="1" ht="37.8" customHeight="1">
      <c r="A3151" s="41"/>
      <c r="B3151" s="42"/>
      <c r="C3151" s="286" t="s">
        <v>3091</v>
      </c>
      <c r="D3151" s="286" t="s">
        <v>572</v>
      </c>
      <c r="E3151" s="287" t="s">
        <v>3092</v>
      </c>
      <c r="F3151" s="288" t="s">
        <v>3093</v>
      </c>
      <c r="G3151" s="289" t="s">
        <v>266</v>
      </c>
      <c r="H3151" s="290">
        <v>680.76099999999997</v>
      </c>
      <c r="I3151" s="291"/>
      <c r="J3151" s="292">
        <f>ROUND(I3151*H3151,2)</f>
        <v>0</v>
      </c>
      <c r="K3151" s="288" t="s">
        <v>312</v>
      </c>
      <c r="L3151" s="293"/>
      <c r="M3151" s="294" t="s">
        <v>19</v>
      </c>
      <c r="N3151" s="295" t="s">
        <v>46</v>
      </c>
      <c r="O3151" s="87"/>
      <c r="P3151" s="225">
        <f>O3151*H3151</f>
        <v>0</v>
      </c>
      <c r="Q3151" s="225">
        <v>0.0035999999999999999</v>
      </c>
      <c r="R3151" s="225">
        <f>Q3151*H3151</f>
        <v>2.4507395999999999</v>
      </c>
      <c r="S3151" s="225">
        <v>0</v>
      </c>
      <c r="T3151" s="226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7" t="s">
        <v>643</v>
      </c>
      <c r="AT3151" s="227" t="s">
        <v>572</v>
      </c>
      <c r="AU3151" s="227" t="s">
        <v>93</v>
      </c>
      <c r="AY3151" s="20" t="s">
        <v>224</v>
      </c>
      <c r="BE3151" s="228">
        <f>IF(N3151="základní",J3151,0)</f>
        <v>0</v>
      </c>
      <c r="BF3151" s="228">
        <f>IF(N3151="snížená",J3151,0)</f>
        <v>0</v>
      </c>
      <c r="BG3151" s="228">
        <f>IF(N3151="zákl. přenesená",J3151,0)</f>
        <v>0</v>
      </c>
      <c r="BH3151" s="228">
        <f>IF(N3151="sníž. přenesená",J3151,0)</f>
        <v>0</v>
      </c>
      <c r="BI3151" s="228">
        <f>IF(N3151="nulová",J3151,0)</f>
        <v>0</v>
      </c>
      <c r="BJ3151" s="20" t="s">
        <v>93</v>
      </c>
      <c r="BK3151" s="228">
        <f>ROUND(I3151*H3151,2)</f>
        <v>0</v>
      </c>
      <c r="BL3151" s="20" t="s">
        <v>544</v>
      </c>
      <c r="BM3151" s="227" t="s">
        <v>3094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1911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3095</v>
      </c>
      <c r="G3153" s="230"/>
      <c r="H3153" s="234">
        <v>42.930999999999997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1930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3096</v>
      </c>
      <c r="G3155" s="230"/>
      <c r="H3155" s="234">
        <v>92.236999999999995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4" customFormat="1">
      <c r="A3156" s="14"/>
      <c r="B3156" s="246"/>
      <c r="C3156" s="247"/>
      <c r="D3156" s="231" t="s">
        <v>268</v>
      </c>
      <c r="E3156" s="248" t="s">
        <v>19</v>
      </c>
      <c r="F3156" s="249" t="s">
        <v>1932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268</v>
      </c>
      <c r="AU3156" s="255" t="s">
        <v>93</v>
      </c>
      <c r="AV3156" s="14" t="s">
        <v>82</v>
      </c>
      <c r="AW3156" s="14" t="s">
        <v>34</v>
      </c>
      <c r="AX3156" s="14" t="s">
        <v>74</v>
      </c>
      <c r="AY3156" s="255" t="s">
        <v>224</v>
      </c>
    </row>
    <row r="3157" s="13" customFormat="1">
      <c r="A3157" s="13"/>
      <c r="B3157" s="229"/>
      <c r="C3157" s="230"/>
      <c r="D3157" s="231" t="s">
        <v>268</v>
      </c>
      <c r="E3157" s="232" t="s">
        <v>19</v>
      </c>
      <c r="F3157" s="233" t="s">
        <v>3097</v>
      </c>
      <c r="G3157" s="230"/>
      <c r="H3157" s="234">
        <v>545.59299999999996</v>
      </c>
      <c r="I3157" s="235"/>
      <c r="J3157" s="230"/>
      <c r="K3157" s="230"/>
      <c r="L3157" s="236"/>
      <c r="M3157" s="237"/>
      <c r="N3157" s="238"/>
      <c r="O3157" s="238"/>
      <c r="P3157" s="238"/>
      <c r="Q3157" s="238"/>
      <c r="R3157" s="238"/>
      <c r="S3157" s="238"/>
      <c r="T3157" s="23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0" t="s">
        <v>268</v>
      </c>
      <c r="AU3157" s="240" t="s">
        <v>93</v>
      </c>
      <c r="AV3157" s="13" t="s">
        <v>93</v>
      </c>
      <c r="AW3157" s="13" t="s">
        <v>34</v>
      </c>
      <c r="AX3157" s="13" t="s">
        <v>74</v>
      </c>
      <c r="AY3157" s="240" t="s">
        <v>224</v>
      </c>
    </row>
    <row r="3158" s="16" customFormat="1">
      <c r="A3158" s="16"/>
      <c r="B3158" s="272"/>
      <c r="C3158" s="273"/>
      <c r="D3158" s="231" t="s">
        <v>268</v>
      </c>
      <c r="E3158" s="274" t="s">
        <v>19</v>
      </c>
      <c r="F3158" s="275" t="s">
        <v>351</v>
      </c>
      <c r="G3158" s="273"/>
      <c r="H3158" s="276">
        <v>680.76099999999997</v>
      </c>
      <c r="I3158" s="277"/>
      <c r="J3158" s="273"/>
      <c r="K3158" s="273"/>
      <c r="L3158" s="278"/>
      <c r="M3158" s="279"/>
      <c r="N3158" s="280"/>
      <c r="O3158" s="280"/>
      <c r="P3158" s="280"/>
      <c r="Q3158" s="280"/>
      <c r="R3158" s="280"/>
      <c r="S3158" s="280"/>
      <c r="T3158" s="281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T3158" s="282" t="s">
        <v>268</v>
      </c>
      <c r="AU3158" s="282" t="s">
        <v>93</v>
      </c>
      <c r="AV3158" s="16" t="s">
        <v>231</v>
      </c>
      <c r="AW3158" s="16" t="s">
        <v>34</v>
      </c>
      <c r="AX3158" s="16" t="s">
        <v>82</v>
      </c>
      <c r="AY3158" s="282" t="s">
        <v>224</v>
      </c>
    </row>
    <row r="3159" s="2" customFormat="1" ht="44.25" customHeight="1">
      <c r="A3159" s="41"/>
      <c r="B3159" s="42"/>
      <c r="C3159" s="216" t="s">
        <v>3098</v>
      </c>
      <c r="D3159" s="216" t="s">
        <v>227</v>
      </c>
      <c r="E3159" s="217" t="s">
        <v>3099</v>
      </c>
      <c r="F3159" s="218" t="s">
        <v>3100</v>
      </c>
      <c r="G3159" s="219" t="s">
        <v>266</v>
      </c>
      <c r="H3159" s="220">
        <v>4302.0950000000003</v>
      </c>
      <c r="I3159" s="221"/>
      <c r="J3159" s="222">
        <f>ROUND(I3159*H3159,2)</f>
        <v>0</v>
      </c>
      <c r="K3159" s="218" t="s">
        <v>312</v>
      </c>
      <c r="L3159" s="47"/>
      <c r="M3159" s="223" t="s">
        <v>19</v>
      </c>
      <c r="N3159" s="224" t="s">
        <v>46</v>
      </c>
      <c r="O3159" s="87"/>
      <c r="P3159" s="225">
        <f>O3159*H3159</f>
        <v>0</v>
      </c>
      <c r="Q3159" s="225">
        <v>1.0000000000000001E-05</v>
      </c>
      <c r="R3159" s="225">
        <f>Q3159*H3159</f>
        <v>0.043020950000000009</v>
      </c>
      <c r="S3159" s="225">
        <v>0</v>
      </c>
      <c r="T3159" s="226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7" t="s">
        <v>544</v>
      </c>
      <c r="AT3159" s="227" t="s">
        <v>227</v>
      </c>
      <c r="AU3159" s="227" t="s">
        <v>93</v>
      </c>
      <c r="AY3159" s="20" t="s">
        <v>224</v>
      </c>
      <c r="BE3159" s="228">
        <f>IF(N3159="základní",J3159,0)</f>
        <v>0</v>
      </c>
      <c r="BF3159" s="228">
        <f>IF(N3159="snížená",J3159,0)</f>
        <v>0</v>
      </c>
      <c r="BG3159" s="228">
        <f>IF(N3159="zákl. přenesená",J3159,0)</f>
        <v>0</v>
      </c>
      <c r="BH3159" s="228">
        <f>IF(N3159="sníž. přenesená",J3159,0)</f>
        <v>0</v>
      </c>
      <c r="BI3159" s="228">
        <f>IF(N3159="nulová",J3159,0)</f>
        <v>0</v>
      </c>
      <c r="BJ3159" s="20" t="s">
        <v>93</v>
      </c>
      <c r="BK3159" s="228">
        <f>ROUND(I3159*H3159,2)</f>
        <v>0</v>
      </c>
      <c r="BL3159" s="20" t="s">
        <v>544</v>
      </c>
      <c r="BM3159" s="227" t="s">
        <v>3101</v>
      </c>
    </row>
    <row r="3160" s="2" customFormat="1">
      <c r="A3160" s="41"/>
      <c r="B3160" s="42"/>
      <c r="C3160" s="43"/>
      <c r="D3160" s="267" t="s">
        <v>314</v>
      </c>
      <c r="E3160" s="43"/>
      <c r="F3160" s="268" t="s">
        <v>3102</v>
      </c>
      <c r="G3160" s="43"/>
      <c r="H3160" s="43"/>
      <c r="I3160" s="269"/>
      <c r="J3160" s="43"/>
      <c r="K3160" s="43"/>
      <c r="L3160" s="47"/>
      <c r="M3160" s="270"/>
      <c r="N3160" s="271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314</v>
      </c>
      <c r="AU3160" s="20" t="s">
        <v>93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3103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3104</v>
      </c>
      <c r="G3162" s="230"/>
      <c r="H3162" s="234">
        <v>16.937000000000001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1839</v>
      </c>
      <c r="G3164" s="230"/>
      <c r="H3164" s="234">
        <v>357.60000000000002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1840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1841</v>
      </c>
      <c r="G3166" s="230"/>
      <c r="H3166" s="234">
        <v>2310.4000000000001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1842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1843</v>
      </c>
      <c r="G3168" s="230"/>
      <c r="H3168" s="234">
        <v>252.90000000000001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1844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1845</v>
      </c>
      <c r="G3170" s="230"/>
      <c r="H3170" s="234">
        <v>138.69999999999999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1846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1847</v>
      </c>
      <c r="G3172" s="230"/>
      <c r="H3172" s="234">
        <v>534.79999999999995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1849</v>
      </c>
      <c r="G3174" s="230"/>
      <c r="H3174" s="234">
        <v>119.8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1850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1851</v>
      </c>
      <c r="G3176" s="230"/>
      <c r="H3176" s="234">
        <v>133.19999999999999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1852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1853</v>
      </c>
      <c r="G3178" s="230"/>
      <c r="H3178" s="234">
        <v>319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1854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1855</v>
      </c>
      <c r="G3180" s="230"/>
      <c r="H3180" s="234">
        <v>3.7000000000000002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1856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1857</v>
      </c>
      <c r="G3182" s="230"/>
      <c r="H3182" s="234">
        <v>18.800000000000001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1858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1859</v>
      </c>
      <c r="G3184" s="230"/>
      <c r="H3184" s="234">
        <v>52.558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4" customFormat="1">
      <c r="A3185" s="14"/>
      <c r="B3185" s="246"/>
      <c r="C3185" s="247"/>
      <c r="D3185" s="231" t="s">
        <v>268</v>
      </c>
      <c r="E3185" s="248" t="s">
        <v>19</v>
      </c>
      <c r="F3185" s="249" t="s">
        <v>1860</v>
      </c>
      <c r="G3185" s="247"/>
      <c r="H3185" s="248" t="s">
        <v>19</v>
      </c>
      <c r="I3185" s="250"/>
      <c r="J3185" s="247"/>
      <c r="K3185" s="247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268</v>
      </c>
      <c r="AU3185" s="255" t="s">
        <v>93</v>
      </c>
      <c r="AV3185" s="14" t="s">
        <v>82</v>
      </c>
      <c r="AW3185" s="14" t="s">
        <v>34</v>
      </c>
      <c r="AX3185" s="14" t="s">
        <v>74</v>
      </c>
      <c r="AY3185" s="255" t="s">
        <v>224</v>
      </c>
    </row>
    <row r="3186" s="13" customFormat="1">
      <c r="A3186" s="13"/>
      <c r="B3186" s="229"/>
      <c r="C3186" s="230"/>
      <c r="D3186" s="231" t="s">
        <v>268</v>
      </c>
      <c r="E3186" s="232" t="s">
        <v>19</v>
      </c>
      <c r="F3186" s="233" t="s">
        <v>1861</v>
      </c>
      <c r="G3186" s="230"/>
      <c r="H3186" s="234">
        <v>43.700000000000003</v>
      </c>
      <c r="I3186" s="235"/>
      <c r="J3186" s="230"/>
      <c r="K3186" s="230"/>
      <c r="L3186" s="236"/>
      <c r="M3186" s="237"/>
      <c r="N3186" s="238"/>
      <c r="O3186" s="238"/>
      <c r="P3186" s="238"/>
      <c r="Q3186" s="238"/>
      <c r="R3186" s="238"/>
      <c r="S3186" s="238"/>
      <c r="T3186" s="23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0" t="s">
        <v>268</v>
      </c>
      <c r="AU3186" s="240" t="s">
        <v>93</v>
      </c>
      <c r="AV3186" s="13" t="s">
        <v>93</v>
      </c>
      <c r="AW3186" s="13" t="s">
        <v>34</v>
      </c>
      <c r="AX3186" s="13" t="s">
        <v>74</v>
      </c>
      <c r="AY3186" s="240" t="s">
        <v>224</v>
      </c>
    </row>
    <row r="3187" s="16" customFormat="1">
      <c r="A3187" s="16"/>
      <c r="B3187" s="272"/>
      <c r="C3187" s="273"/>
      <c r="D3187" s="231" t="s">
        <v>268</v>
      </c>
      <c r="E3187" s="274" t="s">
        <v>19</v>
      </c>
      <c r="F3187" s="275" t="s">
        <v>351</v>
      </c>
      <c r="G3187" s="273"/>
      <c r="H3187" s="276">
        <v>4302.0950000000003</v>
      </c>
      <c r="I3187" s="277"/>
      <c r="J3187" s="273"/>
      <c r="K3187" s="273"/>
      <c r="L3187" s="278"/>
      <c r="M3187" s="279"/>
      <c r="N3187" s="280"/>
      <c r="O3187" s="280"/>
      <c r="P3187" s="280"/>
      <c r="Q3187" s="280"/>
      <c r="R3187" s="280"/>
      <c r="S3187" s="280"/>
      <c r="T3187" s="281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T3187" s="282" t="s">
        <v>268</v>
      </c>
      <c r="AU3187" s="282" t="s">
        <v>93</v>
      </c>
      <c r="AV3187" s="16" t="s">
        <v>231</v>
      </c>
      <c r="AW3187" s="16" t="s">
        <v>34</v>
      </c>
      <c r="AX3187" s="16" t="s">
        <v>82</v>
      </c>
      <c r="AY3187" s="282" t="s">
        <v>224</v>
      </c>
    </row>
    <row r="3188" s="2" customFormat="1" ht="16.5" customHeight="1">
      <c r="A3188" s="41"/>
      <c r="B3188" s="42"/>
      <c r="C3188" s="286" t="s">
        <v>3105</v>
      </c>
      <c r="D3188" s="286" t="s">
        <v>572</v>
      </c>
      <c r="E3188" s="287" t="s">
        <v>3106</v>
      </c>
      <c r="F3188" s="288" t="s">
        <v>3107</v>
      </c>
      <c r="G3188" s="289" t="s">
        <v>266</v>
      </c>
      <c r="H3188" s="290">
        <v>4947.4089999999997</v>
      </c>
      <c r="I3188" s="291"/>
      <c r="J3188" s="292">
        <f>ROUND(I3188*H3188,2)</f>
        <v>0</v>
      </c>
      <c r="K3188" s="288" t="s">
        <v>312</v>
      </c>
      <c r="L3188" s="293"/>
      <c r="M3188" s="294" t="s">
        <v>19</v>
      </c>
      <c r="N3188" s="295" t="s">
        <v>46</v>
      </c>
      <c r="O3188" s="87"/>
      <c r="P3188" s="225">
        <f>O3188*H3188</f>
        <v>0</v>
      </c>
      <c r="Q3188" s="225">
        <v>0.00040000000000000002</v>
      </c>
      <c r="R3188" s="225">
        <f>Q3188*H3188</f>
        <v>1.9789635999999999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643</v>
      </c>
      <c r="AT3188" s="227" t="s">
        <v>572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3109</v>
      </c>
      <c r="G3189" s="230"/>
      <c r="H3189" s="234">
        <v>4947.4089999999997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82</v>
      </c>
      <c r="AY3189" s="240" t="s">
        <v>224</v>
      </c>
    </row>
    <row r="3190" s="2" customFormat="1" ht="55.5" customHeight="1">
      <c r="A3190" s="41"/>
      <c r="B3190" s="42"/>
      <c r="C3190" s="216" t="s">
        <v>3110</v>
      </c>
      <c r="D3190" s="216" t="s">
        <v>227</v>
      </c>
      <c r="E3190" s="217" t="s">
        <v>3111</v>
      </c>
      <c r="F3190" s="218" t="s">
        <v>3112</v>
      </c>
      <c r="G3190" s="219" t="s">
        <v>371</v>
      </c>
      <c r="H3190" s="220">
        <v>24.244</v>
      </c>
      <c r="I3190" s="221"/>
      <c r="J3190" s="222">
        <f>ROUND(I3190*H3190,2)</f>
        <v>0</v>
      </c>
      <c r="K3190" s="218" t="s">
        <v>312</v>
      </c>
      <c r="L3190" s="47"/>
      <c r="M3190" s="223" t="s">
        <v>19</v>
      </c>
      <c r="N3190" s="224" t="s">
        <v>46</v>
      </c>
      <c r="O3190" s="87"/>
      <c r="P3190" s="225">
        <f>O3190*H3190</f>
        <v>0</v>
      </c>
      <c r="Q3190" s="225">
        <v>0</v>
      </c>
      <c r="R3190" s="225">
        <f>Q3190*H3190</f>
        <v>0</v>
      </c>
      <c r="S3190" s="225">
        <v>0</v>
      </c>
      <c r="T3190" s="226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7" t="s">
        <v>544</v>
      </c>
      <c r="AT3190" s="227" t="s">
        <v>227</v>
      </c>
      <c r="AU3190" s="227" t="s">
        <v>93</v>
      </c>
      <c r="AY3190" s="20" t="s">
        <v>224</v>
      </c>
      <c r="BE3190" s="228">
        <f>IF(N3190="základní",J3190,0)</f>
        <v>0</v>
      </c>
      <c r="BF3190" s="228">
        <f>IF(N3190="snížená",J3190,0)</f>
        <v>0</v>
      </c>
      <c r="BG3190" s="228">
        <f>IF(N3190="zákl. přenesená",J3190,0)</f>
        <v>0</v>
      </c>
      <c r="BH3190" s="228">
        <f>IF(N3190="sníž. přenesená",J3190,0)</f>
        <v>0</v>
      </c>
      <c r="BI3190" s="228">
        <f>IF(N3190="nulová",J3190,0)</f>
        <v>0</v>
      </c>
      <c r="BJ3190" s="20" t="s">
        <v>93</v>
      </c>
      <c r="BK3190" s="228">
        <f>ROUND(I3190*H3190,2)</f>
        <v>0</v>
      </c>
      <c r="BL3190" s="20" t="s">
        <v>544</v>
      </c>
      <c r="BM3190" s="227" t="s">
        <v>3113</v>
      </c>
    </row>
    <row r="3191" s="2" customFormat="1">
      <c r="A3191" s="41"/>
      <c r="B3191" s="42"/>
      <c r="C3191" s="43"/>
      <c r="D3191" s="267" t="s">
        <v>314</v>
      </c>
      <c r="E3191" s="43"/>
      <c r="F3191" s="268" t="s">
        <v>3114</v>
      </c>
      <c r="G3191" s="43"/>
      <c r="H3191" s="43"/>
      <c r="I3191" s="269"/>
      <c r="J3191" s="43"/>
      <c r="K3191" s="43"/>
      <c r="L3191" s="47"/>
      <c r="M3191" s="270"/>
      <c r="N3191" s="271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314</v>
      </c>
      <c r="AU3191" s="20" t="s">
        <v>93</v>
      </c>
    </row>
    <row r="3192" s="12" customFormat="1" ht="22.8" customHeight="1">
      <c r="A3192" s="12"/>
      <c r="B3192" s="200"/>
      <c r="C3192" s="201"/>
      <c r="D3192" s="202" t="s">
        <v>73</v>
      </c>
      <c r="E3192" s="214" t="s">
        <v>3115</v>
      </c>
      <c r="F3192" s="214" t="s">
        <v>3116</v>
      </c>
      <c r="G3192" s="201"/>
      <c r="H3192" s="201"/>
      <c r="I3192" s="204"/>
      <c r="J3192" s="215">
        <f>BK3192</f>
        <v>0</v>
      </c>
      <c r="K3192" s="201"/>
      <c r="L3192" s="206"/>
      <c r="M3192" s="207"/>
      <c r="N3192" s="208"/>
      <c r="O3192" s="208"/>
      <c r="P3192" s="209">
        <f>SUM(P3193:P3200)</f>
        <v>0</v>
      </c>
      <c r="Q3192" s="208"/>
      <c r="R3192" s="209">
        <f>SUM(R3193:R3200)</f>
        <v>0.97525499999999987</v>
      </c>
      <c r="S3192" s="208"/>
      <c r="T3192" s="210">
        <f>SUM(T3193:T3200)</f>
        <v>0</v>
      </c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R3192" s="211" t="s">
        <v>93</v>
      </c>
      <c r="AT3192" s="212" t="s">
        <v>73</v>
      </c>
      <c r="AU3192" s="212" t="s">
        <v>82</v>
      </c>
      <c r="AY3192" s="211" t="s">
        <v>224</v>
      </c>
      <c r="BK3192" s="213">
        <f>SUM(BK3193:BK3200)</f>
        <v>0</v>
      </c>
    </row>
    <row r="3193" s="2" customFormat="1" ht="24.15" customHeight="1">
      <c r="A3193" s="41"/>
      <c r="B3193" s="42"/>
      <c r="C3193" s="216" t="s">
        <v>3117</v>
      </c>
      <c r="D3193" s="216" t="s">
        <v>227</v>
      </c>
      <c r="E3193" s="217" t="s">
        <v>3118</v>
      </c>
      <c r="F3193" s="218" t="s">
        <v>3119</v>
      </c>
      <c r="G3193" s="219" t="s">
        <v>266</v>
      </c>
      <c r="H3193" s="220">
        <v>23.699999999999999</v>
      </c>
      <c r="I3193" s="221"/>
      <c r="J3193" s="222">
        <f>ROUND(I3193*H3193,2)</f>
        <v>0</v>
      </c>
      <c r="K3193" s="218" t="s">
        <v>312</v>
      </c>
      <c r="L3193" s="47"/>
      <c r="M3193" s="223" t="s">
        <v>19</v>
      </c>
      <c r="N3193" s="224" t="s">
        <v>46</v>
      </c>
      <c r="O3193" s="87"/>
      <c r="P3193" s="225">
        <f>O3193*H3193</f>
        <v>0</v>
      </c>
      <c r="Q3193" s="225">
        <v>0.00155</v>
      </c>
      <c r="R3193" s="225">
        <f>Q3193*H3193</f>
        <v>0.036734999999999997</v>
      </c>
      <c r="S3193" s="225">
        <v>0</v>
      </c>
      <c r="T3193" s="226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7" t="s">
        <v>544</v>
      </c>
      <c r="AT3193" s="227" t="s">
        <v>227</v>
      </c>
      <c r="AU3193" s="227" t="s">
        <v>93</v>
      </c>
      <c r="AY3193" s="20" t="s">
        <v>224</v>
      </c>
      <c r="BE3193" s="228">
        <f>IF(N3193="základní",J3193,0)</f>
        <v>0</v>
      </c>
      <c r="BF3193" s="228">
        <f>IF(N3193="snížená",J3193,0)</f>
        <v>0</v>
      </c>
      <c r="BG3193" s="228">
        <f>IF(N3193="zákl. přenesená",J3193,0)</f>
        <v>0</v>
      </c>
      <c r="BH3193" s="228">
        <f>IF(N3193="sníž. přenesená",J3193,0)</f>
        <v>0</v>
      </c>
      <c r="BI3193" s="228">
        <f>IF(N3193="nulová",J3193,0)</f>
        <v>0</v>
      </c>
      <c r="BJ3193" s="20" t="s">
        <v>93</v>
      </c>
      <c r="BK3193" s="228">
        <f>ROUND(I3193*H3193,2)</f>
        <v>0</v>
      </c>
      <c r="BL3193" s="20" t="s">
        <v>544</v>
      </c>
      <c r="BM3193" s="227" t="s">
        <v>3120</v>
      </c>
    </row>
    <row r="3194" s="2" customFormat="1">
      <c r="A3194" s="41"/>
      <c r="B3194" s="42"/>
      <c r="C3194" s="43"/>
      <c r="D3194" s="267" t="s">
        <v>314</v>
      </c>
      <c r="E3194" s="43"/>
      <c r="F3194" s="268" t="s">
        <v>3121</v>
      </c>
      <c r="G3194" s="43"/>
      <c r="H3194" s="43"/>
      <c r="I3194" s="269"/>
      <c r="J3194" s="43"/>
      <c r="K3194" s="43"/>
      <c r="L3194" s="47"/>
      <c r="M3194" s="270"/>
      <c r="N3194" s="271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314</v>
      </c>
      <c r="AU3194" s="20" t="s">
        <v>93</v>
      </c>
    </row>
    <row r="3195" s="14" customFormat="1">
      <c r="A3195" s="14"/>
      <c r="B3195" s="246"/>
      <c r="C3195" s="247"/>
      <c r="D3195" s="231" t="s">
        <v>268</v>
      </c>
      <c r="E3195" s="248" t="s">
        <v>19</v>
      </c>
      <c r="F3195" s="249" t="s">
        <v>3122</v>
      </c>
      <c r="G3195" s="247"/>
      <c r="H3195" s="248" t="s">
        <v>19</v>
      </c>
      <c r="I3195" s="250"/>
      <c r="J3195" s="247"/>
      <c r="K3195" s="247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268</v>
      </c>
      <c r="AU3195" s="255" t="s">
        <v>93</v>
      </c>
      <c r="AV3195" s="14" t="s">
        <v>82</v>
      </c>
      <c r="AW3195" s="14" t="s">
        <v>34</v>
      </c>
      <c r="AX3195" s="14" t="s">
        <v>74</v>
      </c>
      <c r="AY3195" s="255" t="s">
        <v>224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23.699999999999999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16.5" customHeight="1">
      <c r="A3197" s="41"/>
      <c r="B3197" s="42"/>
      <c r="C3197" s="286" t="s">
        <v>3124</v>
      </c>
      <c r="D3197" s="286" t="s">
        <v>572</v>
      </c>
      <c r="E3197" s="287" t="s">
        <v>3125</v>
      </c>
      <c r="F3197" s="288" t="s">
        <v>3126</v>
      </c>
      <c r="G3197" s="289" t="s">
        <v>266</v>
      </c>
      <c r="H3197" s="290">
        <v>26.07</v>
      </c>
      <c r="I3197" s="291"/>
      <c r="J3197" s="292">
        <f>ROUND(I3197*H3197,2)</f>
        <v>0</v>
      </c>
      <c r="K3197" s="288" t="s">
        <v>19</v>
      </c>
      <c r="L3197" s="293"/>
      <c r="M3197" s="294" t="s">
        <v>19</v>
      </c>
      <c r="N3197" s="295" t="s">
        <v>46</v>
      </c>
      <c r="O3197" s="87"/>
      <c r="P3197" s="225">
        <f>O3197*H3197</f>
        <v>0</v>
      </c>
      <c r="Q3197" s="225">
        <v>0.035999999999999997</v>
      </c>
      <c r="R3197" s="225">
        <f>Q3197*H3197</f>
        <v>0.93851999999999991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643</v>
      </c>
      <c r="AT3197" s="227" t="s">
        <v>572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13" customFormat="1">
      <c r="A3198" s="13"/>
      <c r="B3198" s="229"/>
      <c r="C3198" s="230"/>
      <c r="D3198" s="231" t="s">
        <v>268</v>
      </c>
      <c r="E3198" s="232" t="s">
        <v>19</v>
      </c>
      <c r="F3198" s="233" t="s">
        <v>3128</v>
      </c>
      <c r="G3198" s="230"/>
      <c r="H3198" s="234">
        <v>26.07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0" t="s">
        <v>268</v>
      </c>
      <c r="AU3198" s="240" t="s">
        <v>93</v>
      </c>
      <c r="AV3198" s="13" t="s">
        <v>93</v>
      </c>
      <c r="AW3198" s="13" t="s">
        <v>34</v>
      </c>
      <c r="AX3198" s="13" t="s">
        <v>82</v>
      </c>
      <c r="AY3198" s="240" t="s">
        <v>224</v>
      </c>
    </row>
    <row r="3199" s="2" customFormat="1" ht="49.05" customHeight="1">
      <c r="A3199" s="41"/>
      <c r="B3199" s="42"/>
      <c r="C3199" s="216" t="s">
        <v>3129</v>
      </c>
      <c r="D3199" s="216" t="s">
        <v>227</v>
      </c>
      <c r="E3199" s="217" t="s">
        <v>3130</v>
      </c>
      <c r="F3199" s="218" t="s">
        <v>3131</v>
      </c>
      <c r="G3199" s="219" t="s">
        <v>371</v>
      </c>
      <c r="H3199" s="220">
        <v>0.97499999999999998</v>
      </c>
      <c r="I3199" s="221"/>
      <c r="J3199" s="222">
        <f>ROUND(I3199*H3199,2)</f>
        <v>0</v>
      </c>
      <c r="K3199" s="218" t="s">
        <v>312</v>
      </c>
      <c r="L3199" s="47"/>
      <c r="M3199" s="223" t="s">
        <v>19</v>
      </c>
      <c r="N3199" s="224" t="s">
        <v>46</v>
      </c>
      <c r="O3199" s="87"/>
      <c r="P3199" s="225">
        <f>O3199*H3199</f>
        <v>0</v>
      </c>
      <c r="Q3199" s="225">
        <v>0</v>
      </c>
      <c r="R3199" s="225">
        <f>Q3199*H3199</f>
        <v>0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544</v>
      </c>
      <c r="AT3199" s="227" t="s">
        <v>227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3132</v>
      </c>
    </row>
    <row r="3200" s="2" customFormat="1">
      <c r="A3200" s="41"/>
      <c r="B3200" s="42"/>
      <c r="C3200" s="43"/>
      <c r="D3200" s="267" t="s">
        <v>314</v>
      </c>
      <c r="E3200" s="43"/>
      <c r="F3200" s="268" t="s">
        <v>3133</v>
      </c>
      <c r="G3200" s="43"/>
      <c r="H3200" s="43"/>
      <c r="I3200" s="269"/>
      <c r="J3200" s="43"/>
      <c r="K3200" s="43"/>
      <c r="L3200" s="47"/>
      <c r="M3200" s="270"/>
      <c r="N3200" s="271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314</v>
      </c>
      <c r="AU3200" s="20" t="s">
        <v>93</v>
      </c>
    </row>
    <row r="3201" s="12" customFormat="1" ht="22.8" customHeight="1">
      <c r="A3201" s="12"/>
      <c r="B3201" s="200"/>
      <c r="C3201" s="201"/>
      <c r="D3201" s="202" t="s">
        <v>73</v>
      </c>
      <c r="E3201" s="214" t="s">
        <v>3134</v>
      </c>
      <c r="F3201" s="214" t="s">
        <v>3135</v>
      </c>
      <c r="G3201" s="201"/>
      <c r="H3201" s="201"/>
      <c r="I3201" s="204"/>
      <c r="J3201" s="215">
        <f>BK3201</f>
        <v>0</v>
      </c>
      <c r="K3201" s="201"/>
      <c r="L3201" s="206"/>
      <c r="M3201" s="207"/>
      <c r="N3201" s="208"/>
      <c r="O3201" s="208"/>
      <c r="P3201" s="209">
        <f>SUM(P3202:P3231)</f>
        <v>0</v>
      </c>
      <c r="Q3201" s="208"/>
      <c r="R3201" s="209">
        <f>SUM(R3202:R3231)</f>
        <v>6.00535423</v>
      </c>
      <c r="S3201" s="208"/>
      <c r="T3201" s="210">
        <f>SUM(T3202:T3231)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1" t="s">
        <v>93</v>
      </c>
      <c r="AT3201" s="212" t="s">
        <v>73</v>
      </c>
      <c r="AU3201" s="212" t="s">
        <v>82</v>
      </c>
      <c r="AY3201" s="211" t="s">
        <v>224</v>
      </c>
      <c r="BK3201" s="213">
        <f>SUM(BK3202:BK3231)</f>
        <v>0</v>
      </c>
    </row>
    <row r="3202" s="2" customFormat="1" ht="37.8" customHeight="1">
      <c r="A3202" s="41"/>
      <c r="B3202" s="42"/>
      <c r="C3202" s="216" t="s">
        <v>3136</v>
      </c>
      <c r="D3202" s="216" t="s">
        <v>227</v>
      </c>
      <c r="E3202" s="217" t="s">
        <v>3137</v>
      </c>
      <c r="F3202" s="218" t="s">
        <v>3138</v>
      </c>
      <c r="G3202" s="219" t="s">
        <v>266</v>
      </c>
      <c r="H3202" s="220">
        <v>177.85300000000001</v>
      </c>
      <c r="I3202" s="221"/>
      <c r="J3202" s="222">
        <f>ROUND(I3202*H3202,2)</f>
        <v>0</v>
      </c>
      <c r="K3202" s="218" t="s">
        <v>312</v>
      </c>
      <c r="L3202" s="47"/>
      <c r="M3202" s="223" t="s">
        <v>19</v>
      </c>
      <c r="N3202" s="224" t="s">
        <v>46</v>
      </c>
      <c r="O3202" s="87"/>
      <c r="P3202" s="225">
        <f>O3202*H3202</f>
        <v>0</v>
      </c>
      <c r="Q3202" s="225">
        <v>0</v>
      </c>
      <c r="R3202" s="225">
        <f>Q3202*H3202</f>
        <v>0</v>
      </c>
      <c r="S3202" s="225">
        <v>0</v>
      </c>
      <c r="T3202" s="226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7" t="s">
        <v>544</v>
      </c>
      <c r="AT3202" s="227" t="s">
        <v>227</v>
      </c>
      <c r="AU3202" s="227" t="s">
        <v>93</v>
      </c>
      <c r="AY3202" s="20" t="s">
        <v>224</v>
      </c>
      <c r="BE3202" s="228">
        <f>IF(N3202="základní",J3202,0)</f>
        <v>0</v>
      </c>
      <c r="BF3202" s="228">
        <f>IF(N3202="snížená",J3202,0)</f>
        <v>0</v>
      </c>
      <c r="BG3202" s="228">
        <f>IF(N3202="zákl. přenesená",J3202,0)</f>
        <v>0</v>
      </c>
      <c r="BH3202" s="228">
        <f>IF(N3202="sníž. přenesená",J3202,0)</f>
        <v>0</v>
      </c>
      <c r="BI3202" s="228">
        <f>IF(N3202="nulová",J3202,0)</f>
        <v>0</v>
      </c>
      <c r="BJ3202" s="20" t="s">
        <v>93</v>
      </c>
      <c r="BK3202" s="228">
        <f>ROUND(I3202*H3202,2)</f>
        <v>0</v>
      </c>
      <c r="BL3202" s="20" t="s">
        <v>544</v>
      </c>
      <c r="BM3202" s="227" t="s">
        <v>3139</v>
      </c>
    </row>
    <row r="3203" s="2" customFormat="1">
      <c r="A3203" s="41"/>
      <c r="B3203" s="42"/>
      <c r="C3203" s="43"/>
      <c r="D3203" s="267" t="s">
        <v>314</v>
      </c>
      <c r="E3203" s="43"/>
      <c r="F3203" s="268" t="s">
        <v>3140</v>
      </c>
      <c r="G3203" s="43"/>
      <c r="H3203" s="43"/>
      <c r="I3203" s="269"/>
      <c r="J3203" s="43"/>
      <c r="K3203" s="43"/>
      <c r="L3203" s="47"/>
      <c r="M3203" s="270"/>
      <c r="N3203" s="271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314</v>
      </c>
      <c r="AU3203" s="20" t="s">
        <v>93</v>
      </c>
    </row>
    <row r="3204" s="14" customFormat="1">
      <c r="A3204" s="14"/>
      <c r="B3204" s="246"/>
      <c r="C3204" s="247"/>
      <c r="D3204" s="231" t="s">
        <v>268</v>
      </c>
      <c r="E3204" s="248" t="s">
        <v>19</v>
      </c>
      <c r="F3204" s="249" t="s">
        <v>2809</v>
      </c>
      <c r="G3204" s="247"/>
      <c r="H3204" s="248" t="s">
        <v>19</v>
      </c>
      <c r="I3204" s="250"/>
      <c r="J3204" s="247"/>
      <c r="K3204" s="247"/>
      <c r="L3204" s="251"/>
      <c r="M3204" s="252"/>
      <c r="N3204" s="253"/>
      <c r="O3204" s="253"/>
      <c r="P3204" s="253"/>
      <c r="Q3204" s="253"/>
      <c r="R3204" s="253"/>
      <c r="S3204" s="253"/>
      <c r="T3204" s="25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5" t="s">
        <v>268</v>
      </c>
      <c r="AU3204" s="255" t="s">
        <v>93</v>
      </c>
      <c r="AV3204" s="14" t="s">
        <v>82</v>
      </c>
      <c r="AW3204" s="14" t="s">
        <v>34</v>
      </c>
      <c r="AX3204" s="14" t="s">
        <v>74</v>
      </c>
      <c r="AY3204" s="255" t="s">
        <v>224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177.85300000000001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16.5" customHeight="1">
      <c r="A3206" s="41"/>
      <c r="B3206" s="42"/>
      <c r="C3206" s="286" t="s">
        <v>3142</v>
      </c>
      <c r="D3206" s="286" t="s">
        <v>572</v>
      </c>
      <c r="E3206" s="287" t="s">
        <v>3143</v>
      </c>
      <c r="F3206" s="288" t="s">
        <v>3144</v>
      </c>
      <c r="G3206" s="289" t="s">
        <v>266</v>
      </c>
      <c r="H3206" s="290">
        <v>195.63800000000001</v>
      </c>
      <c r="I3206" s="291"/>
      <c r="J3206" s="292">
        <f>ROUND(I3206*H3206,2)</f>
        <v>0</v>
      </c>
      <c r="K3206" s="288" t="s">
        <v>312</v>
      </c>
      <c r="L3206" s="293"/>
      <c r="M3206" s="294" t="s">
        <v>19</v>
      </c>
      <c r="N3206" s="295" t="s">
        <v>46</v>
      </c>
      <c r="O3206" s="87"/>
      <c r="P3206" s="225">
        <f>O3206*H3206</f>
        <v>0</v>
      </c>
      <c r="Q3206" s="225">
        <v>0.012</v>
      </c>
      <c r="R3206" s="225">
        <f>Q3206*H3206</f>
        <v>2.3476560000000002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643</v>
      </c>
      <c r="AT3206" s="227" t="s">
        <v>572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3146</v>
      </c>
      <c r="G3207" s="230"/>
      <c r="H3207" s="234">
        <v>195.63800000000001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37.8" customHeight="1">
      <c r="A3208" s="41"/>
      <c r="B3208" s="42"/>
      <c r="C3208" s="216" t="s">
        <v>3147</v>
      </c>
      <c r="D3208" s="216" t="s">
        <v>227</v>
      </c>
      <c r="E3208" s="217" t="s">
        <v>3148</v>
      </c>
      <c r="F3208" s="218" t="s">
        <v>3149</v>
      </c>
      <c r="G3208" s="219" t="s">
        <v>266</v>
      </c>
      <c r="H3208" s="220">
        <v>27.25</v>
      </c>
      <c r="I3208" s="221"/>
      <c r="J3208" s="222">
        <f>ROUND(I3208*H3208,2)</f>
        <v>0</v>
      </c>
      <c r="K3208" s="218" t="s">
        <v>312</v>
      </c>
      <c r="L3208" s="47"/>
      <c r="M3208" s="223" t="s">
        <v>19</v>
      </c>
      <c r="N3208" s="224" t="s">
        <v>46</v>
      </c>
      <c r="O3208" s="87"/>
      <c r="P3208" s="225">
        <f>O3208*H3208</f>
        <v>0</v>
      </c>
      <c r="Q3208" s="225">
        <v>0</v>
      </c>
      <c r="R3208" s="225">
        <f>Q3208*H3208</f>
        <v>0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544</v>
      </c>
      <c r="AT3208" s="227" t="s">
        <v>227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3150</v>
      </c>
    </row>
    <row r="3209" s="2" customFormat="1">
      <c r="A3209" s="41"/>
      <c r="B3209" s="42"/>
      <c r="C3209" s="43"/>
      <c r="D3209" s="267" t="s">
        <v>314</v>
      </c>
      <c r="E3209" s="43"/>
      <c r="F3209" s="268" t="s">
        <v>3151</v>
      </c>
      <c r="G3209" s="43"/>
      <c r="H3209" s="43"/>
      <c r="I3209" s="269"/>
      <c r="J3209" s="43"/>
      <c r="K3209" s="43"/>
      <c r="L3209" s="47"/>
      <c r="M3209" s="270"/>
      <c r="N3209" s="271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314</v>
      </c>
      <c r="AU3209" s="20" t="s">
        <v>93</v>
      </c>
    </row>
    <row r="3210" s="14" customFormat="1">
      <c r="A3210" s="14"/>
      <c r="B3210" s="246"/>
      <c r="C3210" s="247"/>
      <c r="D3210" s="231" t="s">
        <v>268</v>
      </c>
      <c r="E3210" s="248" t="s">
        <v>19</v>
      </c>
      <c r="F3210" s="249" t="s">
        <v>3152</v>
      </c>
      <c r="G3210" s="247"/>
      <c r="H3210" s="248" t="s">
        <v>19</v>
      </c>
      <c r="I3210" s="250"/>
      <c r="J3210" s="247"/>
      <c r="K3210" s="247"/>
      <c r="L3210" s="251"/>
      <c r="M3210" s="252"/>
      <c r="N3210" s="253"/>
      <c r="O3210" s="253"/>
      <c r="P3210" s="253"/>
      <c r="Q3210" s="253"/>
      <c r="R3210" s="253"/>
      <c r="S3210" s="253"/>
      <c r="T3210" s="25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5" t="s">
        <v>268</v>
      </c>
      <c r="AU3210" s="255" t="s">
        <v>93</v>
      </c>
      <c r="AV3210" s="14" t="s">
        <v>82</v>
      </c>
      <c r="AW3210" s="14" t="s">
        <v>34</v>
      </c>
      <c r="AX3210" s="14" t="s">
        <v>74</v>
      </c>
      <c r="AY3210" s="255" t="s">
        <v>224</v>
      </c>
    </row>
    <row r="3211" s="13" customFormat="1">
      <c r="A3211" s="13"/>
      <c r="B3211" s="229"/>
      <c r="C3211" s="230"/>
      <c r="D3211" s="231" t="s">
        <v>268</v>
      </c>
      <c r="E3211" s="232" t="s">
        <v>19</v>
      </c>
      <c r="F3211" s="233" t="s">
        <v>1576</v>
      </c>
      <c r="G3211" s="230"/>
      <c r="H3211" s="234">
        <v>27.25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0" t="s">
        <v>268</v>
      </c>
      <c r="AU3211" s="240" t="s">
        <v>93</v>
      </c>
      <c r="AV3211" s="13" t="s">
        <v>93</v>
      </c>
      <c r="AW3211" s="13" t="s">
        <v>34</v>
      </c>
      <c r="AX3211" s="13" t="s">
        <v>74</v>
      </c>
      <c r="AY3211" s="240" t="s">
        <v>224</v>
      </c>
    </row>
    <row r="3212" s="16" customFormat="1">
      <c r="A3212" s="16"/>
      <c r="B3212" s="272"/>
      <c r="C3212" s="273"/>
      <c r="D3212" s="231" t="s">
        <v>268</v>
      </c>
      <c r="E3212" s="274" t="s">
        <v>19</v>
      </c>
      <c r="F3212" s="275" t="s">
        <v>351</v>
      </c>
      <c r="G3212" s="273"/>
      <c r="H3212" s="276">
        <v>27.25</v>
      </c>
      <c r="I3212" s="277"/>
      <c r="J3212" s="273"/>
      <c r="K3212" s="273"/>
      <c r="L3212" s="278"/>
      <c r="M3212" s="279"/>
      <c r="N3212" s="280"/>
      <c r="O3212" s="280"/>
      <c r="P3212" s="280"/>
      <c r="Q3212" s="280"/>
      <c r="R3212" s="280"/>
      <c r="S3212" s="280"/>
      <c r="T3212" s="281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T3212" s="282" t="s">
        <v>268</v>
      </c>
      <c r="AU3212" s="282" t="s">
        <v>93</v>
      </c>
      <c r="AV3212" s="16" t="s">
        <v>231</v>
      </c>
      <c r="AW3212" s="16" t="s">
        <v>34</v>
      </c>
      <c r="AX3212" s="16" t="s">
        <v>82</v>
      </c>
      <c r="AY3212" s="282" t="s">
        <v>224</v>
      </c>
    </row>
    <row r="3213" s="2" customFormat="1" ht="21.75" customHeight="1">
      <c r="A3213" s="41"/>
      <c r="B3213" s="42"/>
      <c r="C3213" s="286" t="s">
        <v>3153</v>
      </c>
      <c r="D3213" s="286" t="s">
        <v>572</v>
      </c>
      <c r="E3213" s="287" t="s">
        <v>3154</v>
      </c>
      <c r="F3213" s="288" t="s">
        <v>3155</v>
      </c>
      <c r="G3213" s="289" t="s">
        <v>266</v>
      </c>
      <c r="H3213" s="290">
        <v>29.975000000000001</v>
      </c>
      <c r="I3213" s="291"/>
      <c r="J3213" s="292">
        <f>ROUND(I3213*H3213,2)</f>
        <v>0</v>
      </c>
      <c r="K3213" s="288" t="s">
        <v>312</v>
      </c>
      <c r="L3213" s="293"/>
      <c r="M3213" s="294" t="s">
        <v>19</v>
      </c>
      <c r="N3213" s="295" t="s">
        <v>46</v>
      </c>
      <c r="O3213" s="87"/>
      <c r="P3213" s="225">
        <f>O3213*H3213</f>
        <v>0</v>
      </c>
      <c r="Q3213" s="225">
        <v>0.034099999999999998</v>
      </c>
      <c r="R3213" s="225">
        <f>Q3213*H3213</f>
        <v>1.0221475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643</v>
      </c>
      <c r="AT3213" s="227" t="s">
        <v>572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13" customFormat="1">
      <c r="A3214" s="13"/>
      <c r="B3214" s="229"/>
      <c r="C3214" s="230"/>
      <c r="D3214" s="231" t="s">
        <v>268</v>
      </c>
      <c r="E3214" s="232" t="s">
        <v>19</v>
      </c>
      <c r="F3214" s="233" t="s">
        <v>3157</v>
      </c>
      <c r="G3214" s="230"/>
      <c r="H3214" s="234">
        <v>29.975000000000001</v>
      </c>
      <c r="I3214" s="235"/>
      <c r="J3214" s="230"/>
      <c r="K3214" s="230"/>
      <c r="L3214" s="236"/>
      <c r="M3214" s="237"/>
      <c r="N3214" s="238"/>
      <c r="O3214" s="238"/>
      <c r="P3214" s="238"/>
      <c r="Q3214" s="238"/>
      <c r="R3214" s="238"/>
      <c r="S3214" s="238"/>
      <c r="T3214" s="23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0" t="s">
        <v>268</v>
      </c>
      <c r="AU3214" s="240" t="s">
        <v>93</v>
      </c>
      <c r="AV3214" s="13" t="s">
        <v>93</v>
      </c>
      <c r="AW3214" s="13" t="s">
        <v>34</v>
      </c>
      <c r="AX3214" s="13" t="s">
        <v>82</v>
      </c>
      <c r="AY3214" s="240" t="s">
        <v>224</v>
      </c>
    </row>
    <row r="3215" s="2" customFormat="1" ht="49.05" customHeight="1">
      <c r="A3215" s="41"/>
      <c r="B3215" s="42"/>
      <c r="C3215" s="216" t="s">
        <v>3158</v>
      </c>
      <c r="D3215" s="216" t="s">
        <v>227</v>
      </c>
      <c r="E3215" s="217" t="s">
        <v>3159</v>
      </c>
      <c r="F3215" s="218" t="s">
        <v>3160</v>
      </c>
      <c r="G3215" s="219" t="s">
        <v>266</v>
      </c>
      <c r="H3215" s="220">
        <v>159.387</v>
      </c>
      <c r="I3215" s="221"/>
      <c r="J3215" s="222">
        <f>ROUND(I3215*H3215,2)</f>
        <v>0</v>
      </c>
      <c r="K3215" s="218" t="s">
        <v>312</v>
      </c>
      <c r="L3215" s="47"/>
      <c r="M3215" s="223" t="s">
        <v>19</v>
      </c>
      <c r="N3215" s="224" t="s">
        <v>46</v>
      </c>
      <c r="O3215" s="87"/>
      <c r="P3215" s="225">
        <f>O3215*H3215</f>
        <v>0</v>
      </c>
      <c r="Q3215" s="225">
        <v>0.015789999999999998</v>
      </c>
      <c r="R3215" s="225">
        <f>Q3215*H3215</f>
        <v>2.5167207299999999</v>
      </c>
      <c r="S3215" s="225">
        <v>0</v>
      </c>
      <c r="T3215" s="226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27" t="s">
        <v>544</v>
      </c>
      <c r="AT3215" s="227" t="s">
        <v>227</v>
      </c>
      <c r="AU3215" s="227" t="s">
        <v>93</v>
      </c>
      <c r="AY3215" s="20" t="s">
        <v>224</v>
      </c>
      <c r="BE3215" s="228">
        <f>IF(N3215="základní",J3215,0)</f>
        <v>0</v>
      </c>
      <c r="BF3215" s="228">
        <f>IF(N3215="snížená",J3215,0)</f>
        <v>0</v>
      </c>
      <c r="BG3215" s="228">
        <f>IF(N3215="zákl. přenesená",J3215,0)</f>
        <v>0</v>
      </c>
      <c r="BH3215" s="228">
        <f>IF(N3215="sníž. přenesená",J3215,0)</f>
        <v>0</v>
      </c>
      <c r="BI3215" s="228">
        <f>IF(N3215="nulová",J3215,0)</f>
        <v>0</v>
      </c>
      <c r="BJ3215" s="20" t="s">
        <v>93</v>
      </c>
      <c r="BK3215" s="228">
        <f>ROUND(I3215*H3215,2)</f>
        <v>0</v>
      </c>
      <c r="BL3215" s="20" t="s">
        <v>544</v>
      </c>
      <c r="BM3215" s="227" t="s">
        <v>3161</v>
      </c>
    </row>
    <row r="3216" s="2" customFormat="1">
      <c r="A3216" s="41"/>
      <c r="B3216" s="42"/>
      <c r="C3216" s="43"/>
      <c r="D3216" s="267" t="s">
        <v>314</v>
      </c>
      <c r="E3216" s="43"/>
      <c r="F3216" s="268" t="s">
        <v>3162</v>
      </c>
      <c r="G3216" s="43"/>
      <c r="H3216" s="43"/>
      <c r="I3216" s="269"/>
      <c r="J3216" s="43"/>
      <c r="K3216" s="43"/>
      <c r="L3216" s="47"/>
      <c r="M3216" s="270"/>
      <c r="N3216" s="271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314</v>
      </c>
      <c r="AU3216" s="20" t="s">
        <v>93</v>
      </c>
    </row>
    <row r="3217" s="14" customFormat="1">
      <c r="A3217" s="14"/>
      <c r="B3217" s="246"/>
      <c r="C3217" s="247"/>
      <c r="D3217" s="231" t="s">
        <v>268</v>
      </c>
      <c r="E3217" s="248" t="s">
        <v>19</v>
      </c>
      <c r="F3217" s="249" t="s">
        <v>3163</v>
      </c>
      <c r="G3217" s="247"/>
      <c r="H3217" s="248" t="s">
        <v>19</v>
      </c>
      <c r="I3217" s="250"/>
      <c r="J3217" s="247"/>
      <c r="K3217" s="247"/>
      <c r="L3217" s="251"/>
      <c r="M3217" s="252"/>
      <c r="N3217" s="253"/>
      <c r="O3217" s="253"/>
      <c r="P3217" s="253"/>
      <c r="Q3217" s="253"/>
      <c r="R3217" s="253"/>
      <c r="S3217" s="253"/>
      <c r="T3217" s="25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5" t="s">
        <v>268</v>
      </c>
      <c r="AU3217" s="255" t="s">
        <v>93</v>
      </c>
      <c r="AV3217" s="14" t="s">
        <v>82</v>
      </c>
      <c r="AW3217" s="14" t="s">
        <v>34</v>
      </c>
      <c r="AX3217" s="14" t="s">
        <v>74</v>
      </c>
      <c r="AY3217" s="255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1926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3164</v>
      </c>
      <c r="G3219" s="230"/>
      <c r="H3219" s="234">
        <v>79.751000000000005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1911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3165</v>
      </c>
      <c r="G3221" s="230"/>
      <c r="H3221" s="234">
        <v>4.6970000000000001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3166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3167</v>
      </c>
      <c r="G3223" s="230"/>
      <c r="H3223" s="234">
        <v>7.351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4" customFormat="1">
      <c r="A3224" s="14"/>
      <c r="B3224" s="246"/>
      <c r="C3224" s="247"/>
      <c r="D3224" s="231" t="s">
        <v>268</v>
      </c>
      <c r="E3224" s="248" t="s">
        <v>19</v>
      </c>
      <c r="F3224" s="249" t="s">
        <v>3168</v>
      </c>
      <c r="G3224" s="247"/>
      <c r="H3224" s="248" t="s">
        <v>19</v>
      </c>
      <c r="I3224" s="250"/>
      <c r="J3224" s="247"/>
      <c r="K3224" s="247"/>
      <c r="L3224" s="251"/>
      <c r="M3224" s="252"/>
      <c r="N3224" s="253"/>
      <c r="O3224" s="253"/>
      <c r="P3224" s="253"/>
      <c r="Q3224" s="253"/>
      <c r="R3224" s="253"/>
      <c r="S3224" s="253"/>
      <c r="T3224" s="25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5" t="s">
        <v>268</v>
      </c>
      <c r="AU3224" s="255" t="s">
        <v>93</v>
      </c>
      <c r="AV3224" s="14" t="s">
        <v>82</v>
      </c>
      <c r="AW3224" s="14" t="s">
        <v>34</v>
      </c>
      <c r="AX3224" s="14" t="s">
        <v>74</v>
      </c>
      <c r="AY3224" s="255" t="s">
        <v>224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3169</v>
      </c>
      <c r="G3225" s="230"/>
      <c r="H3225" s="234">
        <v>67.587999999999994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74</v>
      </c>
      <c r="AY3225" s="240" t="s">
        <v>224</v>
      </c>
    </row>
    <row r="3226" s="16" customFormat="1">
      <c r="A3226" s="16"/>
      <c r="B3226" s="272"/>
      <c r="C3226" s="273"/>
      <c r="D3226" s="231" t="s">
        <v>268</v>
      </c>
      <c r="E3226" s="274" t="s">
        <v>19</v>
      </c>
      <c r="F3226" s="275" t="s">
        <v>351</v>
      </c>
      <c r="G3226" s="273"/>
      <c r="H3226" s="276">
        <v>159.387</v>
      </c>
      <c r="I3226" s="277"/>
      <c r="J3226" s="273"/>
      <c r="K3226" s="273"/>
      <c r="L3226" s="278"/>
      <c r="M3226" s="279"/>
      <c r="N3226" s="280"/>
      <c r="O3226" s="280"/>
      <c r="P3226" s="280"/>
      <c r="Q3226" s="280"/>
      <c r="R3226" s="280"/>
      <c r="S3226" s="280"/>
      <c r="T3226" s="281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T3226" s="282" t="s">
        <v>268</v>
      </c>
      <c r="AU3226" s="282" t="s">
        <v>93</v>
      </c>
      <c r="AV3226" s="16" t="s">
        <v>231</v>
      </c>
      <c r="AW3226" s="16" t="s">
        <v>34</v>
      </c>
      <c r="AX3226" s="16" t="s">
        <v>82</v>
      </c>
      <c r="AY3226" s="282" t="s">
        <v>224</v>
      </c>
    </row>
    <row r="3227" s="2" customFormat="1" ht="37.8" customHeight="1">
      <c r="A3227" s="41"/>
      <c r="B3227" s="42"/>
      <c r="C3227" s="216" t="s">
        <v>3170</v>
      </c>
      <c r="D3227" s="216" t="s">
        <v>227</v>
      </c>
      <c r="E3227" s="217" t="s">
        <v>3171</v>
      </c>
      <c r="F3227" s="218" t="s">
        <v>3172</v>
      </c>
      <c r="G3227" s="219" t="s">
        <v>324</v>
      </c>
      <c r="H3227" s="220">
        <v>5.0999999999999996</v>
      </c>
      <c r="I3227" s="221"/>
      <c r="J3227" s="222">
        <f>ROUND(I3227*H3227,2)</f>
        <v>0</v>
      </c>
      <c r="K3227" s="218" t="s">
        <v>312</v>
      </c>
      <c r="L3227" s="47"/>
      <c r="M3227" s="223" t="s">
        <v>19</v>
      </c>
      <c r="N3227" s="224" t="s">
        <v>46</v>
      </c>
      <c r="O3227" s="87"/>
      <c r="P3227" s="225">
        <f>O3227*H3227</f>
        <v>0</v>
      </c>
      <c r="Q3227" s="225">
        <v>0.023300000000000001</v>
      </c>
      <c r="R3227" s="225">
        <f>Q3227*H3227</f>
        <v>0.11883000000000001</v>
      </c>
      <c r="S3227" s="225">
        <v>0</v>
      </c>
      <c r="T3227" s="226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7" t="s">
        <v>544</v>
      </c>
      <c r="AT3227" s="227" t="s">
        <v>227</v>
      </c>
      <c r="AU3227" s="227" t="s">
        <v>93</v>
      </c>
      <c r="AY3227" s="20" t="s">
        <v>224</v>
      </c>
      <c r="BE3227" s="228">
        <f>IF(N3227="základní",J3227,0)</f>
        <v>0</v>
      </c>
      <c r="BF3227" s="228">
        <f>IF(N3227="snížená",J3227,0)</f>
        <v>0</v>
      </c>
      <c r="BG3227" s="228">
        <f>IF(N3227="zákl. přenesená",J3227,0)</f>
        <v>0</v>
      </c>
      <c r="BH3227" s="228">
        <f>IF(N3227="sníž. přenesená",J3227,0)</f>
        <v>0</v>
      </c>
      <c r="BI3227" s="228">
        <f>IF(N3227="nulová",J3227,0)</f>
        <v>0</v>
      </c>
      <c r="BJ3227" s="20" t="s">
        <v>93</v>
      </c>
      <c r="BK3227" s="228">
        <f>ROUND(I3227*H3227,2)</f>
        <v>0</v>
      </c>
      <c r="BL3227" s="20" t="s">
        <v>544</v>
      </c>
      <c r="BM3227" s="227" t="s">
        <v>3173</v>
      </c>
    </row>
    <row r="3228" s="2" customFormat="1">
      <c r="A3228" s="41"/>
      <c r="B3228" s="42"/>
      <c r="C3228" s="43"/>
      <c r="D3228" s="267" t="s">
        <v>314</v>
      </c>
      <c r="E3228" s="43"/>
      <c r="F3228" s="268" t="s">
        <v>3174</v>
      </c>
      <c r="G3228" s="43"/>
      <c r="H3228" s="43"/>
      <c r="I3228" s="269"/>
      <c r="J3228" s="43"/>
      <c r="K3228" s="43"/>
      <c r="L3228" s="47"/>
      <c r="M3228" s="270"/>
      <c r="N3228" s="271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314</v>
      </c>
      <c r="AU3228" s="20" t="s">
        <v>93</v>
      </c>
    </row>
    <row r="3229" s="13" customFormat="1">
      <c r="A3229" s="13"/>
      <c r="B3229" s="229"/>
      <c r="C3229" s="230"/>
      <c r="D3229" s="231" t="s">
        <v>268</v>
      </c>
      <c r="E3229" s="232" t="s">
        <v>19</v>
      </c>
      <c r="F3229" s="233" t="s">
        <v>3175</v>
      </c>
      <c r="G3229" s="230"/>
      <c r="H3229" s="234">
        <v>5.0999999999999996</v>
      </c>
      <c r="I3229" s="235"/>
      <c r="J3229" s="230"/>
      <c r="K3229" s="230"/>
      <c r="L3229" s="236"/>
      <c r="M3229" s="237"/>
      <c r="N3229" s="238"/>
      <c r="O3229" s="238"/>
      <c r="P3229" s="238"/>
      <c r="Q3229" s="238"/>
      <c r="R3229" s="238"/>
      <c r="S3229" s="238"/>
      <c r="T3229" s="23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0" t="s">
        <v>268</v>
      </c>
      <c r="AU3229" s="240" t="s">
        <v>93</v>
      </c>
      <c r="AV3229" s="13" t="s">
        <v>93</v>
      </c>
      <c r="AW3229" s="13" t="s">
        <v>34</v>
      </c>
      <c r="AX3229" s="13" t="s">
        <v>82</v>
      </c>
      <c r="AY3229" s="240" t="s">
        <v>224</v>
      </c>
    </row>
    <row r="3230" s="2" customFormat="1" ht="49.05" customHeight="1">
      <c r="A3230" s="41"/>
      <c r="B3230" s="42"/>
      <c r="C3230" s="216" t="s">
        <v>3176</v>
      </c>
      <c r="D3230" s="216" t="s">
        <v>227</v>
      </c>
      <c r="E3230" s="217" t="s">
        <v>3177</v>
      </c>
      <c r="F3230" s="218" t="s">
        <v>3178</v>
      </c>
      <c r="G3230" s="219" t="s">
        <v>371</v>
      </c>
      <c r="H3230" s="220">
        <v>6.0049999999999999</v>
      </c>
      <c r="I3230" s="221"/>
      <c r="J3230" s="222">
        <f>ROUND(I3230*H3230,2)</f>
        <v>0</v>
      </c>
      <c r="K3230" s="218" t="s">
        <v>312</v>
      </c>
      <c r="L3230" s="47"/>
      <c r="M3230" s="223" t="s">
        <v>19</v>
      </c>
      <c r="N3230" s="224" t="s">
        <v>46</v>
      </c>
      <c r="O3230" s="87"/>
      <c r="P3230" s="225">
        <f>O3230*H3230</f>
        <v>0</v>
      </c>
      <c r="Q3230" s="225">
        <v>0</v>
      </c>
      <c r="R3230" s="225">
        <f>Q3230*H3230</f>
        <v>0</v>
      </c>
      <c r="S3230" s="225">
        <v>0</v>
      </c>
      <c r="T3230" s="226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7" t="s">
        <v>544</v>
      </c>
      <c r="AT3230" s="227" t="s">
        <v>227</v>
      </c>
      <c r="AU3230" s="227" t="s">
        <v>93</v>
      </c>
      <c r="AY3230" s="20" t="s">
        <v>224</v>
      </c>
      <c r="BE3230" s="228">
        <f>IF(N3230="základní",J3230,0)</f>
        <v>0</v>
      </c>
      <c r="BF3230" s="228">
        <f>IF(N3230="snížená",J3230,0)</f>
        <v>0</v>
      </c>
      <c r="BG3230" s="228">
        <f>IF(N3230="zákl. přenesená",J3230,0)</f>
        <v>0</v>
      </c>
      <c r="BH3230" s="228">
        <f>IF(N3230="sníž. přenesená",J3230,0)</f>
        <v>0</v>
      </c>
      <c r="BI3230" s="228">
        <f>IF(N3230="nulová",J3230,0)</f>
        <v>0</v>
      </c>
      <c r="BJ3230" s="20" t="s">
        <v>93</v>
      </c>
      <c r="BK3230" s="228">
        <f>ROUND(I3230*H3230,2)</f>
        <v>0</v>
      </c>
      <c r="BL3230" s="20" t="s">
        <v>544</v>
      </c>
      <c r="BM3230" s="227" t="s">
        <v>3179</v>
      </c>
    </row>
    <row r="3231" s="2" customFormat="1">
      <c r="A3231" s="41"/>
      <c r="B3231" s="42"/>
      <c r="C3231" s="43"/>
      <c r="D3231" s="267" t="s">
        <v>314</v>
      </c>
      <c r="E3231" s="43"/>
      <c r="F3231" s="268" t="s">
        <v>3180</v>
      </c>
      <c r="G3231" s="43"/>
      <c r="H3231" s="43"/>
      <c r="I3231" s="269"/>
      <c r="J3231" s="43"/>
      <c r="K3231" s="43"/>
      <c r="L3231" s="47"/>
      <c r="M3231" s="270"/>
      <c r="N3231" s="271"/>
      <c r="O3231" s="87"/>
      <c r="P3231" s="87"/>
      <c r="Q3231" s="87"/>
      <c r="R3231" s="87"/>
      <c r="S3231" s="87"/>
      <c r="T3231" s="88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20" t="s">
        <v>314</v>
      </c>
      <c r="AU3231" s="20" t="s">
        <v>93</v>
      </c>
    </row>
    <row r="3232" s="12" customFormat="1" ht="22.8" customHeight="1">
      <c r="A3232" s="12"/>
      <c r="B3232" s="200"/>
      <c r="C3232" s="201"/>
      <c r="D3232" s="202" t="s">
        <v>73</v>
      </c>
      <c r="E3232" s="214" t="s">
        <v>3181</v>
      </c>
      <c r="F3232" s="214" t="s">
        <v>3182</v>
      </c>
      <c r="G3232" s="201"/>
      <c r="H3232" s="201"/>
      <c r="I3232" s="204"/>
      <c r="J3232" s="215">
        <f>BK3232</f>
        <v>0</v>
      </c>
      <c r="K3232" s="201"/>
      <c r="L3232" s="206"/>
      <c r="M3232" s="207"/>
      <c r="N3232" s="208"/>
      <c r="O3232" s="208"/>
      <c r="P3232" s="209">
        <f>SUM(P3233:P3435)</f>
        <v>0</v>
      </c>
      <c r="Q3232" s="208"/>
      <c r="R3232" s="209">
        <f>SUM(R3233:R3435)</f>
        <v>74.627952920000013</v>
      </c>
      <c r="S3232" s="208"/>
      <c r="T3232" s="210">
        <f>SUM(T3233:T3435)</f>
        <v>0</v>
      </c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R3232" s="211" t="s">
        <v>93</v>
      </c>
      <c r="AT3232" s="212" t="s">
        <v>73</v>
      </c>
      <c r="AU3232" s="212" t="s">
        <v>82</v>
      </c>
      <c r="AY3232" s="211" t="s">
        <v>224</v>
      </c>
      <c r="BK3232" s="213">
        <f>SUM(BK3233:BK3435)</f>
        <v>0</v>
      </c>
    </row>
    <row r="3233" s="2" customFormat="1" ht="55.5" customHeight="1">
      <c r="A3233" s="41"/>
      <c r="B3233" s="42"/>
      <c r="C3233" s="216" t="s">
        <v>3183</v>
      </c>
      <c r="D3233" s="216" t="s">
        <v>227</v>
      </c>
      <c r="E3233" s="217" t="s">
        <v>3184</v>
      </c>
      <c r="F3233" s="218" t="s">
        <v>3185</v>
      </c>
      <c r="G3233" s="219" t="s">
        <v>266</v>
      </c>
      <c r="H3233" s="220">
        <v>10.282</v>
      </c>
      <c r="I3233" s="221"/>
      <c r="J3233" s="222">
        <f>ROUND(I3233*H3233,2)</f>
        <v>0</v>
      </c>
      <c r="K3233" s="218" t="s">
        <v>312</v>
      </c>
      <c r="L3233" s="47"/>
      <c r="M3233" s="223" t="s">
        <v>19</v>
      </c>
      <c r="N3233" s="224" t="s">
        <v>46</v>
      </c>
      <c r="O3233" s="87"/>
      <c r="P3233" s="225">
        <f>O3233*H3233</f>
        <v>0</v>
      </c>
      <c r="Q3233" s="225">
        <v>0.028660000000000001</v>
      </c>
      <c r="R3233" s="225">
        <f>Q3233*H3233</f>
        <v>0.29468211999999999</v>
      </c>
      <c r="S3233" s="225">
        <v>0</v>
      </c>
      <c r="T3233" s="226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7" t="s">
        <v>544</v>
      </c>
      <c r="AT3233" s="227" t="s">
        <v>227</v>
      </c>
      <c r="AU3233" s="227" t="s">
        <v>93</v>
      </c>
      <c r="AY3233" s="20" t="s">
        <v>224</v>
      </c>
      <c r="BE3233" s="228">
        <f>IF(N3233="základní",J3233,0)</f>
        <v>0</v>
      </c>
      <c r="BF3233" s="228">
        <f>IF(N3233="snížená",J3233,0)</f>
        <v>0</v>
      </c>
      <c r="BG3233" s="228">
        <f>IF(N3233="zákl. přenesená",J3233,0)</f>
        <v>0</v>
      </c>
      <c r="BH3233" s="228">
        <f>IF(N3233="sníž. přenesená",J3233,0)</f>
        <v>0</v>
      </c>
      <c r="BI3233" s="228">
        <f>IF(N3233="nulová",J3233,0)</f>
        <v>0</v>
      </c>
      <c r="BJ3233" s="20" t="s">
        <v>93</v>
      </c>
      <c r="BK3233" s="228">
        <f>ROUND(I3233*H3233,2)</f>
        <v>0</v>
      </c>
      <c r="BL3233" s="20" t="s">
        <v>544</v>
      </c>
      <c r="BM3233" s="227" t="s">
        <v>3186</v>
      </c>
    </row>
    <row r="3234" s="2" customFormat="1">
      <c r="A3234" s="41"/>
      <c r="B3234" s="42"/>
      <c r="C3234" s="43"/>
      <c r="D3234" s="267" t="s">
        <v>314</v>
      </c>
      <c r="E3234" s="43"/>
      <c r="F3234" s="268" t="s">
        <v>3187</v>
      </c>
      <c r="G3234" s="43"/>
      <c r="H3234" s="43"/>
      <c r="I3234" s="269"/>
      <c r="J3234" s="43"/>
      <c r="K3234" s="43"/>
      <c r="L3234" s="47"/>
      <c r="M3234" s="270"/>
      <c r="N3234" s="271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314</v>
      </c>
      <c r="AU3234" s="20" t="s">
        <v>93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3188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648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3189</v>
      </c>
      <c r="G3237" s="230"/>
      <c r="H3237" s="234">
        <v>2.706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662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3190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664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3190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665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3190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4" customFormat="1">
      <c r="A3244" s="14"/>
      <c r="B3244" s="246"/>
      <c r="C3244" s="247"/>
      <c r="D3244" s="231" t="s">
        <v>268</v>
      </c>
      <c r="E3244" s="248" t="s">
        <v>19</v>
      </c>
      <c r="F3244" s="249" t="s">
        <v>667</v>
      </c>
      <c r="G3244" s="247"/>
      <c r="H3244" s="248" t="s">
        <v>19</v>
      </c>
      <c r="I3244" s="250"/>
      <c r="J3244" s="247"/>
      <c r="K3244" s="247"/>
      <c r="L3244" s="251"/>
      <c r="M3244" s="252"/>
      <c r="N3244" s="253"/>
      <c r="O3244" s="253"/>
      <c r="P3244" s="253"/>
      <c r="Q3244" s="253"/>
      <c r="R3244" s="253"/>
      <c r="S3244" s="253"/>
      <c r="T3244" s="25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5" t="s">
        <v>268</v>
      </c>
      <c r="AU3244" s="255" t="s">
        <v>93</v>
      </c>
      <c r="AV3244" s="14" t="s">
        <v>82</v>
      </c>
      <c r="AW3244" s="14" t="s">
        <v>34</v>
      </c>
      <c r="AX3244" s="14" t="s">
        <v>74</v>
      </c>
      <c r="AY3244" s="255" t="s">
        <v>224</v>
      </c>
    </row>
    <row r="3245" s="13" customFormat="1">
      <c r="A3245" s="13"/>
      <c r="B3245" s="229"/>
      <c r="C3245" s="230"/>
      <c r="D3245" s="231" t="s">
        <v>268</v>
      </c>
      <c r="E3245" s="232" t="s">
        <v>19</v>
      </c>
      <c r="F3245" s="233" t="s">
        <v>3190</v>
      </c>
      <c r="G3245" s="230"/>
      <c r="H3245" s="234">
        <v>1.8939999999999999</v>
      </c>
      <c r="I3245" s="235"/>
      <c r="J3245" s="230"/>
      <c r="K3245" s="230"/>
      <c r="L3245" s="236"/>
      <c r="M3245" s="237"/>
      <c r="N3245" s="238"/>
      <c r="O3245" s="238"/>
      <c r="P3245" s="238"/>
      <c r="Q3245" s="238"/>
      <c r="R3245" s="238"/>
      <c r="S3245" s="238"/>
      <c r="T3245" s="23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0" t="s">
        <v>268</v>
      </c>
      <c r="AU3245" s="240" t="s">
        <v>93</v>
      </c>
      <c r="AV3245" s="13" t="s">
        <v>93</v>
      </c>
      <c r="AW3245" s="13" t="s">
        <v>34</v>
      </c>
      <c r="AX3245" s="13" t="s">
        <v>74</v>
      </c>
      <c r="AY3245" s="240" t="s">
        <v>224</v>
      </c>
    </row>
    <row r="3246" s="16" customFormat="1">
      <c r="A3246" s="16"/>
      <c r="B3246" s="272"/>
      <c r="C3246" s="273"/>
      <c r="D3246" s="231" t="s">
        <v>268</v>
      </c>
      <c r="E3246" s="274" t="s">
        <v>19</v>
      </c>
      <c r="F3246" s="275" t="s">
        <v>351</v>
      </c>
      <c r="G3246" s="273"/>
      <c r="H3246" s="276">
        <v>10.282</v>
      </c>
      <c r="I3246" s="277"/>
      <c r="J3246" s="273"/>
      <c r="K3246" s="273"/>
      <c r="L3246" s="278"/>
      <c r="M3246" s="279"/>
      <c r="N3246" s="280"/>
      <c r="O3246" s="280"/>
      <c r="P3246" s="280"/>
      <c r="Q3246" s="280"/>
      <c r="R3246" s="280"/>
      <c r="S3246" s="280"/>
      <c r="T3246" s="281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82" t="s">
        <v>268</v>
      </c>
      <c r="AU3246" s="282" t="s">
        <v>93</v>
      </c>
      <c r="AV3246" s="16" t="s">
        <v>231</v>
      </c>
      <c r="AW3246" s="16" t="s">
        <v>34</v>
      </c>
      <c r="AX3246" s="16" t="s">
        <v>82</v>
      </c>
      <c r="AY3246" s="282" t="s">
        <v>224</v>
      </c>
    </row>
    <row r="3247" s="2" customFormat="1" ht="62.7" customHeight="1">
      <c r="A3247" s="41"/>
      <c r="B3247" s="42"/>
      <c r="C3247" s="216" t="s">
        <v>3191</v>
      </c>
      <c r="D3247" s="216" t="s">
        <v>227</v>
      </c>
      <c r="E3247" s="217" t="s">
        <v>3192</v>
      </c>
      <c r="F3247" s="218" t="s">
        <v>3193</v>
      </c>
      <c r="G3247" s="219" t="s">
        <v>266</v>
      </c>
      <c r="H3247" s="220">
        <v>1.3200000000000001</v>
      </c>
      <c r="I3247" s="221"/>
      <c r="J3247" s="222">
        <f>ROUND(I3247*H3247,2)</f>
        <v>0</v>
      </c>
      <c r="K3247" s="218" t="s">
        <v>312</v>
      </c>
      <c r="L3247" s="47"/>
      <c r="M3247" s="223" t="s">
        <v>19</v>
      </c>
      <c r="N3247" s="224" t="s">
        <v>46</v>
      </c>
      <c r="O3247" s="87"/>
      <c r="P3247" s="225">
        <f>O3247*H3247</f>
        <v>0</v>
      </c>
      <c r="Q3247" s="225">
        <v>0.045699999999999998</v>
      </c>
      <c r="R3247" s="225">
        <f>Q3247*H3247</f>
        <v>0.060324000000000003</v>
      </c>
      <c r="S3247" s="225">
        <v>0</v>
      </c>
      <c r="T3247" s="226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27" t="s">
        <v>544</v>
      </c>
      <c r="AT3247" s="227" t="s">
        <v>227</v>
      </c>
      <c r="AU3247" s="227" t="s">
        <v>93</v>
      </c>
      <c r="AY3247" s="20" t="s">
        <v>224</v>
      </c>
      <c r="BE3247" s="228">
        <f>IF(N3247="základní",J3247,0)</f>
        <v>0</v>
      </c>
      <c r="BF3247" s="228">
        <f>IF(N3247="snížená",J3247,0)</f>
        <v>0</v>
      </c>
      <c r="BG3247" s="228">
        <f>IF(N3247="zákl. přenesená",J3247,0)</f>
        <v>0</v>
      </c>
      <c r="BH3247" s="228">
        <f>IF(N3247="sníž. přenesená",J3247,0)</f>
        <v>0</v>
      </c>
      <c r="BI3247" s="228">
        <f>IF(N3247="nulová",J3247,0)</f>
        <v>0</v>
      </c>
      <c r="BJ3247" s="20" t="s">
        <v>93</v>
      </c>
      <c r="BK3247" s="228">
        <f>ROUND(I3247*H3247,2)</f>
        <v>0</v>
      </c>
      <c r="BL3247" s="20" t="s">
        <v>544</v>
      </c>
      <c r="BM3247" s="227" t="s">
        <v>3194</v>
      </c>
    </row>
    <row r="3248" s="2" customFormat="1">
      <c r="A3248" s="41"/>
      <c r="B3248" s="42"/>
      <c r="C3248" s="43"/>
      <c r="D3248" s="267" t="s">
        <v>314</v>
      </c>
      <c r="E3248" s="43"/>
      <c r="F3248" s="268" t="s">
        <v>3195</v>
      </c>
      <c r="G3248" s="43"/>
      <c r="H3248" s="43"/>
      <c r="I3248" s="269"/>
      <c r="J3248" s="43"/>
      <c r="K3248" s="43"/>
      <c r="L3248" s="47"/>
      <c r="M3248" s="270"/>
      <c r="N3248" s="271"/>
      <c r="O3248" s="87"/>
      <c r="P3248" s="87"/>
      <c r="Q3248" s="87"/>
      <c r="R3248" s="87"/>
      <c r="S3248" s="87"/>
      <c r="T3248" s="88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20" t="s">
        <v>314</v>
      </c>
      <c r="AU3248" s="20" t="s">
        <v>93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3196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3197</v>
      </c>
      <c r="G3250" s="230"/>
      <c r="H3250" s="234">
        <v>1.3200000000000001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82</v>
      </c>
      <c r="AY3250" s="240" t="s">
        <v>224</v>
      </c>
    </row>
    <row r="3251" s="2" customFormat="1" ht="66.75" customHeight="1">
      <c r="A3251" s="41"/>
      <c r="B3251" s="42"/>
      <c r="C3251" s="216" t="s">
        <v>3198</v>
      </c>
      <c r="D3251" s="216" t="s">
        <v>227</v>
      </c>
      <c r="E3251" s="217" t="s">
        <v>3199</v>
      </c>
      <c r="F3251" s="218" t="s">
        <v>3200</v>
      </c>
      <c r="G3251" s="219" t="s">
        <v>266</v>
      </c>
      <c r="H3251" s="220">
        <v>12.667</v>
      </c>
      <c r="I3251" s="221"/>
      <c r="J3251" s="222">
        <f>ROUND(I3251*H3251,2)</f>
        <v>0</v>
      </c>
      <c r="K3251" s="218" t="s">
        <v>312</v>
      </c>
      <c r="L3251" s="47"/>
      <c r="M3251" s="223" t="s">
        <v>19</v>
      </c>
      <c r="N3251" s="224" t="s">
        <v>46</v>
      </c>
      <c r="O3251" s="87"/>
      <c r="P3251" s="225">
        <f>O3251*H3251</f>
        <v>0</v>
      </c>
      <c r="Q3251" s="225">
        <v>0.065449999999999994</v>
      </c>
      <c r="R3251" s="225">
        <f>Q3251*H3251</f>
        <v>0.82905514999999996</v>
      </c>
      <c r="S3251" s="225">
        <v>0</v>
      </c>
      <c r="T3251" s="226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7" t="s">
        <v>544</v>
      </c>
      <c r="AT3251" s="227" t="s">
        <v>227</v>
      </c>
      <c r="AU3251" s="227" t="s">
        <v>93</v>
      </c>
      <c r="AY3251" s="20" t="s">
        <v>224</v>
      </c>
      <c r="BE3251" s="228">
        <f>IF(N3251="základní",J3251,0)</f>
        <v>0</v>
      </c>
      <c r="BF3251" s="228">
        <f>IF(N3251="snížená",J3251,0)</f>
        <v>0</v>
      </c>
      <c r="BG3251" s="228">
        <f>IF(N3251="zákl. přenesená",J3251,0)</f>
        <v>0</v>
      </c>
      <c r="BH3251" s="228">
        <f>IF(N3251="sníž. přenesená",J3251,0)</f>
        <v>0</v>
      </c>
      <c r="BI3251" s="228">
        <f>IF(N3251="nulová",J3251,0)</f>
        <v>0</v>
      </c>
      <c r="BJ3251" s="20" t="s">
        <v>93</v>
      </c>
      <c r="BK3251" s="228">
        <f>ROUND(I3251*H3251,2)</f>
        <v>0</v>
      </c>
      <c r="BL3251" s="20" t="s">
        <v>544</v>
      </c>
      <c r="BM3251" s="227" t="s">
        <v>3201</v>
      </c>
    </row>
    <row r="3252" s="2" customFormat="1">
      <c r="A3252" s="41"/>
      <c r="B3252" s="42"/>
      <c r="C3252" s="43"/>
      <c r="D3252" s="267" t="s">
        <v>314</v>
      </c>
      <c r="E3252" s="43"/>
      <c r="F3252" s="268" t="s">
        <v>3202</v>
      </c>
      <c r="G3252" s="43"/>
      <c r="H3252" s="43"/>
      <c r="I3252" s="269"/>
      <c r="J3252" s="43"/>
      <c r="K3252" s="43"/>
      <c r="L3252" s="47"/>
      <c r="M3252" s="270"/>
      <c r="N3252" s="271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314</v>
      </c>
      <c r="AU3252" s="20" t="s">
        <v>93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3203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3204</v>
      </c>
      <c r="G3254" s="230"/>
      <c r="H3254" s="234">
        <v>12.667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82</v>
      </c>
      <c r="AY3254" s="240" t="s">
        <v>224</v>
      </c>
    </row>
    <row r="3255" s="2" customFormat="1" ht="55.5" customHeight="1">
      <c r="A3255" s="41"/>
      <c r="B3255" s="42"/>
      <c r="C3255" s="216" t="s">
        <v>3205</v>
      </c>
      <c r="D3255" s="216" t="s">
        <v>227</v>
      </c>
      <c r="E3255" s="217" t="s">
        <v>3206</v>
      </c>
      <c r="F3255" s="218" t="s">
        <v>3207</v>
      </c>
      <c r="G3255" s="219" t="s">
        <v>266</v>
      </c>
      <c r="H3255" s="220">
        <v>31.43</v>
      </c>
      <c r="I3255" s="221"/>
      <c r="J3255" s="222">
        <f>ROUND(I3255*H3255,2)</f>
        <v>0</v>
      </c>
      <c r="K3255" s="218" t="s">
        <v>312</v>
      </c>
      <c r="L3255" s="47"/>
      <c r="M3255" s="223" t="s">
        <v>19</v>
      </c>
      <c r="N3255" s="224" t="s">
        <v>46</v>
      </c>
      <c r="O3255" s="87"/>
      <c r="P3255" s="225">
        <f>O3255*H3255</f>
        <v>0</v>
      </c>
      <c r="Q3255" s="225">
        <v>0.025559999999999999</v>
      </c>
      <c r="R3255" s="225">
        <f>Q3255*H3255</f>
        <v>0.80335079999999992</v>
      </c>
      <c r="S3255" s="225">
        <v>0</v>
      </c>
      <c r="T3255" s="226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7" t="s">
        <v>544</v>
      </c>
      <c r="AT3255" s="227" t="s">
        <v>227</v>
      </c>
      <c r="AU3255" s="227" t="s">
        <v>93</v>
      </c>
      <c r="AY3255" s="20" t="s">
        <v>224</v>
      </c>
      <c r="BE3255" s="228">
        <f>IF(N3255="základní",J3255,0)</f>
        <v>0</v>
      </c>
      <c r="BF3255" s="228">
        <f>IF(N3255="snížená",J3255,0)</f>
        <v>0</v>
      </c>
      <c r="BG3255" s="228">
        <f>IF(N3255="zákl. přenesená",J3255,0)</f>
        <v>0</v>
      </c>
      <c r="BH3255" s="228">
        <f>IF(N3255="sníž. přenesená",J3255,0)</f>
        <v>0</v>
      </c>
      <c r="BI3255" s="228">
        <f>IF(N3255="nulová",J3255,0)</f>
        <v>0</v>
      </c>
      <c r="BJ3255" s="20" t="s">
        <v>93</v>
      </c>
      <c r="BK3255" s="228">
        <f>ROUND(I3255*H3255,2)</f>
        <v>0</v>
      </c>
      <c r="BL3255" s="20" t="s">
        <v>544</v>
      </c>
      <c r="BM3255" s="227" t="s">
        <v>3208</v>
      </c>
    </row>
    <row r="3256" s="2" customFormat="1">
      <c r="A3256" s="41"/>
      <c r="B3256" s="42"/>
      <c r="C3256" s="43"/>
      <c r="D3256" s="267" t="s">
        <v>314</v>
      </c>
      <c r="E3256" s="43"/>
      <c r="F3256" s="268" t="s">
        <v>3209</v>
      </c>
      <c r="G3256" s="43"/>
      <c r="H3256" s="43"/>
      <c r="I3256" s="269"/>
      <c r="J3256" s="43"/>
      <c r="K3256" s="43"/>
      <c r="L3256" s="47"/>
      <c r="M3256" s="270"/>
      <c r="N3256" s="271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314</v>
      </c>
      <c r="AU3256" s="20" t="s">
        <v>93</v>
      </c>
    </row>
    <row r="3257" s="14" customFormat="1">
      <c r="A3257" s="14"/>
      <c r="B3257" s="246"/>
      <c r="C3257" s="247"/>
      <c r="D3257" s="231" t="s">
        <v>268</v>
      </c>
      <c r="E3257" s="248" t="s">
        <v>19</v>
      </c>
      <c r="F3257" s="249" t="s">
        <v>1479</v>
      </c>
      <c r="G3257" s="247"/>
      <c r="H3257" s="248" t="s">
        <v>19</v>
      </c>
      <c r="I3257" s="250"/>
      <c r="J3257" s="247"/>
      <c r="K3257" s="247"/>
      <c r="L3257" s="251"/>
      <c r="M3257" s="252"/>
      <c r="N3257" s="253"/>
      <c r="O3257" s="253"/>
      <c r="P3257" s="253"/>
      <c r="Q3257" s="253"/>
      <c r="R3257" s="253"/>
      <c r="S3257" s="253"/>
      <c r="T3257" s="25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5" t="s">
        <v>268</v>
      </c>
      <c r="AU3257" s="255" t="s">
        <v>93</v>
      </c>
      <c r="AV3257" s="14" t="s">
        <v>82</v>
      </c>
      <c r="AW3257" s="14" t="s">
        <v>34</v>
      </c>
      <c r="AX3257" s="14" t="s">
        <v>74</v>
      </c>
      <c r="AY3257" s="255" t="s">
        <v>224</v>
      </c>
    </row>
    <row r="3258" s="13" customFormat="1">
      <c r="A3258" s="13"/>
      <c r="B3258" s="229"/>
      <c r="C3258" s="230"/>
      <c r="D3258" s="231" t="s">
        <v>268</v>
      </c>
      <c r="E3258" s="232" t="s">
        <v>19</v>
      </c>
      <c r="F3258" s="233" t="s">
        <v>3210</v>
      </c>
      <c r="G3258" s="230"/>
      <c r="H3258" s="234">
        <v>31.43</v>
      </c>
      <c r="I3258" s="235"/>
      <c r="J3258" s="230"/>
      <c r="K3258" s="230"/>
      <c r="L3258" s="236"/>
      <c r="M3258" s="237"/>
      <c r="N3258" s="238"/>
      <c r="O3258" s="238"/>
      <c r="P3258" s="238"/>
      <c r="Q3258" s="238"/>
      <c r="R3258" s="238"/>
      <c r="S3258" s="238"/>
      <c r="T3258" s="23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0" t="s">
        <v>268</v>
      </c>
      <c r="AU3258" s="240" t="s">
        <v>93</v>
      </c>
      <c r="AV3258" s="13" t="s">
        <v>93</v>
      </c>
      <c r="AW3258" s="13" t="s">
        <v>34</v>
      </c>
      <c r="AX3258" s="13" t="s">
        <v>82</v>
      </c>
      <c r="AY3258" s="240" t="s">
        <v>224</v>
      </c>
    </row>
    <row r="3259" s="2" customFormat="1" ht="62.7" customHeight="1">
      <c r="A3259" s="41"/>
      <c r="B3259" s="42"/>
      <c r="C3259" s="216" t="s">
        <v>3211</v>
      </c>
      <c r="D3259" s="216" t="s">
        <v>227</v>
      </c>
      <c r="E3259" s="217" t="s">
        <v>3212</v>
      </c>
      <c r="F3259" s="218" t="s">
        <v>3213</v>
      </c>
      <c r="G3259" s="219" t="s">
        <v>266</v>
      </c>
      <c r="H3259" s="220">
        <v>391.63299999999998</v>
      </c>
      <c r="I3259" s="221"/>
      <c r="J3259" s="222">
        <f>ROUND(I3259*H3259,2)</f>
        <v>0</v>
      </c>
      <c r="K3259" s="218" t="s">
        <v>312</v>
      </c>
      <c r="L3259" s="47"/>
      <c r="M3259" s="223" t="s">
        <v>19</v>
      </c>
      <c r="N3259" s="224" t="s">
        <v>46</v>
      </c>
      <c r="O3259" s="87"/>
      <c r="P3259" s="225">
        <f>O3259*H3259</f>
        <v>0</v>
      </c>
      <c r="Q3259" s="225">
        <v>0.028549999999999999</v>
      </c>
      <c r="R3259" s="225">
        <f>Q3259*H3259</f>
        <v>11.181122149999998</v>
      </c>
      <c r="S3259" s="225">
        <v>0</v>
      </c>
      <c r="T3259" s="226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7" t="s">
        <v>544</v>
      </c>
      <c r="AT3259" s="227" t="s">
        <v>227</v>
      </c>
      <c r="AU3259" s="227" t="s">
        <v>93</v>
      </c>
      <c r="AY3259" s="20" t="s">
        <v>224</v>
      </c>
      <c r="BE3259" s="228">
        <f>IF(N3259="základní",J3259,0)</f>
        <v>0</v>
      </c>
      <c r="BF3259" s="228">
        <f>IF(N3259="snížená",J3259,0)</f>
        <v>0</v>
      </c>
      <c r="BG3259" s="228">
        <f>IF(N3259="zákl. přenesená",J3259,0)</f>
        <v>0</v>
      </c>
      <c r="BH3259" s="228">
        <f>IF(N3259="sníž. přenesená",J3259,0)</f>
        <v>0</v>
      </c>
      <c r="BI3259" s="228">
        <f>IF(N3259="nulová",J3259,0)</f>
        <v>0</v>
      </c>
      <c r="BJ3259" s="20" t="s">
        <v>93</v>
      </c>
      <c r="BK3259" s="228">
        <f>ROUND(I3259*H3259,2)</f>
        <v>0</v>
      </c>
      <c r="BL3259" s="20" t="s">
        <v>544</v>
      </c>
      <c r="BM3259" s="227" t="s">
        <v>3214</v>
      </c>
    </row>
    <row r="3260" s="2" customFormat="1">
      <c r="A3260" s="41"/>
      <c r="B3260" s="42"/>
      <c r="C3260" s="43"/>
      <c r="D3260" s="267" t="s">
        <v>314</v>
      </c>
      <c r="E3260" s="43"/>
      <c r="F3260" s="268" t="s">
        <v>3215</v>
      </c>
      <c r="G3260" s="43"/>
      <c r="H3260" s="43"/>
      <c r="I3260" s="269"/>
      <c r="J3260" s="43"/>
      <c r="K3260" s="43"/>
      <c r="L3260" s="47"/>
      <c r="M3260" s="270"/>
      <c r="N3260" s="271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314</v>
      </c>
      <c r="AU3260" s="20" t="s">
        <v>93</v>
      </c>
    </row>
    <row r="3261" s="14" customFormat="1">
      <c r="A3261" s="14"/>
      <c r="B3261" s="246"/>
      <c r="C3261" s="247"/>
      <c r="D3261" s="231" t="s">
        <v>268</v>
      </c>
      <c r="E3261" s="248" t="s">
        <v>19</v>
      </c>
      <c r="F3261" s="249" t="s">
        <v>648</v>
      </c>
      <c r="G3261" s="247"/>
      <c r="H3261" s="248" t="s">
        <v>19</v>
      </c>
      <c r="I3261" s="250"/>
      <c r="J3261" s="247"/>
      <c r="K3261" s="247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268</v>
      </c>
      <c r="AU3261" s="255" t="s">
        <v>93</v>
      </c>
      <c r="AV3261" s="14" t="s">
        <v>82</v>
      </c>
      <c r="AW3261" s="14" t="s">
        <v>34</v>
      </c>
      <c r="AX3261" s="14" t="s">
        <v>74</v>
      </c>
      <c r="AY3261" s="255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3216</v>
      </c>
      <c r="G3262" s="230"/>
      <c r="H3262" s="234">
        <v>44.241999999999997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3" customFormat="1">
      <c r="A3263" s="13"/>
      <c r="B3263" s="229"/>
      <c r="C3263" s="230"/>
      <c r="D3263" s="231" t="s">
        <v>268</v>
      </c>
      <c r="E3263" s="232" t="s">
        <v>19</v>
      </c>
      <c r="F3263" s="233" t="s">
        <v>3217</v>
      </c>
      <c r="G3263" s="230"/>
      <c r="H3263" s="234">
        <v>14.304</v>
      </c>
      <c r="I3263" s="235"/>
      <c r="J3263" s="230"/>
      <c r="K3263" s="230"/>
      <c r="L3263" s="236"/>
      <c r="M3263" s="237"/>
      <c r="N3263" s="238"/>
      <c r="O3263" s="238"/>
      <c r="P3263" s="238"/>
      <c r="Q3263" s="238"/>
      <c r="R3263" s="238"/>
      <c r="S3263" s="238"/>
      <c r="T3263" s="23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0" t="s">
        <v>268</v>
      </c>
      <c r="AU3263" s="240" t="s">
        <v>93</v>
      </c>
      <c r="AV3263" s="13" t="s">
        <v>93</v>
      </c>
      <c r="AW3263" s="13" t="s">
        <v>34</v>
      </c>
      <c r="AX3263" s="13" t="s">
        <v>74</v>
      </c>
      <c r="AY3263" s="240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3218</v>
      </c>
      <c r="G3264" s="230"/>
      <c r="H3264" s="234">
        <v>32.381999999999998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662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3219</v>
      </c>
      <c r="G3266" s="230"/>
      <c r="H3266" s="234">
        <v>98.5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664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3220</v>
      </c>
      <c r="G3268" s="230"/>
      <c r="H3268" s="234">
        <v>96.180000000000007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665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3221</v>
      </c>
      <c r="G3270" s="230"/>
      <c r="H3270" s="234">
        <v>75.540000000000006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4" customFormat="1">
      <c r="A3271" s="14"/>
      <c r="B3271" s="246"/>
      <c r="C3271" s="247"/>
      <c r="D3271" s="231" t="s">
        <v>268</v>
      </c>
      <c r="E3271" s="248" t="s">
        <v>19</v>
      </c>
      <c r="F3271" s="249" t="s">
        <v>667</v>
      </c>
      <c r="G3271" s="247"/>
      <c r="H3271" s="248" t="s">
        <v>19</v>
      </c>
      <c r="I3271" s="250"/>
      <c r="J3271" s="247"/>
      <c r="K3271" s="247"/>
      <c r="L3271" s="251"/>
      <c r="M3271" s="252"/>
      <c r="N3271" s="253"/>
      <c r="O3271" s="253"/>
      <c r="P3271" s="253"/>
      <c r="Q3271" s="253"/>
      <c r="R3271" s="253"/>
      <c r="S3271" s="253"/>
      <c r="T3271" s="25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5" t="s">
        <v>268</v>
      </c>
      <c r="AU3271" s="255" t="s">
        <v>93</v>
      </c>
      <c r="AV3271" s="14" t="s">
        <v>82</v>
      </c>
      <c r="AW3271" s="14" t="s">
        <v>34</v>
      </c>
      <c r="AX3271" s="14" t="s">
        <v>74</v>
      </c>
      <c r="AY3271" s="255" t="s">
        <v>224</v>
      </c>
    </row>
    <row r="3272" s="13" customFormat="1">
      <c r="A3272" s="13"/>
      <c r="B3272" s="229"/>
      <c r="C3272" s="230"/>
      <c r="D3272" s="231" t="s">
        <v>268</v>
      </c>
      <c r="E3272" s="232" t="s">
        <v>19</v>
      </c>
      <c r="F3272" s="233" t="s">
        <v>3222</v>
      </c>
      <c r="G3272" s="230"/>
      <c r="H3272" s="234">
        <v>30.484999999999999</v>
      </c>
      <c r="I3272" s="235"/>
      <c r="J3272" s="230"/>
      <c r="K3272" s="230"/>
      <c r="L3272" s="236"/>
      <c r="M3272" s="237"/>
      <c r="N3272" s="238"/>
      <c r="O3272" s="238"/>
      <c r="P3272" s="238"/>
      <c r="Q3272" s="238"/>
      <c r="R3272" s="238"/>
      <c r="S3272" s="238"/>
      <c r="T3272" s="23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0" t="s">
        <v>268</v>
      </c>
      <c r="AU3272" s="240" t="s">
        <v>93</v>
      </c>
      <c r="AV3272" s="13" t="s">
        <v>93</v>
      </c>
      <c r="AW3272" s="13" t="s">
        <v>34</v>
      </c>
      <c r="AX3272" s="13" t="s">
        <v>74</v>
      </c>
      <c r="AY3272" s="240" t="s">
        <v>224</v>
      </c>
    </row>
    <row r="3273" s="16" customFormat="1">
      <c r="A3273" s="16"/>
      <c r="B3273" s="272"/>
      <c r="C3273" s="273"/>
      <c r="D3273" s="231" t="s">
        <v>268</v>
      </c>
      <c r="E3273" s="274" t="s">
        <v>19</v>
      </c>
      <c r="F3273" s="275" t="s">
        <v>351</v>
      </c>
      <c r="G3273" s="273"/>
      <c r="H3273" s="276">
        <v>391.63299999999998</v>
      </c>
      <c r="I3273" s="277"/>
      <c r="J3273" s="273"/>
      <c r="K3273" s="273"/>
      <c r="L3273" s="278"/>
      <c r="M3273" s="279"/>
      <c r="N3273" s="280"/>
      <c r="O3273" s="280"/>
      <c r="P3273" s="280"/>
      <c r="Q3273" s="280"/>
      <c r="R3273" s="280"/>
      <c r="S3273" s="280"/>
      <c r="T3273" s="281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82" t="s">
        <v>268</v>
      </c>
      <c r="AU3273" s="282" t="s">
        <v>93</v>
      </c>
      <c r="AV3273" s="16" t="s">
        <v>231</v>
      </c>
      <c r="AW3273" s="16" t="s">
        <v>34</v>
      </c>
      <c r="AX3273" s="16" t="s">
        <v>82</v>
      </c>
      <c r="AY3273" s="282" t="s">
        <v>224</v>
      </c>
    </row>
    <row r="3274" s="2" customFormat="1" ht="49.05" customHeight="1">
      <c r="A3274" s="41"/>
      <c r="B3274" s="42"/>
      <c r="C3274" s="216" t="s">
        <v>3223</v>
      </c>
      <c r="D3274" s="216" t="s">
        <v>227</v>
      </c>
      <c r="E3274" s="217" t="s">
        <v>3224</v>
      </c>
      <c r="F3274" s="218" t="s">
        <v>3225</v>
      </c>
      <c r="G3274" s="219" t="s">
        <v>266</v>
      </c>
      <c r="H3274" s="220">
        <v>3065.1489999999999</v>
      </c>
      <c r="I3274" s="221"/>
      <c r="J3274" s="222">
        <f>ROUND(I3274*H3274,2)</f>
        <v>0</v>
      </c>
      <c r="K3274" s="218" t="s">
        <v>312</v>
      </c>
      <c r="L3274" s="47"/>
      <c r="M3274" s="223" t="s">
        <v>19</v>
      </c>
      <c r="N3274" s="224" t="s">
        <v>46</v>
      </c>
      <c r="O3274" s="87"/>
      <c r="P3274" s="225">
        <f>O3274*H3274</f>
        <v>0</v>
      </c>
      <c r="Q3274" s="225">
        <v>0.01217</v>
      </c>
      <c r="R3274" s="225">
        <f>Q3274*H3274</f>
        <v>37.302863330000001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544</v>
      </c>
      <c r="AT3274" s="227" t="s">
        <v>227</v>
      </c>
      <c r="AU3274" s="227" t="s">
        <v>93</v>
      </c>
      <c r="AY3274" s="20" t="s">
        <v>224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93</v>
      </c>
      <c r="BK3274" s="228">
        <f>ROUND(I3274*H3274,2)</f>
        <v>0</v>
      </c>
      <c r="BL3274" s="20" t="s">
        <v>544</v>
      </c>
      <c r="BM3274" s="227" t="s">
        <v>3226</v>
      </c>
    </row>
    <row r="3275" s="2" customFormat="1">
      <c r="A3275" s="41"/>
      <c r="B3275" s="42"/>
      <c r="C3275" s="43"/>
      <c r="D3275" s="267" t="s">
        <v>314</v>
      </c>
      <c r="E3275" s="43"/>
      <c r="F3275" s="268" t="s">
        <v>3227</v>
      </c>
      <c r="G3275" s="43"/>
      <c r="H3275" s="43"/>
      <c r="I3275" s="269"/>
      <c r="J3275" s="43"/>
      <c r="K3275" s="43"/>
      <c r="L3275" s="47"/>
      <c r="M3275" s="270"/>
      <c r="N3275" s="271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314</v>
      </c>
      <c r="AU3275" s="20" t="s">
        <v>93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648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3228</v>
      </c>
      <c r="G3277" s="230"/>
      <c r="H3277" s="234">
        <v>303.60000000000002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3" customFormat="1">
      <c r="A3278" s="13"/>
      <c r="B3278" s="229"/>
      <c r="C3278" s="230"/>
      <c r="D3278" s="231" t="s">
        <v>268</v>
      </c>
      <c r="E3278" s="232" t="s">
        <v>19</v>
      </c>
      <c r="F3278" s="233" t="s">
        <v>3229</v>
      </c>
      <c r="G3278" s="230"/>
      <c r="H3278" s="234">
        <v>274.5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0" t="s">
        <v>268</v>
      </c>
      <c r="AU3278" s="240" t="s">
        <v>93</v>
      </c>
      <c r="AV3278" s="13" t="s">
        <v>93</v>
      </c>
      <c r="AW3278" s="13" t="s">
        <v>34</v>
      </c>
      <c r="AX3278" s="13" t="s">
        <v>74</v>
      </c>
      <c r="AY3278" s="240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3230</v>
      </c>
      <c r="G3279" s="230"/>
      <c r="H3279" s="234">
        <v>83.099999999999994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3231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3232</v>
      </c>
      <c r="G3281" s="230"/>
      <c r="H3281" s="234">
        <v>13.853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5" customFormat="1">
      <c r="A3282" s="15"/>
      <c r="B3282" s="256"/>
      <c r="C3282" s="257"/>
      <c r="D3282" s="231" t="s">
        <v>268</v>
      </c>
      <c r="E3282" s="258" t="s">
        <v>19</v>
      </c>
      <c r="F3282" s="259" t="s">
        <v>300</v>
      </c>
      <c r="G3282" s="257"/>
      <c r="H3282" s="260">
        <v>675.053</v>
      </c>
      <c r="I3282" s="261"/>
      <c r="J3282" s="257"/>
      <c r="K3282" s="257"/>
      <c r="L3282" s="262"/>
      <c r="M3282" s="263"/>
      <c r="N3282" s="264"/>
      <c r="O3282" s="264"/>
      <c r="P3282" s="264"/>
      <c r="Q3282" s="264"/>
      <c r="R3282" s="264"/>
      <c r="S3282" s="264"/>
      <c r="T3282" s="26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66" t="s">
        <v>268</v>
      </c>
      <c r="AU3282" s="266" t="s">
        <v>93</v>
      </c>
      <c r="AV3282" s="15" t="s">
        <v>108</v>
      </c>
      <c r="AW3282" s="15" t="s">
        <v>34</v>
      </c>
      <c r="AX3282" s="15" t="s">
        <v>74</v>
      </c>
      <c r="AY3282" s="266" t="s">
        <v>224</v>
      </c>
    </row>
    <row r="3283" s="14" customFormat="1">
      <c r="A3283" s="14"/>
      <c r="B3283" s="246"/>
      <c r="C3283" s="247"/>
      <c r="D3283" s="231" t="s">
        <v>268</v>
      </c>
      <c r="E3283" s="248" t="s">
        <v>19</v>
      </c>
      <c r="F3283" s="249" t="s">
        <v>662</v>
      </c>
      <c r="G3283" s="247"/>
      <c r="H3283" s="248" t="s">
        <v>19</v>
      </c>
      <c r="I3283" s="250"/>
      <c r="J3283" s="247"/>
      <c r="K3283" s="247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268</v>
      </c>
      <c r="AU3283" s="255" t="s">
        <v>93</v>
      </c>
      <c r="AV3283" s="14" t="s">
        <v>82</v>
      </c>
      <c r="AW3283" s="14" t="s">
        <v>34</v>
      </c>
      <c r="AX3283" s="14" t="s">
        <v>74</v>
      </c>
      <c r="AY3283" s="255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3233</v>
      </c>
      <c r="G3284" s="230"/>
      <c r="H3284" s="234">
        <v>174.5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3234</v>
      </c>
      <c r="G3285" s="230"/>
      <c r="H3285" s="234">
        <v>137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3234</v>
      </c>
      <c r="G3286" s="230"/>
      <c r="H3286" s="234">
        <v>137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3" customFormat="1">
      <c r="A3287" s="13"/>
      <c r="B3287" s="229"/>
      <c r="C3287" s="230"/>
      <c r="D3287" s="231" t="s">
        <v>268</v>
      </c>
      <c r="E3287" s="232" t="s">
        <v>19</v>
      </c>
      <c r="F3287" s="233" t="s">
        <v>3235</v>
      </c>
      <c r="G3287" s="230"/>
      <c r="H3287" s="234">
        <v>160.40000000000001</v>
      </c>
      <c r="I3287" s="235"/>
      <c r="J3287" s="230"/>
      <c r="K3287" s="230"/>
      <c r="L3287" s="236"/>
      <c r="M3287" s="237"/>
      <c r="N3287" s="238"/>
      <c r="O3287" s="238"/>
      <c r="P3287" s="238"/>
      <c r="Q3287" s="238"/>
      <c r="R3287" s="238"/>
      <c r="S3287" s="238"/>
      <c r="T3287" s="23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0" t="s">
        <v>268</v>
      </c>
      <c r="AU3287" s="240" t="s">
        <v>93</v>
      </c>
      <c r="AV3287" s="13" t="s">
        <v>93</v>
      </c>
      <c r="AW3287" s="13" t="s">
        <v>34</v>
      </c>
      <c r="AX3287" s="13" t="s">
        <v>74</v>
      </c>
      <c r="AY3287" s="240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3236</v>
      </c>
      <c r="G3288" s="230"/>
      <c r="H3288" s="234">
        <v>174.5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4" customFormat="1">
      <c r="A3289" s="14"/>
      <c r="B3289" s="246"/>
      <c r="C3289" s="247"/>
      <c r="D3289" s="231" t="s">
        <v>268</v>
      </c>
      <c r="E3289" s="248" t="s">
        <v>19</v>
      </c>
      <c r="F3289" s="249" t="s">
        <v>3231</v>
      </c>
      <c r="G3289" s="247"/>
      <c r="H3289" s="248" t="s">
        <v>19</v>
      </c>
      <c r="I3289" s="250"/>
      <c r="J3289" s="247"/>
      <c r="K3289" s="247"/>
      <c r="L3289" s="251"/>
      <c r="M3289" s="252"/>
      <c r="N3289" s="253"/>
      <c r="O3289" s="253"/>
      <c r="P3289" s="253"/>
      <c r="Q3289" s="253"/>
      <c r="R3289" s="253"/>
      <c r="S3289" s="253"/>
      <c r="T3289" s="25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5" t="s">
        <v>268</v>
      </c>
      <c r="AU3289" s="255" t="s">
        <v>93</v>
      </c>
      <c r="AV3289" s="14" t="s">
        <v>82</v>
      </c>
      <c r="AW3289" s="14" t="s">
        <v>34</v>
      </c>
      <c r="AX3289" s="14" t="s">
        <v>74</v>
      </c>
      <c r="AY3289" s="255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3237</v>
      </c>
      <c r="G3290" s="230"/>
      <c r="H3290" s="234">
        <v>13.135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5" customFormat="1">
      <c r="A3291" s="15"/>
      <c r="B3291" s="256"/>
      <c r="C3291" s="257"/>
      <c r="D3291" s="231" t="s">
        <v>268</v>
      </c>
      <c r="E3291" s="258" t="s">
        <v>19</v>
      </c>
      <c r="F3291" s="259" t="s">
        <v>300</v>
      </c>
      <c r="G3291" s="257"/>
      <c r="H3291" s="260">
        <v>796.53499999999997</v>
      </c>
      <c r="I3291" s="261"/>
      <c r="J3291" s="257"/>
      <c r="K3291" s="257"/>
      <c r="L3291" s="262"/>
      <c r="M3291" s="263"/>
      <c r="N3291" s="264"/>
      <c r="O3291" s="264"/>
      <c r="P3291" s="264"/>
      <c r="Q3291" s="264"/>
      <c r="R3291" s="264"/>
      <c r="S3291" s="264"/>
      <c r="T3291" s="26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66" t="s">
        <v>268</v>
      </c>
      <c r="AU3291" s="266" t="s">
        <v>93</v>
      </c>
      <c r="AV3291" s="15" t="s">
        <v>108</v>
      </c>
      <c r="AW3291" s="15" t="s">
        <v>34</v>
      </c>
      <c r="AX3291" s="15" t="s">
        <v>74</v>
      </c>
      <c r="AY3291" s="266" t="s">
        <v>224</v>
      </c>
    </row>
    <row r="3292" s="14" customFormat="1">
      <c r="A3292" s="14"/>
      <c r="B3292" s="246"/>
      <c r="C3292" s="247"/>
      <c r="D3292" s="231" t="s">
        <v>268</v>
      </c>
      <c r="E3292" s="248" t="s">
        <v>19</v>
      </c>
      <c r="F3292" s="249" t="s">
        <v>664</v>
      </c>
      <c r="G3292" s="247"/>
      <c r="H3292" s="248" t="s">
        <v>19</v>
      </c>
      <c r="I3292" s="250"/>
      <c r="J3292" s="247"/>
      <c r="K3292" s="247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268</v>
      </c>
      <c r="AU3292" s="255" t="s">
        <v>93</v>
      </c>
      <c r="AV3292" s="14" t="s">
        <v>82</v>
      </c>
      <c r="AW3292" s="14" t="s">
        <v>34</v>
      </c>
      <c r="AX3292" s="14" t="s">
        <v>74</v>
      </c>
      <c r="AY3292" s="255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3238</v>
      </c>
      <c r="G3293" s="230"/>
      <c r="H3293" s="234">
        <v>130.09999999999999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3" customFormat="1">
      <c r="A3294" s="13"/>
      <c r="B3294" s="229"/>
      <c r="C3294" s="230"/>
      <c r="D3294" s="231" t="s">
        <v>268</v>
      </c>
      <c r="E3294" s="232" t="s">
        <v>19</v>
      </c>
      <c r="F3294" s="233" t="s">
        <v>3239</v>
      </c>
      <c r="G3294" s="230"/>
      <c r="H3294" s="234">
        <v>304.39999999999998</v>
      </c>
      <c r="I3294" s="235"/>
      <c r="J3294" s="230"/>
      <c r="K3294" s="230"/>
      <c r="L3294" s="236"/>
      <c r="M3294" s="237"/>
      <c r="N3294" s="238"/>
      <c r="O3294" s="238"/>
      <c r="P3294" s="238"/>
      <c r="Q3294" s="238"/>
      <c r="R3294" s="238"/>
      <c r="S3294" s="238"/>
      <c r="T3294" s="23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0" t="s">
        <v>268</v>
      </c>
      <c r="AU3294" s="240" t="s">
        <v>93</v>
      </c>
      <c r="AV3294" s="13" t="s">
        <v>93</v>
      </c>
      <c r="AW3294" s="13" t="s">
        <v>34</v>
      </c>
      <c r="AX3294" s="13" t="s">
        <v>74</v>
      </c>
      <c r="AY3294" s="240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3240</v>
      </c>
      <c r="G3295" s="230"/>
      <c r="H3295" s="234">
        <v>307.69999999999999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4" customFormat="1">
      <c r="A3296" s="14"/>
      <c r="B3296" s="246"/>
      <c r="C3296" s="247"/>
      <c r="D3296" s="231" t="s">
        <v>268</v>
      </c>
      <c r="E3296" s="248" t="s">
        <v>19</v>
      </c>
      <c r="F3296" s="249" t="s">
        <v>3231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268</v>
      </c>
      <c r="AU3296" s="255" t="s">
        <v>93</v>
      </c>
      <c r="AV3296" s="14" t="s">
        <v>82</v>
      </c>
      <c r="AW3296" s="14" t="s">
        <v>34</v>
      </c>
      <c r="AX3296" s="14" t="s">
        <v>74</v>
      </c>
      <c r="AY3296" s="255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3241</v>
      </c>
      <c r="G3297" s="230"/>
      <c r="H3297" s="234">
        <v>10.4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5" customFormat="1">
      <c r="A3298" s="15"/>
      <c r="B3298" s="256"/>
      <c r="C3298" s="257"/>
      <c r="D3298" s="231" t="s">
        <v>268</v>
      </c>
      <c r="E3298" s="258" t="s">
        <v>19</v>
      </c>
      <c r="F3298" s="259" t="s">
        <v>300</v>
      </c>
      <c r="G3298" s="257"/>
      <c r="H3298" s="260">
        <v>752.60000000000002</v>
      </c>
      <c r="I3298" s="261"/>
      <c r="J3298" s="257"/>
      <c r="K3298" s="257"/>
      <c r="L3298" s="262"/>
      <c r="M3298" s="263"/>
      <c r="N3298" s="264"/>
      <c r="O3298" s="264"/>
      <c r="P3298" s="264"/>
      <c r="Q3298" s="264"/>
      <c r="R3298" s="264"/>
      <c r="S3298" s="264"/>
      <c r="T3298" s="26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6" t="s">
        <v>268</v>
      </c>
      <c r="AU3298" s="266" t="s">
        <v>93</v>
      </c>
      <c r="AV3298" s="15" t="s">
        <v>108</v>
      </c>
      <c r="AW3298" s="15" t="s">
        <v>34</v>
      </c>
      <c r="AX3298" s="15" t="s">
        <v>74</v>
      </c>
      <c r="AY3298" s="266" t="s">
        <v>224</v>
      </c>
    </row>
    <row r="3299" s="14" customFormat="1">
      <c r="A3299" s="14"/>
      <c r="B3299" s="246"/>
      <c r="C3299" s="247"/>
      <c r="D3299" s="231" t="s">
        <v>268</v>
      </c>
      <c r="E3299" s="248" t="s">
        <v>19</v>
      </c>
      <c r="F3299" s="249" t="s">
        <v>665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268</v>
      </c>
      <c r="AU3299" s="255" t="s">
        <v>93</v>
      </c>
      <c r="AV3299" s="14" t="s">
        <v>82</v>
      </c>
      <c r="AW3299" s="14" t="s">
        <v>34</v>
      </c>
      <c r="AX3299" s="14" t="s">
        <v>74</v>
      </c>
      <c r="AY3299" s="255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3238</v>
      </c>
      <c r="G3300" s="230"/>
      <c r="H3300" s="234">
        <v>130.09999999999999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3239</v>
      </c>
      <c r="G3301" s="230"/>
      <c r="H3301" s="234">
        <v>304.39999999999998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3242</v>
      </c>
      <c r="G3302" s="230"/>
      <c r="H3302" s="234">
        <v>171.30000000000001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3231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9.2989999999999995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5" customFormat="1">
      <c r="A3305" s="15"/>
      <c r="B3305" s="256"/>
      <c r="C3305" s="257"/>
      <c r="D3305" s="231" t="s">
        <v>268</v>
      </c>
      <c r="E3305" s="258" t="s">
        <v>19</v>
      </c>
      <c r="F3305" s="259" t="s">
        <v>300</v>
      </c>
      <c r="G3305" s="257"/>
      <c r="H3305" s="260">
        <v>615.09900000000005</v>
      </c>
      <c r="I3305" s="261"/>
      <c r="J3305" s="257"/>
      <c r="K3305" s="257"/>
      <c r="L3305" s="262"/>
      <c r="M3305" s="263"/>
      <c r="N3305" s="264"/>
      <c r="O3305" s="264"/>
      <c r="P3305" s="264"/>
      <c r="Q3305" s="264"/>
      <c r="R3305" s="264"/>
      <c r="S3305" s="264"/>
      <c r="T3305" s="26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66" t="s">
        <v>268</v>
      </c>
      <c r="AU3305" s="266" t="s">
        <v>93</v>
      </c>
      <c r="AV3305" s="15" t="s">
        <v>108</v>
      </c>
      <c r="AW3305" s="15" t="s">
        <v>34</v>
      </c>
      <c r="AX3305" s="15" t="s">
        <v>74</v>
      </c>
      <c r="AY3305" s="266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667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3244</v>
      </c>
      <c r="G3307" s="230"/>
      <c r="H3307" s="234">
        <v>222.69999999999999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4" customFormat="1">
      <c r="A3308" s="14"/>
      <c r="B3308" s="246"/>
      <c r="C3308" s="247"/>
      <c r="D3308" s="231" t="s">
        <v>268</v>
      </c>
      <c r="E3308" s="248" t="s">
        <v>19</v>
      </c>
      <c r="F3308" s="249" t="s">
        <v>3231</v>
      </c>
      <c r="G3308" s="247"/>
      <c r="H3308" s="248" t="s">
        <v>19</v>
      </c>
      <c r="I3308" s="250"/>
      <c r="J3308" s="247"/>
      <c r="K3308" s="247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268</v>
      </c>
      <c r="AU3308" s="255" t="s">
        <v>93</v>
      </c>
      <c r="AV3308" s="14" t="s">
        <v>82</v>
      </c>
      <c r="AW3308" s="14" t="s">
        <v>34</v>
      </c>
      <c r="AX3308" s="14" t="s">
        <v>74</v>
      </c>
      <c r="AY3308" s="255" t="s">
        <v>224</v>
      </c>
    </row>
    <row r="3309" s="13" customFormat="1">
      <c r="A3309" s="13"/>
      <c r="B3309" s="229"/>
      <c r="C3309" s="230"/>
      <c r="D3309" s="231" t="s">
        <v>268</v>
      </c>
      <c r="E3309" s="232" t="s">
        <v>19</v>
      </c>
      <c r="F3309" s="233" t="s">
        <v>3245</v>
      </c>
      <c r="G3309" s="230"/>
      <c r="H3309" s="234">
        <v>3.1619999999999999</v>
      </c>
      <c r="I3309" s="235"/>
      <c r="J3309" s="230"/>
      <c r="K3309" s="230"/>
      <c r="L3309" s="236"/>
      <c r="M3309" s="237"/>
      <c r="N3309" s="238"/>
      <c r="O3309" s="238"/>
      <c r="P3309" s="238"/>
      <c r="Q3309" s="238"/>
      <c r="R3309" s="238"/>
      <c r="S3309" s="238"/>
      <c r="T3309" s="239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0" t="s">
        <v>268</v>
      </c>
      <c r="AU3309" s="240" t="s">
        <v>93</v>
      </c>
      <c r="AV3309" s="13" t="s">
        <v>93</v>
      </c>
      <c r="AW3309" s="13" t="s">
        <v>34</v>
      </c>
      <c r="AX3309" s="13" t="s">
        <v>74</v>
      </c>
      <c r="AY3309" s="240" t="s">
        <v>224</v>
      </c>
    </row>
    <row r="3310" s="15" customFormat="1">
      <c r="A3310" s="15"/>
      <c r="B3310" s="256"/>
      <c r="C3310" s="257"/>
      <c r="D3310" s="231" t="s">
        <v>268</v>
      </c>
      <c r="E3310" s="258" t="s">
        <v>19</v>
      </c>
      <c r="F3310" s="259" t="s">
        <v>300</v>
      </c>
      <c r="G3310" s="257"/>
      <c r="H3310" s="260">
        <v>225.862</v>
      </c>
      <c r="I3310" s="261"/>
      <c r="J3310" s="257"/>
      <c r="K3310" s="257"/>
      <c r="L3310" s="262"/>
      <c r="M3310" s="263"/>
      <c r="N3310" s="264"/>
      <c r="O3310" s="264"/>
      <c r="P3310" s="264"/>
      <c r="Q3310" s="264"/>
      <c r="R3310" s="264"/>
      <c r="S3310" s="264"/>
      <c r="T3310" s="26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66" t="s">
        <v>268</v>
      </c>
      <c r="AU3310" s="266" t="s">
        <v>93</v>
      </c>
      <c r="AV3310" s="15" t="s">
        <v>108</v>
      </c>
      <c r="AW3310" s="15" t="s">
        <v>34</v>
      </c>
      <c r="AX3310" s="15" t="s">
        <v>74</v>
      </c>
      <c r="AY3310" s="266" t="s">
        <v>224</v>
      </c>
    </row>
    <row r="3311" s="16" customFormat="1">
      <c r="A3311" s="16"/>
      <c r="B3311" s="272"/>
      <c r="C3311" s="273"/>
      <c r="D3311" s="231" t="s">
        <v>268</v>
      </c>
      <c r="E3311" s="274" t="s">
        <v>19</v>
      </c>
      <c r="F3311" s="275" t="s">
        <v>351</v>
      </c>
      <c r="G3311" s="273"/>
      <c r="H3311" s="276">
        <v>3065.1489999999999</v>
      </c>
      <c r="I3311" s="277"/>
      <c r="J3311" s="273"/>
      <c r="K3311" s="273"/>
      <c r="L3311" s="278"/>
      <c r="M3311" s="279"/>
      <c r="N3311" s="280"/>
      <c r="O3311" s="280"/>
      <c r="P3311" s="280"/>
      <c r="Q3311" s="280"/>
      <c r="R3311" s="280"/>
      <c r="S3311" s="280"/>
      <c r="T3311" s="281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T3311" s="282" t="s">
        <v>268</v>
      </c>
      <c r="AU3311" s="282" t="s">
        <v>93</v>
      </c>
      <c r="AV3311" s="16" t="s">
        <v>231</v>
      </c>
      <c r="AW3311" s="16" t="s">
        <v>34</v>
      </c>
      <c r="AX3311" s="16" t="s">
        <v>82</v>
      </c>
      <c r="AY3311" s="282" t="s">
        <v>224</v>
      </c>
    </row>
    <row r="3312" s="2" customFormat="1" ht="49.05" customHeight="1">
      <c r="A3312" s="41"/>
      <c r="B3312" s="42"/>
      <c r="C3312" s="216" t="s">
        <v>3246</v>
      </c>
      <c r="D3312" s="216" t="s">
        <v>227</v>
      </c>
      <c r="E3312" s="217" t="s">
        <v>3247</v>
      </c>
      <c r="F3312" s="218" t="s">
        <v>3248</v>
      </c>
      <c r="G3312" s="219" t="s">
        <v>266</v>
      </c>
      <c r="H3312" s="220">
        <v>552.39400000000001</v>
      </c>
      <c r="I3312" s="221"/>
      <c r="J3312" s="222">
        <f>ROUND(I3312*H3312,2)</f>
        <v>0</v>
      </c>
      <c r="K3312" s="218" t="s">
        <v>312</v>
      </c>
      <c r="L3312" s="47"/>
      <c r="M3312" s="223" t="s">
        <v>19</v>
      </c>
      <c r="N3312" s="224" t="s">
        <v>46</v>
      </c>
      <c r="O3312" s="87"/>
      <c r="P3312" s="225">
        <f>O3312*H3312</f>
        <v>0</v>
      </c>
      <c r="Q3312" s="225">
        <v>0.01694</v>
      </c>
      <c r="R3312" s="225">
        <f>Q3312*H3312</f>
        <v>9.35755436</v>
      </c>
      <c r="S3312" s="225">
        <v>0</v>
      </c>
      <c r="T3312" s="226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7" t="s">
        <v>544</v>
      </c>
      <c r="AT3312" s="227" t="s">
        <v>227</v>
      </c>
      <c r="AU3312" s="227" t="s">
        <v>93</v>
      </c>
      <c r="AY3312" s="20" t="s">
        <v>224</v>
      </c>
      <c r="BE3312" s="228">
        <f>IF(N3312="základní",J3312,0)</f>
        <v>0</v>
      </c>
      <c r="BF3312" s="228">
        <f>IF(N3312="snížená",J3312,0)</f>
        <v>0</v>
      </c>
      <c r="BG3312" s="228">
        <f>IF(N3312="zákl. přenesená",J3312,0)</f>
        <v>0</v>
      </c>
      <c r="BH3312" s="228">
        <f>IF(N3312="sníž. přenesená",J3312,0)</f>
        <v>0</v>
      </c>
      <c r="BI3312" s="228">
        <f>IF(N3312="nulová",J3312,0)</f>
        <v>0</v>
      </c>
      <c r="BJ3312" s="20" t="s">
        <v>93</v>
      </c>
      <c r="BK3312" s="228">
        <f>ROUND(I3312*H3312,2)</f>
        <v>0</v>
      </c>
      <c r="BL3312" s="20" t="s">
        <v>544</v>
      </c>
      <c r="BM3312" s="227" t="s">
        <v>3249</v>
      </c>
    </row>
    <row r="3313" s="2" customFormat="1">
      <c r="A3313" s="41"/>
      <c r="B3313" s="42"/>
      <c r="C3313" s="43"/>
      <c r="D3313" s="267" t="s">
        <v>314</v>
      </c>
      <c r="E3313" s="43"/>
      <c r="F3313" s="268" t="s">
        <v>3250</v>
      </c>
      <c r="G3313" s="43"/>
      <c r="H3313" s="43"/>
      <c r="I3313" s="269"/>
      <c r="J3313" s="43"/>
      <c r="K3313" s="43"/>
      <c r="L3313" s="47"/>
      <c r="M3313" s="270"/>
      <c r="N3313" s="271"/>
      <c r="O3313" s="87"/>
      <c r="P3313" s="87"/>
      <c r="Q3313" s="87"/>
      <c r="R3313" s="87"/>
      <c r="S3313" s="87"/>
      <c r="T3313" s="88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20" t="s">
        <v>314</v>
      </c>
      <c r="AU3313" s="20" t="s">
        <v>93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662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3251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3252</v>
      </c>
      <c r="G3316" s="230"/>
      <c r="H3316" s="234">
        <v>44.247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3253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3254</v>
      </c>
      <c r="G3318" s="230"/>
      <c r="H3318" s="234">
        <v>59.399999999999999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3255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3256</v>
      </c>
      <c r="G3320" s="230"/>
      <c r="H3320" s="234">
        <v>38.799999999999997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142.447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4" customFormat="1">
      <c r="A3322" s="14"/>
      <c r="B3322" s="246"/>
      <c r="C3322" s="247"/>
      <c r="D3322" s="231" t="s">
        <v>268</v>
      </c>
      <c r="E3322" s="248" t="s">
        <v>19</v>
      </c>
      <c r="F3322" s="249" t="s">
        <v>664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268</v>
      </c>
      <c r="AU3322" s="255" t="s">
        <v>93</v>
      </c>
      <c r="AV3322" s="14" t="s">
        <v>82</v>
      </c>
      <c r="AW3322" s="14" t="s">
        <v>34</v>
      </c>
      <c r="AX3322" s="14" t="s">
        <v>74</v>
      </c>
      <c r="AY3322" s="255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3257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3252</v>
      </c>
      <c r="G3324" s="230"/>
      <c r="H3324" s="234">
        <v>44.247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3258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3254</v>
      </c>
      <c r="G3326" s="230"/>
      <c r="H3326" s="234">
        <v>59.399999999999999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3259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3256</v>
      </c>
      <c r="G3328" s="230"/>
      <c r="H3328" s="234">
        <v>38.799999999999997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5" customFormat="1">
      <c r="A3329" s="15"/>
      <c r="B3329" s="256"/>
      <c r="C3329" s="257"/>
      <c r="D3329" s="231" t="s">
        <v>268</v>
      </c>
      <c r="E3329" s="258" t="s">
        <v>19</v>
      </c>
      <c r="F3329" s="259" t="s">
        <v>300</v>
      </c>
      <c r="G3329" s="257"/>
      <c r="H3329" s="260">
        <v>142.447</v>
      </c>
      <c r="I3329" s="261"/>
      <c r="J3329" s="257"/>
      <c r="K3329" s="257"/>
      <c r="L3329" s="262"/>
      <c r="M3329" s="263"/>
      <c r="N3329" s="264"/>
      <c r="O3329" s="264"/>
      <c r="P3329" s="264"/>
      <c r="Q3329" s="264"/>
      <c r="R3329" s="264"/>
      <c r="S3329" s="264"/>
      <c r="T3329" s="26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66" t="s">
        <v>268</v>
      </c>
      <c r="AU3329" s="266" t="s">
        <v>93</v>
      </c>
      <c r="AV3329" s="15" t="s">
        <v>108</v>
      </c>
      <c r="AW3329" s="15" t="s">
        <v>34</v>
      </c>
      <c r="AX3329" s="15" t="s">
        <v>74</v>
      </c>
      <c r="AY3329" s="266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665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1479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3260</v>
      </c>
      <c r="G3332" s="230"/>
      <c r="H3332" s="234">
        <v>45.600000000000001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3261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3262</v>
      </c>
      <c r="G3334" s="230"/>
      <c r="H3334" s="234">
        <v>59.600000000000001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4" customFormat="1">
      <c r="A3335" s="14"/>
      <c r="B3335" s="246"/>
      <c r="C3335" s="247"/>
      <c r="D3335" s="231" t="s">
        <v>268</v>
      </c>
      <c r="E3335" s="248" t="s">
        <v>19</v>
      </c>
      <c r="F3335" s="249" t="s">
        <v>3263</v>
      </c>
      <c r="G3335" s="247"/>
      <c r="H3335" s="248" t="s">
        <v>19</v>
      </c>
      <c r="I3335" s="250"/>
      <c r="J3335" s="247"/>
      <c r="K3335" s="247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5" t="s">
        <v>268</v>
      </c>
      <c r="AU3335" s="255" t="s">
        <v>93</v>
      </c>
      <c r="AV3335" s="14" t="s">
        <v>82</v>
      </c>
      <c r="AW3335" s="14" t="s">
        <v>34</v>
      </c>
      <c r="AX3335" s="14" t="s">
        <v>74</v>
      </c>
      <c r="AY3335" s="255" t="s">
        <v>224</v>
      </c>
    </row>
    <row r="3336" s="13" customFormat="1">
      <c r="A3336" s="13"/>
      <c r="B3336" s="229"/>
      <c r="C3336" s="230"/>
      <c r="D3336" s="231" t="s">
        <v>268</v>
      </c>
      <c r="E3336" s="232" t="s">
        <v>19</v>
      </c>
      <c r="F3336" s="233" t="s">
        <v>3264</v>
      </c>
      <c r="G3336" s="230"/>
      <c r="H3336" s="234">
        <v>38.600000000000001</v>
      </c>
      <c r="I3336" s="235"/>
      <c r="J3336" s="230"/>
      <c r="K3336" s="230"/>
      <c r="L3336" s="236"/>
      <c r="M3336" s="237"/>
      <c r="N3336" s="238"/>
      <c r="O3336" s="238"/>
      <c r="P3336" s="238"/>
      <c r="Q3336" s="238"/>
      <c r="R3336" s="238"/>
      <c r="S3336" s="238"/>
      <c r="T3336" s="23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0" t="s">
        <v>268</v>
      </c>
      <c r="AU3336" s="240" t="s">
        <v>93</v>
      </c>
      <c r="AV3336" s="13" t="s">
        <v>93</v>
      </c>
      <c r="AW3336" s="13" t="s">
        <v>34</v>
      </c>
      <c r="AX3336" s="13" t="s">
        <v>74</v>
      </c>
      <c r="AY3336" s="240" t="s">
        <v>224</v>
      </c>
    </row>
    <row r="3337" s="15" customFormat="1">
      <c r="A3337" s="15"/>
      <c r="B3337" s="256"/>
      <c r="C3337" s="257"/>
      <c r="D3337" s="231" t="s">
        <v>268</v>
      </c>
      <c r="E3337" s="258" t="s">
        <v>19</v>
      </c>
      <c r="F3337" s="259" t="s">
        <v>300</v>
      </c>
      <c r="G3337" s="257"/>
      <c r="H3337" s="260">
        <v>143.80000000000001</v>
      </c>
      <c r="I3337" s="261"/>
      <c r="J3337" s="257"/>
      <c r="K3337" s="257"/>
      <c r="L3337" s="262"/>
      <c r="M3337" s="263"/>
      <c r="N3337" s="264"/>
      <c r="O3337" s="264"/>
      <c r="P3337" s="264"/>
      <c r="Q3337" s="264"/>
      <c r="R3337" s="264"/>
      <c r="S3337" s="264"/>
      <c r="T3337" s="26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66" t="s">
        <v>268</v>
      </c>
      <c r="AU3337" s="266" t="s">
        <v>93</v>
      </c>
      <c r="AV3337" s="15" t="s">
        <v>108</v>
      </c>
      <c r="AW3337" s="15" t="s">
        <v>34</v>
      </c>
      <c r="AX3337" s="15" t="s">
        <v>74</v>
      </c>
      <c r="AY3337" s="266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667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3265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827</v>
      </c>
      <c r="G3340" s="230"/>
      <c r="H3340" s="234">
        <v>44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1178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3266</v>
      </c>
      <c r="G3342" s="230"/>
      <c r="H3342" s="234">
        <v>29.5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4" customFormat="1">
      <c r="A3343" s="14"/>
      <c r="B3343" s="246"/>
      <c r="C3343" s="247"/>
      <c r="D3343" s="231" t="s">
        <v>268</v>
      </c>
      <c r="E3343" s="248" t="s">
        <v>19</v>
      </c>
      <c r="F3343" s="249" t="s">
        <v>3267</v>
      </c>
      <c r="G3343" s="247"/>
      <c r="H3343" s="248" t="s">
        <v>19</v>
      </c>
      <c r="I3343" s="250"/>
      <c r="J3343" s="247"/>
      <c r="K3343" s="247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5" t="s">
        <v>268</v>
      </c>
      <c r="AU3343" s="255" t="s">
        <v>93</v>
      </c>
      <c r="AV3343" s="14" t="s">
        <v>82</v>
      </c>
      <c r="AW3343" s="14" t="s">
        <v>34</v>
      </c>
      <c r="AX3343" s="14" t="s">
        <v>74</v>
      </c>
      <c r="AY3343" s="255" t="s">
        <v>224</v>
      </c>
    </row>
    <row r="3344" s="13" customFormat="1">
      <c r="A3344" s="13"/>
      <c r="B3344" s="229"/>
      <c r="C3344" s="230"/>
      <c r="D3344" s="231" t="s">
        <v>268</v>
      </c>
      <c r="E3344" s="232" t="s">
        <v>19</v>
      </c>
      <c r="F3344" s="233" t="s">
        <v>3268</v>
      </c>
      <c r="G3344" s="230"/>
      <c r="H3344" s="234">
        <v>50.200000000000003</v>
      </c>
      <c r="I3344" s="235"/>
      <c r="J3344" s="230"/>
      <c r="K3344" s="230"/>
      <c r="L3344" s="236"/>
      <c r="M3344" s="237"/>
      <c r="N3344" s="238"/>
      <c r="O3344" s="238"/>
      <c r="P3344" s="238"/>
      <c r="Q3344" s="238"/>
      <c r="R3344" s="238"/>
      <c r="S3344" s="238"/>
      <c r="T3344" s="23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0" t="s">
        <v>268</v>
      </c>
      <c r="AU3344" s="240" t="s">
        <v>93</v>
      </c>
      <c r="AV3344" s="13" t="s">
        <v>93</v>
      </c>
      <c r="AW3344" s="13" t="s">
        <v>34</v>
      </c>
      <c r="AX3344" s="13" t="s">
        <v>74</v>
      </c>
      <c r="AY3344" s="240" t="s">
        <v>224</v>
      </c>
    </row>
    <row r="3345" s="15" customFormat="1">
      <c r="A3345" s="15"/>
      <c r="B3345" s="256"/>
      <c r="C3345" s="257"/>
      <c r="D3345" s="231" t="s">
        <v>268</v>
      </c>
      <c r="E3345" s="258" t="s">
        <v>19</v>
      </c>
      <c r="F3345" s="259" t="s">
        <v>300</v>
      </c>
      <c r="G3345" s="257"/>
      <c r="H3345" s="260">
        <v>123.7</v>
      </c>
      <c r="I3345" s="261"/>
      <c r="J3345" s="257"/>
      <c r="K3345" s="257"/>
      <c r="L3345" s="262"/>
      <c r="M3345" s="263"/>
      <c r="N3345" s="264"/>
      <c r="O3345" s="264"/>
      <c r="P3345" s="264"/>
      <c r="Q3345" s="264"/>
      <c r="R3345" s="264"/>
      <c r="S3345" s="264"/>
      <c r="T3345" s="26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66" t="s">
        <v>268</v>
      </c>
      <c r="AU3345" s="266" t="s">
        <v>93</v>
      </c>
      <c r="AV3345" s="15" t="s">
        <v>108</v>
      </c>
      <c r="AW3345" s="15" t="s">
        <v>34</v>
      </c>
      <c r="AX3345" s="15" t="s">
        <v>74</v>
      </c>
      <c r="AY3345" s="266" t="s">
        <v>224</v>
      </c>
    </row>
    <row r="3346" s="16" customFormat="1">
      <c r="A3346" s="16"/>
      <c r="B3346" s="272"/>
      <c r="C3346" s="273"/>
      <c r="D3346" s="231" t="s">
        <v>268</v>
      </c>
      <c r="E3346" s="274" t="s">
        <v>19</v>
      </c>
      <c r="F3346" s="275" t="s">
        <v>351</v>
      </c>
      <c r="G3346" s="273"/>
      <c r="H3346" s="276">
        <v>552.39400000000001</v>
      </c>
      <c r="I3346" s="277"/>
      <c r="J3346" s="273"/>
      <c r="K3346" s="273"/>
      <c r="L3346" s="278"/>
      <c r="M3346" s="279"/>
      <c r="N3346" s="280"/>
      <c r="O3346" s="280"/>
      <c r="P3346" s="280"/>
      <c r="Q3346" s="280"/>
      <c r="R3346" s="280"/>
      <c r="S3346" s="280"/>
      <c r="T3346" s="281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T3346" s="282" t="s">
        <v>268</v>
      </c>
      <c r="AU3346" s="282" t="s">
        <v>93</v>
      </c>
      <c r="AV3346" s="16" t="s">
        <v>231</v>
      </c>
      <c r="AW3346" s="16" t="s">
        <v>34</v>
      </c>
      <c r="AX3346" s="16" t="s">
        <v>82</v>
      </c>
      <c r="AY3346" s="282" t="s">
        <v>224</v>
      </c>
    </row>
    <row r="3347" s="2" customFormat="1" ht="49.05" customHeight="1">
      <c r="A3347" s="41"/>
      <c r="B3347" s="42"/>
      <c r="C3347" s="216" t="s">
        <v>3269</v>
      </c>
      <c r="D3347" s="216" t="s">
        <v>227</v>
      </c>
      <c r="E3347" s="217" t="s">
        <v>3270</v>
      </c>
      <c r="F3347" s="218" t="s">
        <v>3271</v>
      </c>
      <c r="G3347" s="219" t="s">
        <v>266</v>
      </c>
      <c r="H3347" s="220">
        <v>202.64500000000001</v>
      </c>
      <c r="I3347" s="221"/>
      <c r="J3347" s="222">
        <f>ROUND(I3347*H3347,2)</f>
        <v>0</v>
      </c>
      <c r="K3347" s="218" t="s">
        <v>312</v>
      </c>
      <c r="L3347" s="47"/>
      <c r="M3347" s="223" t="s">
        <v>19</v>
      </c>
      <c r="N3347" s="224" t="s">
        <v>46</v>
      </c>
      <c r="O3347" s="87"/>
      <c r="P3347" s="225">
        <f>O3347*H3347</f>
        <v>0</v>
      </c>
      <c r="Q3347" s="225">
        <v>0.025049999999999999</v>
      </c>
      <c r="R3347" s="225">
        <f>Q3347*H3347</f>
        <v>5.0762572500000003</v>
      </c>
      <c r="S3347" s="225">
        <v>0</v>
      </c>
      <c r="T3347" s="226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7" t="s">
        <v>544</v>
      </c>
      <c r="AT3347" s="227" t="s">
        <v>227</v>
      </c>
      <c r="AU3347" s="227" t="s">
        <v>93</v>
      </c>
      <c r="AY3347" s="20" t="s">
        <v>224</v>
      </c>
      <c r="BE3347" s="228">
        <f>IF(N3347="základní",J3347,0)</f>
        <v>0</v>
      </c>
      <c r="BF3347" s="228">
        <f>IF(N3347="snížená",J3347,0)</f>
        <v>0</v>
      </c>
      <c r="BG3347" s="228">
        <f>IF(N3347="zákl. přenesená",J3347,0)</f>
        <v>0</v>
      </c>
      <c r="BH3347" s="228">
        <f>IF(N3347="sníž. přenesená",J3347,0)</f>
        <v>0</v>
      </c>
      <c r="BI3347" s="228">
        <f>IF(N3347="nulová",J3347,0)</f>
        <v>0</v>
      </c>
      <c r="BJ3347" s="20" t="s">
        <v>93</v>
      </c>
      <c r="BK3347" s="228">
        <f>ROUND(I3347*H3347,2)</f>
        <v>0</v>
      </c>
      <c r="BL3347" s="20" t="s">
        <v>544</v>
      </c>
      <c r="BM3347" s="227" t="s">
        <v>3272</v>
      </c>
    </row>
    <row r="3348" s="2" customFormat="1">
      <c r="A3348" s="41"/>
      <c r="B3348" s="42"/>
      <c r="C3348" s="43"/>
      <c r="D3348" s="267" t="s">
        <v>314</v>
      </c>
      <c r="E3348" s="43"/>
      <c r="F3348" s="268" t="s">
        <v>3273</v>
      </c>
      <c r="G3348" s="43"/>
      <c r="H3348" s="43"/>
      <c r="I3348" s="269"/>
      <c r="J3348" s="43"/>
      <c r="K3348" s="43"/>
      <c r="L3348" s="47"/>
      <c r="M3348" s="270"/>
      <c r="N3348" s="271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314</v>
      </c>
      <c r="AU3348" s="20" t="s">
        <v>93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648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3203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1855</v>
      </c>
      <c r="G3351" s="230"/>
      <c r="H3351" s="234">
        <v>3.7000000000000002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3274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3275</v>
      </c>
      <c r="G3353" s="230"/>
      <c r="H3353" s="234">
        <v>44.700000000000003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3276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3277</v>
      </c>
      <c r="G3355" s="230"/>
      <c r="H3355" s="234">
        <v>7.7000000000000002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3278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3279</v>
      </c>
      <c r="G3357" s="230"/>
      <c r="H3357" s="234">
        <v>4.5999999999999996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3280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1845</v>
      </c>
      <c r="G3359" s="230"/>
      <c r="H3359" s="234">
        <v>138.69999999999999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3231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3" customFormat="1">
      <c r="A3361" s="13"/>
      <c r="B3361" s="229"/>
      <c r="C3361" s="230"/>
      <c r="D3361" s="231" t="s">
        <v>268</v>
      </c>
      <c r="E3361" s="232" t="s">
        <v>19</v>
      </c>
      <c r="F3361" s="233" t="s">
        <v>3281</v>
      </c>
      <c r="G3361" s="230"/>
      <c r="H3361" s="234">
        <v>3.2450000000000001</v>
      </c>
      <c r="I3361" s="235"/>
      <c r="J3361" s="230"/>
      <c r="K3361" s="230"/>
      <c r="L3361" s="236"/>
      <c r="M3361" s="237"/>
      <c r="N3361" s="238"/>
      <c r="O3361" s="238"/>
      <c r="P3361" s="238"/>
      <c r="Q3361" s="238"/>
      <c r="R3361" s="238"/>
      <c r="S3361" s="238"/>
      <c r="T3361" s="23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0" t="s">
        <v>268</v>
      </c>
      <c r="AU3361" s="240" t="s">
        <v>93</v>
      </c>
      <c r="AV3361" s="13" t="s">
        <v>93</v>
      </c>
      <c r="AW3361" s="13" t="s">
        <v>34</v>
      </c>
      <c r="AX3361" s="13" t="s">
        <v>74</v>
      </c>
      <c r="AY3361" s="240" t="s">
        <v>224</v>
      </c>
    </row>
    <row r="3362" s="16" customFormat="1">
      <c r="A3362" s="16"/>
      <c r="B3362" s="272"/>
      <c r="C3362" s="273"/>
      <c r="D3362" s="231" t="s">
        <v>268</v>
      </c>
      <c r="E3362" s="274" t="s">
        <v>19</v>
      </c>
      <c r="F3362" s="275" t="s">
        <v>351</v>
      </c>
      <c r="G3362" s="273"/>
      <c r="H3362" s="276">
        <v>202.64500000000001</v>
      </c>
      <c r="I3362" s="277"/>
      <c r="J3362" s="273"/>
      <c r="K3362" s="273"/>
      <c r="L3362" s="278"/>
      <c r="M3362" s="279"/>
      <c r="N3362" s="280"/>
      <c r="O3362" s="280"/>
      <c r="P3362" s="280"/>
      <c r="Q3362" s="280"/>
      <c r="R3362" s="280"/>
      <c r="S3362" s="280"/>
      <c r="T3362" s="281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82" t="s">
        <v>268</v>
      </c>
      <c r="AU3362" s="282" t="s">
        <v>93</v>
      </c>
      <c r="AV3362" s="16" t="s">
        <v>231</v>
      </c>
      <c r="AW3362" s="16" t="s">
        <v>34</v>
      </c>
      <c r="AX3362" s="16" t="s">
        <v>82</v>
      </c>
      <c r="AY3362" s="282" t="s">
        <v>224</v>
      </c>
    </row>
    <row r="3363" s="2" customFormat="1" ht="49.05" customHeight="1">
      <c r="A3363" s="41"/>
      <c r="B3363" s="42"/>
      <c r="C3363" s="216" t="s">
        <v>3282</v>
      </c>
      <c r="D3363" s="216" t="s">
        <v>227</v>
      </c>
      <c r="E3363" s="217" t="s">
        <v>3283</v>
      </c>
      <c r="F3363" s="218" t="s">
        <v>3284</v>
      </c>
      <c r="G3363" s="219" t="s">
        <v>266</v>
      </c>
      <c r="H3363" s="220">
        <v>401.80000000000001</v>
      </c>
      <c r="I3363" s="221"/>
      <c r="J3363" s="222">
        <f>ROUND(I3363*H3363,2)</f>
        <v>0</v>
      </c>
      <c r="K3363" s="218" t="s">
        <v>312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0.0118</v>
      </c>
      <c r="R3363" s="225">
        <f>Q3363*H3363</f>
        <v>4.7412400000000003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3285</v>
      </c>
    </row>
    <row r="3364" s="2" customFormat="1">
      <c r="A3364" s="41"/>
      <c r="B3364" s="42"/>
      <c r="C3364" s="43"/>
      <c r="D3364" s="267" t="s">
        <v>314</v>
      </c>
      <c r="E3364" s="43"/>
      <c r="F3364" s="268" t="s">
        <v>3286</v>
      </c>
      <c r="G3364" s="43"/>
      <c r="H3364" s="43"/>
      <c r="I3364" s="269"/>
      <c r="J3364" s="43"/>
      <c r="K3364" s="43"/>
      <c r="L3364" s="47"/>
      <c r="M3364" s="270"/>
      <c r="N3364" s="271"/>
      <c r="O3364" s="87"/>
      <c r="P3364" s="87"/>
      <c r="Q3364" s="87"/>
      <c r="R3364" s="87"/>
      <c r="S3364" s="87"/>
      <c r="T3364" s="88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T3364" s="20" t="s">
        <v>314</v>
      </c>
      <c r="AU3364" s="20" t="s">
        <v>93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648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3287</v>
      </c>
      <c r="G3366" s="230"/>
      <c r="H3366" s="234">
        <v>82.799999999999997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5" customFormat="1">
      <c r="A3367" s="15"/>
      <c r="B3367" s="256"/>
      <c r="C3367" s="257"/>
      <c r="D3367" s="231" t="s">
        <v>268</v>
      </c>
      <c r="E3367" s="258" t="s">
        <v>19</v>
      </c>
      <c r="F3367" s="259" t="s">
        <v>300</v>
      </c>
      <c r="G3367" s="257"/>
      <c r="H3367" s="260">
        <v>82.799999999999997</v>
      </c>
      <c r="I3367" s="261"/>
      <c r="J3367" s="257"/>
      <c r="K3367" s="257"/>
      <c r="L3367" s="262"/>
      <c r="M3367" s="263"/>
      <c r="N3367" s="264"/>
      <c r="O3367" s="264"/>
      <c r="P3367" s="264"/>
      <c r="Q3367" s="264"/>
      <c r="R3367" s="264"/>
      <c r="S3367" s="264"/>
      <c r="T3367" s="26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6" t="s">
        <v>268</v>
      </c>
      <c r="AU3367" s="266" t="s">
        <v>93</v>
      </c>
      <c r="AV3367" s="15" t="s">
        <v>108</v>
      </c>
      <c r="AW3367" s="15" t="s">
        <v>34</v>
      </c>
      <c r="AX3367" s="15" t="s">
        <v>74</v>
      </c>
      <c r="AY3367" s="266" t="s">
        <v>224</v>
      </c>
    </row>
    <row r="3368" s="14" customFormat="1">
      <c r="A3368" s="14"/>
      <c r="B3368" s="246"/>
      <c r="C3368" s="247"/>
      <c r="D3368" s="231" t="s">
        <v>268</v>
      </c>
      <c r="E3368" s="248" t="s">
        <v>19</v>
      </c>
      <c r="F3368" s="249" t="s">
        <v>662</v>
      </c>
      <c r="G3368" s="247"/>
      <c r="H3368" s="248" t="s">
        <v>19</v>
      </c>
      <c r="I3368" s="250"/>
      <c r="J3368" s="247"/>
      <c r="K3368" s="247"/>
      <c r="L3368" s="251"/>
      <c r="M3368" s="252"/>
      <c r="N3368" s="253"/>
      <c r="O3368" s="253"/>
      <c r="P3368" s="253"/>
      <c r="Q3368" s="253"/>
      <c r="R3368" s="253"/>
      <c r="S3368" s="253"/>
      <c r="T3368" s="25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5" t="s">
        <v>268</v>
      </c>
      <c r="AU3368" s="255" t="s">
        <v>93</v>
      </c>
      <c r="AV3368" s="14" t="s">
        <v>82</v>
      </c>
      <c r="AW3368" s="14" t="s">
        <v>34</v>
      </c>
      <c r="AX3368" s="14" t="s">
        <v>74</v>
      </c>
      <c r="AY3368" s="255" t="s">
        <v>224</v>
      </c>
    </row>
    <row r="3369" s="13" customFormat="1">
      <c r="A3369" s="13"/>
      <c r="B3369" s="229"/>
      <c r="C3369" s="230"/>
      <c r="D3369" s="231" t="s">
        <v>268</v>
      </c>
      <c r="E3369" s="232" t="s">
        <v>19</v>
      </c>
      <c r="F3369" s="233" t="s">
        <v>3288</v>
      </c>
      <c r="G3369" s="230"/>
      <c r="H3369" s="234">
        <v>72.799999999999997</v>
      </c>
      <c r="I3369" s="235"/>
      <c r="J3369" s="230"/>
      <c r="K3369" s="230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268</v>
      </c>
      <c r="AU3369" s="240" t="s">
        <v>93</v>
      </c>
      <c r="AV3369" s="13" t="s">
        <v>93</v>
      </c>
      <c r="AW3369" s="13" t="s">
        <v>34</v>
      </c>
      <c r="AX3369" s="13" t="s">
        <v>74</v>
      </c>
      <c r="AY3369" s="240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3289</v>
      </c>
      <c r="G3370" s="230"/>
      <c r="H3370" s="234">
        <v>27.399999999999999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5" customFormat="1">
      <c r="A3371" s="15"/>
      <c r="B3371" s="256"/>
      <c r="C3371" s="257"/>
      <c r="D3371" s="231" t="s">
        <v>268</v>
      </c>
      <c r="E3371" s="258" t="s">
        <v>19</v>
      </c>
      <c r="F3371" s="259" t="s">
        <v>300</v>
      </c>
      <c r="G3371" s="257"/>
      <c r="H3371" s="260">
        <v>100.2</v>
      </c>
      <c r="I3371" s="261"/>
      <c r="J3371" s="257"/>
      <c r="K3371" s="257"/>
      <c r="L3371" s="262"/>
      <c r="M3371" s="263"/>
      <c r="N3371" s="264"/>
      <c r="O3371" s="264"/>
      <c r="P3371" s="264"/>
      <c r="Q3371" s="264"/>
      <c r="R3371" s="264"/>
      <c r="S3371" s="264"/>
      <c r="T3371" s="26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66" t="s">
        <v>268</v>
      </c>
      <c r="AU3371" s="266" t="s">
        <v>93</v>
      </c>
      <c r="AV3371" s="15" t="s">
        <v>108</v>
      </c>
      <c r="AW3371" s="15" t="s">
        <v>34</v>
      </c>
      <c r="AX3371" s="15" t="s">
        <v>74</v>
      </c>
      <c r="AY3371" s="266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664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3290</v>
      </c>
      <c r="G3373" s="230"/>
      <c r="H3373" s="234">
        <v>100.59999999999999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5" customFormat="1">
      <c r="A3374" s="15"/>
      <c r="B3374" s="256"/>
      <c r="C3374" s="257"/>
      <c r="D3374" s="231" t="s">
        <v>268</v>
      </c>
      <c r="E3374" s="258" t="s">
        <v>19</v>
      </c>
      <c r="F3374" s="259" t="s">
        <v>300</v>
      </c>
      <c r="G3374" s="257"/>
      <c r="H3374" s="260">
        <v>100.59999999999999</v>
      </c>
      <c r="I3374" s="261"/>
      <c r="J3374" s="257"/>
      <c r="K3374" s="257"/>
      <c r="L3374" s="262"/>
      <c r="M3374" s="263"/>
      <c r="N3374" s="264"/>
      <c r="O3374" s="264"/>
      <c r="P3374" s="264"/>
      <c r="Q3374" s="264"/>
      <c r="R3374" s="264"/>
      <c r="S3374" s="264"/>
      <c r="T3374" s="26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6" t="s">
        <v>268</v>
      </c>
      <c r="AU3374" s="266" t="s">
        <v>93</v>
      </c>
      <c r="AV3374" s="15" t="s">
        <v>108</v>
      </c>
      <c r="AW3374" s="15" t="s">
        <v>34</v>
      </c>
      <c r="AX3374" s="15" t="s">
        <v>74</v>
      </c>
      <c r="AY3374" s="266" t="s">
        <v>224</v>
      </c>
    </row>
    <row r="3375" s="14" customFormat="1">
      <c r="A3375" s="14"/>
      <c r="B3375" s="246"/>
      <c r="C3375" s="247"/>
      <c r="D3375" s="231" t="s">
        <v>268</v>
      </c>
      <c r="E3375" s="248" t="s">
        <v>19</v>
      </c>
      <c r="F3375" s="249" t="s">
        <v>665</v>
      </c>
      <c r="G3375" s="247"/>
      <c r="H3375" s="248" t="s">
        <v>19</v>
      </c>
      <c r="I3375" s="250"/>
      <c r="J3375" s="247"/>
      <c r="K3375" s="247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268</v>
      </c>
      <c r="AU3375" s="255" t="s">
        <v>93</v>
      </c>
      <c r="AV3375" s="14" t="s">
        <v>82</v>
      </c>
      <c r="AW3375" s="14" t="s">
        <v>34</v>
      </c>
      <c r="AX3375" s="14" t="s">
        <v>74</v>
      </c>
      <c r="AY3375" s="255" t="s">
        <v>224</v>
      </c>
    </row>
    <row r="3376" s="13" customFormat="1">
      <c r="A3376" s="13"/>
      <c r="B3376" s="229"/>
      <c r="C3376" s="230"/>
      <c r="D3376" s="231" t="s">
        <v>268</v>
      </c>
      <c r="E3376" s="232" t="s">
        <v>19</v>
      </c>
      <c r="F3376" s="233" t="s">
        <v>3291</v>
      </c>
      <c r="G3376" s="230"/>
      <c r="H3376" s="234">
        <v>86.200000000000003</v>
      </c>
      <c r="I3376" s="235"/>
      <c r="J3376" s="230"/>
      <c r="K3376" s="230"/>
      <c r="L3376" s="236"/>
      <c r="M3376" s="237"/>
      <c r="N3376" s="238"/>
      <c r="O3376" s="238"/>
      <c r="P3376" s="238"/>
      <c r="Q3376" s="238"/>
      <c r="R3376" s="238"/>
      <c r="S3376" s="238"/>
      <c r="T3376" s="23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0" t="s">
        <v>268</v>
      </c>
      <c r="AU3376" s="240" t="s">
        <v>93</v>
      </c>
      <c r="AV3376" s="13" t="s">
        <v>93</v>
      </c>
      <c r="AW3376" s="13" t="s">
        <v>34</v>
      </c>
      <c r="AX3376" s="13" t="s">
        <v>74</v>
      </c>
      <c r="AY3376" s="240" t="s">
        <v>224</v>
      </c>
    </row>
    <row r="3377" s="15" customFormat="1">
      <c r="A3377" s="15"/>
      <c r="B3377" s="256"/>
      <c r="C3377" s="257"/>
      <c r="D3377" s="231" t="s">
        <v>268</v>
      </c>
      <c r="E3377" s="258" t="s">
        <v>19</v>
      </c>
      <c r="F3377" s="259" t="s">
        <v>300</v>
      </c>
      <c r="G3377" s="257"/>
      <c r="H3377" s="260">
        <v>86.200000000000003</v>
      </c>
      <c r="I3377" s="261"/>
      <c r="J3377" s="257"/>
      <c r="K3377" s="257"/>
      <c r="L3377" s="262"/>
      <c r="M3377" s="263"/>
      <c r="N3377" s="264"/>
      <c r="O3377" s="264"/>
      <c r="P3377" s="264"/>
      <c r="Q3377" s="264"/>
      <c r="R3377" s="264"/>
      <c r="S3377" s="264"/>
      <c r="T3377" s="26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6" t="s">
        <v>268</v>
      </c>
      <c r="AU3377" s="266" t="s">
        <v>93</v>
      </c>
      <c r="AV3377" s="15" t="s">
        <v>108</v>
      </c>
      <c r="AW3377" s="15" t="s">
        <v>34</v>
      </c>
      <c r="AX3377" s="15" t="s">
        <v>74</v>
      </c>
      <c r="AY3377" s="266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667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3292</v>
      </c>
      <c r="G3379" s="230"/>
      <c r="H3379" s="234">
        <v>32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5" customFormat="1">
      <c r="A3380" s="15"/>
      <c r="B3380" s="256"/>
      <c r="C3380" s="257"/>
      <c r="D3380" s="231" t="s">
        <v>268</v>
      </c>
      <c r="E3380" s="258" t="s">
        <v>19</v>
      </c>
      <c r="F3380" s="259" t="s">
        <v>300</v>
      </c>
      <c r="G3380" s="257"/>
      <c r="H3380" s="260">
        <v>32</v>
      </c>
      <c r="I3380" s="261"/>
      <c r="J3380" s="257"/>
      <c r="K3380" s="257"/>
      <c r="L3380" s="262"/>
      <c r="M3380" s="263"/>
      <c r="N3380" s="264"/>
      <c r="O3380" s="264"/>
      <c r="P3380" s="264"/>
      <c r="Q3380" s="264"/>
      <c r="R3380" s="264"/>
      <c r="S3380" s="264"/>
      <c r="T3380" s="26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66" t="s">
        <v>268</v>
      </c>
      <c r="AU3380" s="266" t="s">
        <v>93</v>
      </c>
      <c r="AV3380" s="15" t="s">
        <v>108</v>
      </c>
      <c r="AW3380" s="15" t="s">
        <v>34</v>
      </c>
      <c r="AX3380" s="15" t="s">
        <v>74</v>
      </c>
      <c r="AY3380" s="266" t="s">
        <v>224</v>
      </c>
    </row>
    <row r="3381" s="16" customFormat="1">
      <c r="A3381" s="16"/>
      <c r="B3381" s="272"/>
      <c r="C3381" s="273"/>
      <c r="D3381" s="231" t="s">
        <v>268</v>
      </c>
      <c r="E3381" s="274" t="s">
        <v>19</v>
      </c>
      <c r="F3381" s="275" t="s">
        <v>351</v>
      </c>
      <c r="G3381" s="273"/>
      <c r="H3381" s="276">
        <v>401.80000000000001</v>
      </c>
      <c r="I3381" s="277"/>
      <c r="J3381" s="273"/>
      <c r="K3381" s="273"/>
      <c r="L3381" s="278"/>
      <c r="M3381" s="279"/>
      <c r="N3381" s="280"/>
      <c r="O3381" s="280"/>
      <c r="P3381" s="280"/>
      <c r="Q3381" s="280"/>
      <c r="R3381" s="280"/>
      <c r="S3381" s="280"/>
      <c r="T3381" s="281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T3381" s="282" t="s">
        <v>268</v>
      </c>
      <c r="AU3381" s="282" t="s">
        <v>93</v>
      </c>
      <c r="AV3381" s="16" t="s">
        <v>231</v>
      </c>
      <c r="AW3381" s="16" t="s">
        <v>34</v>
      </c>
      <c r="AX3381" s="16" t="s">
        <v>82</v>
      </c>
      <c r="AY3381" s="282" t="s">
        <v>224</v>
      </c>
    </row>
    <row r="3382" s="2" customFormat="1" ht="55.5" customHeight="1">
      <c r="A3382" s="41"/>
      <c r="B3382" s="42"/>
      <c r="C3382" s="216" t="s">
        <v>3293</v>
      </c>
      <c r="D3382" s="216" t="s">
        <v>227</v>
      </c>
      <c r="E3382" s="217" t="s">
        <v>3294</v>
      </c>
      <c r="F3382" s="218" t="s">
        <v>3295</v>
      </c>
      <c r="G3382" s="219" t="s">
        <v>471</v>
      </c>
      <c r="H3382" s="220">
        <v>251.113</v>
      </c>
      <c r="I3382" s="221"/>
      <c r="J3382" s="222">
        <f>ROUND(I3382*H3382,2)</f>
        <v>0</v>
      </c>
      <c r="K3382" s="218" t="s">
        <v>312</v>
      </c>
      <c r="L3382" s="47"/>
      <c r="M3382" s="223" t="s">
        <v>19</v>
      </c>
      <c r="N3382" s="224" t="s">
        <v>46</v>
      </c>
      <c r="O3382" s="87"/>
      <c r="P3382" s="225">
        <f>O3382*H3382</f>
        <v>0</v>
      </c>
      <c r="Q3382" s="225">
        <v>0.01874</v>
      </c>
      <c r="R3382" s="225">
        <f>Q3382*H3382</f>
        <v>4.7058576199999997</v>
      </c>
      <c r="S3382" s="225">
        <v>0</v>
      </c>
      <c r="T3382" s="226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7" t="s">
        <v>544</v>
      </c>
      <c r="AT3382" s="227" t="s">
        <v>227</v>
      </c>
      <c r="AU3382" s="227" t="s">
        <v>93</v>
      </c>
      <c r="AY3382" s="20" t="s">
        <v>224</v>
      </c>
      <c r="BE3382" s="228">
        <f>IF(N3382="základní",J3382,0)</f>
        <v>0</v>
      </c>
      <c r="BF3382" s="228">
        <f>IF(N3382="snížená",J3382,0)</f>
        <v>0</v>
      </c>
      <c r="BG3382" s="228">
        <f>IF(N3382="zákl. přenesená",J3382,0)</f>
        <v>0</v>
      </c>
      <c r="BH3382" s="228">
        <f>IF(N3382="sníž. přenesená",J3382,0)</f>
        <v>0</v>
      </c>
      <c r="BI3382" s="228">
        <f>IF(N3382="nulová",J3382,0)</f>
        <v>0</v>
      </c>
      <c r="BJ3382" s="20" t="s">
        <v>93</v>
      </c>
      <c r="BK3382" s="228">
        <f>ROUND(I3382*H3382,2)</f>
        <v>0</v>
      </c>
      <c r="BL3382" s="20" t="s">
        <v>544</v>
      </c>
      <c r="BM3382" s="227" t="s">
        <v>3296</v>
      </c>
    </row>
    <row r="3383" s="2" customFormat="1">
      <c r="A3383" s="41"/>
      <c r="B3383" s="42"/>
      <c r="C3383" s="43"/>
      <c r="D3383" s="267" t="s">
        <v>314</v>
      </c>
      <c r="E3383" s="43"/>
      <c r="F3383" s="268" t="s">
        <v>3297</v>
      </c>
      <c r="G3383" s="43"/>
      <c r="H3383" s="43"/>
      <c r="I3383" s="269"/>
      <c r="J3383" s="43"/>
      <c r="K3383" s="43"/>
      <c r="L3383" s="47"/>
      <c r="M3383" s="270"/>
      <c r="N3383" s="271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314</v>
      </c>
      <c r="AU3383" s="20" t="s">
        <v>93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3298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3299</v>
      </c>
      <c r="G3385" s="230"/>
      <c r="H3385" s="234">
        <v>3.1499999999999999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662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3300</v>
      </c>
      <c r="G3387" s="230"/>
      <c r="H3387" s="234">
        <v>1.2629999999999999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3301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664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3301</v>
      </c>
      <c r="G3390" s="230"/>
      <c r="H3390" s="234">
        <v>52.200000000000003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665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3302</v>
      </c>
      <c r="G3392" s="230"/>
      <c r="H3392" s="234">
        <v>43.5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4" customFormat="1">
      <c r="A3393" s="14"/>
      <c r="B3393" s="246"/>
      <c r="C3393" s="247"/>
      <c r="D3393" s="231" t="s">
        <v>268</v>
      </c>
      <c r="E3393" s="248" t="s">
        <v>19</v>
      </c>
      <c r="F3393" s="249" t="s">
        <v>667</v>
      </c>
      <c r="G3393" s="247"/>
      <c r="H3393" s="248" t="s">
        <v>19</v>
      </c>
      <c r="I3393" s="250"/>
      <c r="J3393" s="247"/>
      <c r="K3393" s="247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268</v>
      </c>
      <c r="AU3393" s="255" t="s">
        <v>93</v>
      </c>
      <c r="AV3393" s="14" t="s">
        <v>82</v>
      </c>
      <c r="AW3393" s="14" t="s">
        <v>34</v>
      </c>
      <c r="AX3393" s="14" t="s">
        <v>74</v>
      </c>
      <c r="AY3393" s="255" t="s">
        <v>224</v>
      </c>
    </row>
    <row r="3394" s="13" customFormat="1">
      <c r="A3394" s="13"/>
      <c r="B3394" s="229"/>
      <c r="C3394" s="230"/>
      <c r="D3394" s="231" t="s">
        <v>268</v>
      </c>
      <c r="E3394" s="232" t="s">
        <v>19</v>
      </c>
      <c r="F3394" s="233" t="s">
        <v>3303</v>
      </c>
      <c r="G3394" s="230"/>
      <c r="H3394" s="234">
        <v>20.300000000000001</v>
      </c>
      <c r="I3394" s="235"/>
      <c r="J3394" s="230"/>
      <c r="K3394" s="230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268</v>
      </c>
      <c r="AU3394" s="240" t="s">
        <v>93</v>
      </c>
      <c r="AV3394" s="13" t="s">
        <v>93</v>
      </c>
      <c r="AW3394" s="13" t="s">
        <v>34</v>
      </c>
      <c r="AX3394" s="13" t="s">
        <v>74</v>
      </c>
      <c r="AY3394" s="240" t="s">
        <v>224</v>
      </c>
    </row>
    <row r="3395" s="15" customFormat="1">
      <c r="A3395" s="15"/>
      <c r="B3395" s="256"/>
      <c r="C3395" s="257"/>
      <c r="D3395" s="231" t="s">
        <v>268</v>
      </c>
      <c r="E3395" s="258" t="s">
        <v>19</v>
      </c>
      <c r="F3395" s="259" t="s">
        <v>300</v>
      </c>
      <c r="G3395" s="257"/>
      <c r="H3395" s="260">
        <v>172.613</v>
      </c>
      <c r="I3395" s="261"/>
      <c r="J3395" s="257"/>
      <c r="K3395" s="257"/>
      <c r="L3395" s="262"/>
      <c r="M3395" s="263"/>
      <c r="N3395" s="264"/>
      <c r="O3395" s="264"/>
      <c r="P3395" s="264"/>
      <c r="Q3395" s="264"/>
      <c r="R3395" s="264"/>
      <c r="S3395" s="264"/>
      <c r="T3395" s="26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66" t="s">
        <v>268</v>
      </c>
      <c r="AU3395" s="266" t="s">
        <v>93</v>
      </c>
      <c r="AV3395" s="15" t="s">
        <v>108</v>
      </c>
      <c r="AW3395" s="15" t="s">
        <v>34</v>
      </c>
      <c r="AX3395" s="15" t="s">
        <v>74</v>
      </c>
      <c r="AY3395" s="266" t="s">
        <v>224</v>
      </c>
    </row>
    <row r="3396" s="14" customFormat="1">
      <c r="A3396" s="14"/>
      <c r="B3396" s="246"/>
      <c r="C3396" s="247"/>
      <c r="D3396" s="231" t="s">
        <v>268</v>
      </c>
      <c r="E3396" s="248" t="s">
        <v>19</v>
      </c>
      <c r="F3396" s="249" t="s">
        <v>3304</v>
      </c>
      <c r="G3396" s="247"/>
      <c r="H3396" s="248" t="s">
        <v>19</v>
      </c>
      <c r="I3396" s="250"/>
      <c r="J3396" s="247"/>
      <c r="K3396" s="247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268</v>
      </c>
      <c r="AU3396" s="255" t="s">
        <v>93</v>
      </c>
      <c r="AV3396" s="14" t="s">
        <v>82</v>
      </c>
      <c r="AW3396" s="14" t="s">
        <v>34</v>
      </c>
      <c r="AX3396" s="14" t="s">
        <v>74</v>
      </c>
      <c r="AY3396" s="255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648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6.2999999999999998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662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3303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664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3303</v>
      </c>
      <c r="G3402" s="230"/>
      <c r="H3402" s="234">
        <v>20.300000000000001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665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3306</v>
      </c>
      <c r="G3404" s="230"/>
      <c r="H3404" s="234">
        <v>14.5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5" customFormat="1">
      <c r="A3405" s="15"/>
      <c r="B3405" s="256"/>
      <c r="C3405" s="257"/>
      <c r="D3405" s="231" t="s">
        <v>268</v>
      </c>
      <c r="E3405" s="258" t="s">
        <v>19</v>
      </c>
      <c r="F3405" s="259" t="s">
        <v>300</v>
      </c>
      <c r="G3405" s="257"/>
      <c r="H3405" s="260">
        <v>61.399999999999999</v>
      </c>
      <c r="I3405" s="261"/>
      <c r="J3405" s="257"/>
      <c r="K3405" s="257"/>
      <c r="L3405" s="262"/>
      <c r="M3405" s="263"/>
      <c r="N3405" s="264"/>
      <c r="O3405" s="264"/>
      <c r="P3405" s="264"/>
      <c r="Q3405" s="264"/>
      <c r="R3405" s="264"/>
      <c r="S3405" s="264"/>
      <c r="T3405" s="26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6" t="s">
        <v>268</v>
      </c>
      <c r="AU3405" s="266" t="s">
        <v>93</v>
      </c>
      <c r="AV3405" s="15" t="s">
        <v>108</v>
      </c>
      <c r="AW3405" s="15" t="s">
        <v>34</v>
      </c>
      <c r="AX3405" s="15" t="s">
        <v>74</v>
      </c>
      <c r="AY3405" s="266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3307</v>
      </c>
      <c r="G3406" s="230"/>
      <c r="H3406" s="234">
        <v>0.51200000000000001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662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3308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664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3308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4" customFormat="1">
      <c r="A3411" s="14"/>
      <c r="B3411" s="246"/>
      <c r="C3411" s="247"/>
      <c r="D3411" s="231" t="s">
        <v>268</v>
      </c>
      <c r="E3411" s="248" t="s">
        <v>19</v>
      </c>
      <c r="F3411" s="249" t="s">
        <v>665</v>
      </c>
      <c r="G3411" s="247"/>
      <c r="H3411" s="248" t="s">
        <v>19</v>
      </c>
      <c r="I3411" s="250"/>
      <c r="J3411" s="247"/>
      <c r="K3411" s="247"/>
      <c r="L3411" s="251"/>
      <c r="M3411" s="252"/>
      <c r="N3411" s="253"/>
      <c r="O3411" s="253"/>
      <c r="P3411" s="253"/>
      <c r="Q3411" s="253"/>
      <c r="R3411" s="253"/>
      <c r="S3411" s="253"/>
      <c r="T3411" s="25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5" t="s">
        <v>268</v>
      </c>
      <c r="AU3411" s="255" t="s">
        <v>93</v>
      </c>
      <c r="AV3411" s="14" t="s">
        <v>82</v>
      </c>
      <c r="AW3411" s="14" t="s">
        <v>34</v>
      </c>
      <c r="AX3411" s="14" t="s">
        <v>74</v>
      </c>
      <c r="AY3411" s="255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3308</v>
      </c>
      <c r="G3412" s="230"/>
      <c r="H3412" s="234">
        <v>2.8999999999999999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5" customFormat="1">
      <c r="A3413" s="15"/>
      <c r="B3413" s="256"/>
      <c r="C3413" s="257"/>
      <c r="D3413" s="231" t="s">
        <v>268</v>
      </c>
      <c r="E3413" s="258" t="s">
        <v>19</v>
      </c>
      <c r="F3413" s="259" t="s">
        <v>300</v>
      </c>
      <c r="G3413" s="257"/>
      <c r="H3413" s="260">
        <v>9.2119999999999997</v>
      </c>
      <c r="I3413" s="261"/>
      <c r="J3413" s="257"/>
      <c r="K3413" s="257"/>
      <c r="L3413" s="262"/>
      <c r="M3413" s="263"/>
      <c r="N3413" s="264"/>
      <c r="O3413" s="264"/>
      <c r="P3413" s="264"/>
      <c r="Q3413" s="264"/>
      <c r="R3413" s="264"/>
      <c r="S3413" s="264"/>
      <c r="T3413" s="26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6" t="s">
        <v>268</v>
      </c>
      <c r="AU3413" s="266" t="s">
        <v>93</v>
      </c>
      <c r="AV3413" s="15" t="s">
        <v>108</v>
      </c>
      <c r="AW3413" s="15" t="s">
        <v>34</v>
      </c>
      <c r="AX3413" s="15" t="s">
        <v>74</v>
      </c>
      <c r="AY3413" s="266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3309</v>
      </c>
      <c r="G3414" s="230"/>
      <c r="H3414" s="234">
        <v>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4" customFormat="1">
      <c r="A3415" s="14"/>
      <c r="B3415" s="246"/>
      <c r="C3415" s="247"/>
      <c r="D3415" s="231" t="s">
        <v>268</v>
      </c>
      <c r="E3415" s="248" t="s">
        <v>19</v>
      </c>
      <c r="F3415" s="249" t="s">
        <v>648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268</v>
      </c>
      <c r="AU3415" s="255" t="s">
        <v>93</v>
      </c>
      <c r="AV3415" s="14" t="s">
        <v>82</v>
      </c>
      <c r="AW3415" s="14" t="s">
        <v>34</v>
      </c>
      <c r="AX3415" s="14" t="s">
        <v>74</v>
      </c>
      <c r="AY3415" s="255" t="s">
        <v>224</v>
      </c>
    </row>
    <row r="3416" s="13" customFormat="1">
      <c r="A3416" s="13"/>
      <c r="B3416" s="229"/>
      <c r="C3416" s="230"/>
      <c r="D3416" s="231" t="s">
        <v>268</v>
      </c>
      <c r="E3416" s="232" t="s">
        <v>19</v>
      </c>
      <c r="F3416" s="233" t="s">
        <v>3299</v>
      </c>
      <c r="G3416" s="230"/>
      <c r="H3416" s="234">
        <v>3.1499999999999999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0" t="s">
        <v>268</v>
      </c>
      <c r="AU3416" s="240" t="s">
        <v>93</v>
      </c>
      <c r="AV3416" s="13" t="s">
        <v>93</v>
      </c>
      <c r="AW3416" s="13" t="s">
        <v>34</v>
      </c>
      <c r="AX3416" s="13" t="s">
        <v>74</v>
      </c>
      <c r="AY3416" s="240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3310</v>
      </c>
      <c r="G3417" s="230"/>
      <c r="H3417" s="234">
        <v>0.83799999999999997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665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3308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5" customFormat="1">
      <c r="A3420" s="15"/>
      <c r="B3420" s="256"/>
      <c r="C3420" s="257"/>
      <c r="D3420" s="231" t="s">
        <v>268</v>
      </c>
      <c r="E3420" s="258" t="s">
        <v>19</v>
      </c>
      <c r="F3420" s="259" t="s">
        <v>300</v>
      </c>
      <c r="G3420" s="257"/>
      <c r="H3420" s="260">
        <v>7.8879999999999999</v>
      </c>
      <c r="I3420" s="261"/>
      <c r="J3420" s="257"/>
      <c r="K3420" s="257"/>
      <c r="L3420" s="262"/>
      <c r="M3420" s="263"/>
      <c r="N3420" s="264"/>
      <c r="O3420" s="264"/>
      <c r="P3420" s="264"/>
      <c r="Q3420" s="264"/>
      <c r="R3420" s="264"/>
      <c r="S3420" s="264"/>
      <c r="T3420" s="26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66" t="s">
        <v>268</v>
      </c>
      <c r="AU3420" s="266" t="s">
        <v>93</v>
      </c>
      <c r="AV3420" s="15" t="s">
        <v>108</v>
      </c>
      <c r="AW3420" s="15" t="s">
        <v>34</v>
      </c>
      <c r="AX3420" s="15" t="s">
        <v>74</v>
      </c>
      <c r="AY3420" s="266" t="s">
        <v>224</v>
      </c>
    </row>
    <row r="3421" s="16" customFormat="1">
      <c r="A3421" s="16"/>
      <c r="B3421" s="272"/>
      <c r="C3421" s="273"/>
      <c r="D3421" s="231" t="s">
        <v>268</v>
      </c>
      <c r="E3421" s="274" t="s">
        <v>19</v>
      </c>
      <c r="F3421" s="275" t="s">
        <v>351</v>
      </c>
      <c r="G3421" s="273"/>
      <c r="H3421" s="276">
        <v>251.113</v>
      </c>
      <c r="I3421" s="277"/>
      <c r="J3421" s="273"/>
      <c r="K3421" s="273"/>
      <c r="L3421" s="278"/>
      <c r="M3421" s="279"/>
      <c r="N3421" s="280"/>
      <c r="O3421" s="280"/>
      <c r="P3421" s="280"/>
      <c r="Q3421" s="280"/>
      <c r="R3421" s="280"/>
      <c r="S3421" s="280"/>
      <c r="T3421" s="281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82" t="s">
        <v>268</v>
      </c>
      <c r="AU3421" s="282" t="s">
        <v>93</v>
      </c>
      <c r="AV3421" s="16" t="s">
        <v>231</v>
      </c>
      <c r="AW3421" s="16" t="s">
        <v>34</v>
      </c>
      <c r="AX3421" s="16" t="s">
        <v>82</v>
      </c>
      <c r="AY3421" s="282" t="s">
        <v>224</v>
      </c>
    </row>
    <row r="3422" s="2" customFormat="1" ht="49.05" customHeight="1">
      <c r="A3422" s="41"/>
      <c r="B3422" s="42"/>
      <c r="C3422" s="216" t="s">
        <v>3311</v>
      </c>
      <c r="D3422" s="216" t="s">
        <v>227</v>
      </c>
      <c r="E3422" s="217" t="s">
        <v>3312</v>
      </c>
      <c r="F3422" s="218" t="s">
        <v>3313</v>
      </c>
      <c r="G3422" s="219" t="s">
        <v>266</v>
      </c>
      <c r="H3422" s="220">
        <v>3.3079999999999998</v>
      </c>
      <c r="I3422" s="221"/>
      <c r="J3422" s="222">
        <f>ROUND(I3422*H3422,2)</f>
        <v>0</v>
      </c>
      <c r="K3422" s="218" t="s">
        <v>312</v>
      </c>
      <c r="L3422" s="47"/>
      <c r="M3422" s="223" t="s">
        <v>19</v>
      </c>
      <c r="N3422" s="224" t="s">
        <v>46</v>
      </c>
      <c r="O3422" s="87"/>
      <c r="P3422" s="225">
        <f>O3422*H3422</f>
        <v>0</v>
      </c>
      <c r="Q3422" s="225">
        <v>0.026530000000000001</v>
      </c>
      <c r="R3422" s="225">
        <f>Q3422*H3422</f>
        <v>0.087761240000000004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544</v>
      </c>
      <c r="AT3422" s="227" t="s">
        <v>227</v>
      </c>
      <c r="AU3422" s="227" t="s">
        <v>93</v>
      </c>
      <c r="AY3422" s="20" t="s">
        <v>224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93</v>
      </c>
      <c r="BK3422" s="228">
        <f>ROUND(I3422*H3422,2)</f>
        <v>0</v>
      </c>
      <c r="BL3422" s="20" t="s">
        <v>544</v>
      </c>
      <c r="BM3422" s="227" t="s">
        <v>3314</v>
      </c>
    </row>
    <row r="3423" s="2" customFormat="1">
      <c r="A3423" s="41"/>
      <c r="B3423" s="42"/>
      <c r="C3423" s="43"/>
      <c r="D3423" s="267" t="s">
        <v>314</v>
      </c>
      <c r="E3423" s="43"/>
      <c r="F3423" s="268" t="s">
        <v>3315</v>
      </c>
      <c r="G3423" s="43"/>
      <c r="H3423" s="43"/>
      <c r="I3423" s="269"/>
      <c r="J3423" s="43"/>
      <c r="K3423" s="43"/>
      <c r="L3423" s="47"/>
      <c r="M3423" s="270"/>
      <c r="N3423" s="271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314</v>
      </c>
      <c r="AU3423" s="20" t="s">
        <v>93</v>
      </c>
    </row>
    <row r="3424" s="14" customFormat="1">
      <c r="A3424" s="14"/>
      <c r="B3424" s="246"/>
      <c r="C3424" s="247"/>
      <c r="D3424" s="231" t="s">
        <v>268</v>
      </c>
      <c r="E3424" s="248" t="s">
        <v>19</v>
      </c>
      <c r="F3424" s="249" t="s">
        <v>3316</v>
      </c>
      <c r="G3424" s="247"/>
      <c r="H3424" s="248" t="s">
        <v>19</v>
      </c>
      <c r="I3424" s="250"/>
      <c r="J3424" s="247"/>
      <c r="K3424" s="247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268</v>
      </c>
      <c r="AU3424" s="255" t="s">
        <v>93</v>
      </c>
      <c r="AV3424" s="14" t="s">
        <v>82</v>
      </c>
      <c r="AW3424" s="14" t="s">
        <v>34</v>
      </c>
      <c r="AX3424" s="14" t="s">
        <v>74</v>
      </c>
      <c r="AY3424" s="255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3317</v>
      </c>
      <c r="G3425" s="230"/>
      <c r="H3425" s="234">
        <v>3.3079999999999998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82</v>
      </c>
      <c r="AY3425" s="240" t="s">
        <v>224</v>
      </c>
    </row>
    <row r="3426" s="2" customFormat="1" ht="55.5" customHeight="1">
      <c r="A3426" s="41"/>
      <c r="B3426" s="42"/>
      <c r="C3426" s="216" t="s">
        <v>3318</v>
      </c>
      <c r="D3426" s="216" t="s">
        <v>227</v>
      </c>
      <c r="E3426" s="217" t="s">
        <v>3319</v>
      </c>
      <c r="F3426" s="218" t="s">
        <v>3320</v>
      </c>
      <c r="G3426" s="219" t="s">
        <v>471</v>
      </c>
      <c r="H3426" s="220">
        <v>3.1499999999999999</v>
      </c>
      <c r="I3426" s="221"/>
      <c r="J3426" s="222">
        <f>ROUND(I3426*H3426,2)</f>
        <v>0</v>
      </c>
      <c r="K3426" s="218" t="s">
        <v>312</v>
      </c>
      <c r="L3426" s="47"/>
      <c r="M3426" s="223" t="s">
        <v>19</v>
      </c>
      <c r="N3426" s="224" t="s">
        <v>46</v>
      </c>
      <c r="O3426" s="87"/>
      <c r="P3426" s="225">
        <f>O3426*H3426</f>
        <v>0</v>
      </c>
      <c r="Q3426" s="225">
        <v>0.02793</v>
      </c>
      <c r="R3426" s="225">
        <f>Q3426*H3426</f>
        <v>0.087979500000000002</v>
      </c>
      <c r="S3426" s="225">
        <v>0</v>
      </c>
      <c r="T3426" s="226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27" t="s">
        <v>544</v>
      </c>
      <c r="AT3426" s="227" t="s">
        <v>227</v>
      </c>
      <c r="AU3426" s="227" t="s">
        <v>93</v>
      </c>
      <c r="AY3426" s="20" t="s">
        <v>224</v>
      </c>
      <c r="BE3426" s="228">
        <f>IF(N3426="základní",J3426,0)</f>
        <v>0</v>
      </c>
      <c r="BF3426" s="228">
        <f>IF(N3426="snížená",J3426,0)</f>
        <v>0</v>
      </c>
      <c r="BG3426" s="228">
        <f>IF(N3426="zákl. přenesená",J3426,0)</f>
        <v>0</v>
      </c>
      <c r="BH3426" s="228">
        <f>IF(N3426="sníž. přenesená",J3426,0)</f>
        <v>0</v>
      </c>
      <c r="BI3426" s="228">
        <f>IF(N3426="nulová",J3426,0)</f>
        <v>0</v>
      </c>
      <c r="BJ3426" s="20" t="s">
        <v>93</v>
      </c>
      <c r="BK3426" s="228">
        <f>ROUND(I3426*H3426,2)</f>
        <v>0</v>
      </c>
      <c r="BL3426" s="20" t="s">
        <v>544</v>
      </c>
      <c r="BM3426" s="227" t="s">
        <v>3321</v>
      </c>
    </row>
    <row r="3427" s="2" customFormat="1">
      <c r="A3427" s="41"/>
      <c r="B3427" s="42"/>
      <c r="C3427" s="43"/>
      <c r="D3427" s="267" t="s">
        <v>314</v>
      </c>
      <c r="E3427" s="43"/>
      <c r="F3427" s="268" t="s">
        <v>3322</v>
      </c>
      <c r="G3427" s="43"/>
      <c r="H3427" s="43"/>
      <c r="I3427" s="269"/>
      <c r="J3427" s="43"/>
      <c r="K3427" s="43"/>
      <c r="L3427" s="47"/>
      <c r="M3427" s="270"/>
      <c r="N3427" s="271"/>
      <c r="O3427" s="87"/>
      <c r="P3427" s="87"/>
      <c r="Q3427" s="87"/>
      <c r="R3427" s="87"/>
      <c r="S3427" s="87"/>
      <c r="T3427" s="88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T3427" s="20" t="s">
        <v>314</v>
      </c>
      <c r="AU3427" s="20" t="s">
        <v>93</v>
      </c>
    </row>
    <row r="3428" s="14" customFormat="1">
      <c r="A3428" s="14"/>
      <c r="B3428" s="246"/>
      <c r="C3428" s="247"/>
      <c r="D3428" s="231" t="s">
        <v>268</v>
      </c>
      <c r="E3428" s="248" t="s">
        <v>19</v>
      </c>
      <c r="F3428" s="249" t="s">
        <v>3323</v>
      </c>
      <c r="G3428" s="247"/>
      <c r="H3428" s="248" t="s">
        <v>19</v>
      </c>
      <c r="I3428" s="250"/>
      <c r="J3428" s="247"/>
      <c r="K3428" s="247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268</v>
      </c>
      <c r="AU3428" s="255" t="s">
        <v>93</v>
      </c>
      <c r="AV3428" s="14" t="s">
        <v>82</v>
      </c>
      <c r="AW3428" s="14" t="s">
        <v>34</v>
      </c>
      <c r="AX3428" s="14" t="s">
        <v>74</v>
      </c>
      <c r="AY3428" s="255" t="s">
        <v>224</v>
      </c>
    </row>
    <row r="3429" s="13" customFormat="1">
      <c r="A3429" s="13"/>
      <c r="B3429" s="229"/>
      <c r="C3429" s="230"/>
      <c r="D3429" s="231" t="s">
        <v>268</v>
      </c>
      <c r="E3429" s="232" t="s">
        <v>19</v>
      </c>
      <c r="F3429" s="233" t="s">
        <v>3299</v>
      </c>
      <c r="G3429" s="230"/>
      <c r="H3429" s="234">
        <v>3.1499999999999999</v>
      </c>
      <c r="I3429" s="235"/>
      <c r="J3429" s="230"/>
      <c r="K3429" s="230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268</v>
      </c>
      <c r="AU3429" s="240" t="s">
        <v>93</v>
      </c>
      <c r="AV3429" s="13" t="s">
        <v>93</v>
      </c>
      <c r="AW3429" s="13" t="s">
        <v>34</v>
      </c>
      <c r="AX3429" s="13" t="s">
        <v>82</v>
      </c>
      <c r="AY3429" s="240" t="s">
        <v>224</v>
      </c>
    </row>
    <row r="3430" s="2" customFormat="1" ht="44.25" customHeight="1">
      <c r="A3430" s="41"/>
      <c r="B3430" s="42"/>
      <c r="C3430" s="216" t="s">
        <v>3324</v>
      </c>
      <c r="D3430" s="216" t="s">
        <v>227</v>
      </c>
      <c r="E3430" s="217" t="s">
        <v>3325</v>
      </c>
      <c r="F3430" s="218" t="s">
        <v>3326</v>
      </c>
      <c r="G3430" s="219" t="s">
        <v>266</v>
      </c>
      <c r="H3430" s="220">
        <v>3.7799999999999998</v>
      </c>
      <c r="I3430" s="221"/>
      <c r="J3430" s="222">
        <f>ROUND(I3430*H3430,2)</f>
        <v>0</v>
      </c>
      <c r="K3430" s="218" t="s">
        <v>312</v>
      </c>
      <c r="L3430" s="47"/>
      <c r="M3430" s="223" t="s">
        <v>19</v>
      </c>
      <c r="N3430" s="224" t="s">
        <v>46</v>
      </c>
      <c r="O3430" s="87"/>
      <c r="P3430" s="225">
        <f>O3430*H3430</f>
        <v>0</v>
      </c>
      <c r="Q3430" s="225">
        <v>0.026429999999999999</v>
      </c>
      <c r="R3430" s="225">
        <f>Q3430*H3430</f>
        <v>0.099905399999999991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544</v>
      </c>
      <c r="AT3430" s="227" t="s">
        <v>227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3327</v>
      </c>
    </row>
    <row r="3431" s="2" customFormat="1">
      <c r="A3431" s="41"/>
      <c r="B3431" s="42"/>
      <c r="C3431" s="43"/>
      <c r="D3431" s="267" t="s">
        <v>314</v>
      </c>
      <c r="E3431" s="43"/>
      <c r="F3431" s="268" t="s">
        <v>3328</v>
      </c>
      <c r="G3431" s="43"/>
      <c r="H3431" s="43"/>
      <c r="I3431" s="269"/>
      <c r="J3431" s="43"/>
      <c r="K3431" s="43"/>
      <c r="L3431" s="47"/>
      <c r="M3431" s="270"/>
      <c r="N3431" s="271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314</v>
      </c>
      <c r="AU3431" s="20" t="s">
        <v>93</v>
      </c>
    </row>
    <row r="3432" s="14" customFormat="1">
      <c r="A3432" s="14"/>
      <c r="B3432" s="246"/>
      <c r="C3432" s="247"/>
      <c r="D3432" s="231" t="s">
        <v>268</v>
      </c>
      <c r="E3432" s="248" t="s">
        <v>19</v>
      </c>
      <c r="F3432" s="249" t="s">
        <v>3329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268</v>
      </c>
      <c r="AU3432" s="255" t="s">
        <v>93</v>
      </c>
      <c r="AV3432" s="14" t="s">
        <v>82</v>
      </c>
      <c r="AW3432" s="14" t="s">
        <v>34</v>
      </c>
      <c r="AX3432" s="14" t="s">
        <v>74</v>
      </c>
      <c r="AY3432" s="255" t="s">
        <v>224</v>
      </c>
    </row>
    <row r="3433" s="13" customFormat="1">
      <c r="A3433" s="13"/>
      <c r="B3433" s="229"/>
      <c r="C3433" s="230"/>
      <c r="D3433" s="231" t="s">
        <v>268</v>
      </c>
      <c r="E3433" s="232" t="s">
        <v>19</v>
      </c>
      <c r="F3433" s="233" t="s">
        <v>3330</v>
      </c>
      <c r="G3433" s="230"/>
      <c r="H3433" s="234">
        <v>3.7799999999999998</v>
      </c>
      <c r="I3433" s="235"/>
      <c r="J3433" s="230"/>
      <c r="K3433" s="230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268</v>
      </c>
      <c r="AU3433" s="240" t="s">
        <v>93</v>
      </c>
      <c r="AV3433" s="13" t="s">
        <v>93</v>
      </c>
      <c r="AW3433" s="13" t="s">
        <v>34</v>
      </c>
      <c r="AX3433" s="13" t="s">
        <v>82</v>
      </c>
      <c r="AY3433" s="240" t="s">
        <v>224</v>
      </c>
    </row>
    <row r="3434" s="2" customFormat="1" ht="76.35" customHeight="1">
      <c r="A3434" s="41"/>
      <c r="B3434" s="42"/>
      <c r="C3434" s="216" t="s">
        <v>3331</v>
      </c>
      <c r="D3434" s="216" t="s">
        <v>227</v>
      </c>
      <c r="E3434" s="217" t="s">
        <v>3332</v>
      </c>
      <c r="F3434" s="218" t="s">
        <v>3333</v>
      </c>
      <c r="G3434" s="219" t="s">
        <v>371</v>
      </c>
      <c r="H3434" s="220">
        <v>74.628</v>
      </c>
      <c r="I3434" s="221"/>
      <c r="J3434" s="222">
        <f>ROUND(I3434*H3434,2)</f>
        <v>0</v>
      </c>
      <c r="K3434" s="218" t="s">
        <v>312</v>
      </c>
      <c r="L3434" s="47"/>
      <c r="M3434" s="223" t="s">
        <v>19</v>
      </c>
      <c r="N3434" s="224" t="s">
        <v>46</v>
      </c>
      <c r="O3434" s="87"/>
      <c r="P3434" s="225">
        <f>O3434*H3434</f>
        <v>0</v>
      </c>
      <c r="Q3434" s="225">
        <v>0</v>
      </c>
      <c r="R3434" s="225">
        <f>Q3434*H3434</f>
        <v>0</v>
      </c>
      <c r="S3434" s="225">
        <v>0</v>
      </c>
      <c r="T3434" s="226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7" t="s">
        <v>544</v>
      </c>
      <c r="AT3434" s="227" t="s">
        <v>227</v>
      </c>
      <c r="AU3434" s="227" t="s">
        <v>93</v>
      </c>
      <c r="AY3434" s="20" t="s">
        <v>224</v>
      </c>
      <c r="BE3434" s="228">
        <f>IF(N3434="základní",J3434,0)</f>
        <v>0</v>
      </c>
      <c r="BF3434" s="228">
        <f>IF(N3434="snížená",J3434,0)</f>
        <v>0</v>
      </c>
      <c r="BG3434" s="228">
        <f>IF(N3434="zákl. přenesená",J3434,0)</f>
        <v>0</v>
      </c>
      <c r="BH3434" s="228">
        <f>IF(N3434="sníž. přenesená",J3434,0)</f>
        <v>0</v>
      </c>
      <c r="BI3434" s="228">
        <f>IF(N3434="nulová",J3434,0)</f>
        <v>0</v>
      </c>
      <c r="BJ3434" s="20" t="s">
        <v>93</v>
      </c>
      <c r="BK3434" s="228">
        <f>ROUND(I3434*H3434,2)</f>
        <v>0</v>
      </c>
      <c r="BL3434" s="20" t="s">
        <v>544</v>
      </c>
      <c r="BM3434" s="227" t="s">
        <v>3334</v>
      </c>
    </row>
    <row r="3435" s="2" customFormat="1">
      <c r="A3435" s="41"/>
      <c r="B3435" s="42"/>
      <c r="C3435" s="43"/>
      <c r="D3435" s="267" t="s">
        <v>314</v>
      </c>
      <c r="E3435" s="43"/>
      <c r="F3435" s="268" t="s">
        <v>3335</v>
      </c>
      <c r="G3435" s="43"/>
      <c r="H3435" s="43"/>
      <c r="I3435" s="269"/>
      <c r="J3435" s="43"/>
      <c r="K3435" s="43"/>
      <c r="L3435" s="47"/>
      <c r="M3435" s="270"/>
      <c r="N3435" s="271"/>
      <c r="O3435" s="87"/>
      <c r="P3435" s="87"/>
      <c r="Q3435" s="87"/>
      <c r="R3435" s="87"/>
      <c r="S3435" s="87"/>
      <c r="T3435" s="88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20" t="s">
        <v>314</v>
      </c>
      <c r="AU3435" s="20" t="s">
        <v>93</v>
      </c>
    </row>
    <row r="3436" s="12" customFormat="1" ht="22.8" customHeight="1">
      <c r="A3436" s="12"/>
      <c r="B3436" s="200"/>
      <c r="C3436" s="201"/>
      <c r="D3436" s="202" t="s">
        <v>73</v>
      </c>
      <c r="E3436" s="214" t="s">
        <v>3336</v>
      </c>
      <c r="F3436" s="214" t="s">
        <v>3337</v>
      </c>
      <c r="G3436" s="201"/>
      <c r="H3436" s="201"/>
      <c r="I3436" s="204"/>
      <c r="J3436" s="215">
        <f>BK3436</f>
        <v>0</v>
      </c>
      <c r="K3436" s="201"/>
      <c r="L3436" s="206"/>
      <c r="M3436" s="207"/>
      <c r="N3436" s="208"/>
      <c r="O3436" s="208"/>
      <c r="P3436" s="209">
        <f>SUM(P3437:P3522)</f>
        <v>0</v>
      </c>
      <c r="Q3436" s="208"/>
      <c r="R3436" s="209">
        <f>SUM(R3437:R3522)</f>
        <v>3.6013506</v>
      </c>
      <c r="S3436" s="208"/>
      <c r="T3436" s="210">
        <f>SUM(T3437:T3522)</f>
        <v>0</v>
      </c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R3436" s="211" t="s">
        <v>93</v>
      </c>
      <c r="AT3436" s="212" t="s">
        <v>73</v>
      </c>
      <c r="AU3436" s="212" t="s">
        <v>82</v>
      </c>
      <c r="AY3436" s="211" t="s">
        <v>224</v>
      </c>
      <c r="BK3436" s="213">
        <f>SUM(BK3437:BK3522)</f>
        <v>0</v>
      </c>
    </row>
    <row r="3437" s="2" customFormat="1" ht="37.8" customHeight="1">
      <c r="A3437" s="41"/>
      <c r="B3437" s="42"/>
      <c r="C3437" s="216" t="s">
        <v>3338</v>
      </c>
      <c r="D3437" s="216" t="s">
        <v>227</v>
      </c>
      <c r="E3437" s="217" t="s">
        <v>3339</v>
      </c>
      <c r="F3437" s="218" t="s">
        <v>3340</v>
      </c>
      <c r="G3437" s="219" t="s">
        <v>471</v>
      </c>
      <c r="H3437" s="220">
        <v>263.80000000000001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3341</v>
      </c>
    </row>
    <row r="3438" s="2" customFormat="1" ht="37.8" customHeight="1">
      <c r="A3438" s="41"/>
      <c r="B3438" s="42"/>
      <c r="C3438" s="216" t="s">
        <v>3342</v>
      </c>
      <c r="D3438" s="216" t="s">
        <v>227</v>
      </c>
      <c r="E3438" s="217" t="s">
        <v>3343</v>
      </c>
      <c r="F3438" s="218" t="s">
        <v>3344</v>
      </c>
      <c r="G3438" s="219" t="s">
        <v>471</v>
      </c>
      <c r="H3438" s="220">
        <v>845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3345</v>
      </c>
    </row>
    <row r="3439" s="2" customFormat="1" ht="37.8" customHeight="1">
      <c r="A3439" s="41"/>
      <c r="B3439" s="42"/>
      <c r="C3439" s="216" t="s">
        <v>3346</v>
      </c>
      <c r="D3439" s="216" t="s">
        <v>227</v>
      </c>
      <c r="E3439" s="217" t="s">
        <v>3347</v>
      </c>
      <c r="F3439" s="218" t="s">
        <v>3348</v>
      </c>
      <c r="G3439" s="219" t="s">
        <v>471</v>
      </c>
      <c r="H3439" s="220">
        <v>64.5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3349</v>
      </c>
    </row>
    <row r="3440" s="2" customFormat="1" ht="33" customHeight="1">
      <c r="A3440" s="41"/>
      <c r="B3440" s="42"/>
      <c r="C3440" s="216" t="s">
        <v>3350</v>
      </c>
      <c r="D3440" s="216" t="s">
        <v>227</v>
      </c>
      <c r="E3440" s="217" t="s">
        <v>3351</v>
      </c>
      <c r="F3440" s="218" t="s">
        <v>3352</v>
      </c>
      <c r="G3440" s="219" t="s">
        <v>471</v>
      </c>
      <c r="H3440" s="220">
        <v>160.09999999999999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3353</v>
      </c>
    </row>
    <row r="3441" s="2" customFormat="1" ht="37.8" customHeight="1">
      <c r="A3441" s="41"/>
      <c r="B3441" s="42"/>
      <c r="C3441" s="216" t="s">
        <v>3354</v>
      </c>
      <c r="D3441" s="216" t="s">
        <v>227</v>
      </c>
      <c r="E3441" s="217" t="s">
        <v>3355</v>
      </c>
      <c r="F3441" s="218" t="s">
        <v>3356</v>
      </c>
      <c r="G3441" s="219" t="s">
        <v>471</v>
      </c>
      <c r="H3441" s="220">
        <v>185.59999999999999</v>
      </c>
      <c r="I3441" s="221"/>
      <c r="J3441" s="222">
        <f>ROUND(I3441*H3441,2)</f>
        <v>0</v>
      </c>
      <c r="K3441" s="218" t="s">
        <v>19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</v>
      </c>
      <c r="R3441" s="225">
        <f>Q3441*H3441</f>
        <v>0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3357</v>
      </c>
    </row>
    <row r="3442" s="2" customFormat="1" ht="37.8" customHeight="1">
      <c r="A3442" s="41"/>
      <c r="B3442" s="42"/>
      <c r="C3442" s="216" t="s">
        <v>3358</v>
      </c>
      <c r="D3442" s="216" t="s">
        <v>227</v>
      </c>
      <c r="E3442" s="217" t="s">
        <v>3359</v>
      </c>
      <c r="F3442" s="218" t="s">
        <v>3360</v>
      </c>
      <c r="G3442" s="219" t="s">
        <v>471</v>
      </c>
      <c r="H3442" s="220">
        <v>190.69999999999999</v>
      </c>
      <c r="I3442" s="221"/>
      <c r="J3442" s="222">
        <f>ROUND(I3442*H3442,2)</f>
        <v>0</v>
      </c>
      <c r="K3442" s="218" t="s">
        <v>19</v>
      </c>
      <c r="L3442" s="47"/>
      <c r="M3442" s="223" t="s">
        <v>19</v>
      </c>
      <c r="N3442" s="224" t="s">
        <v>46</v>
      </c>
      <c r="O3442" s="87"/>
      <c r="P3442" s="225">
        <f>O3442*H3442</f>
        <v>0</v>
      </c>
      <c r="Q3442" s="225">
        <v>0</v>
      </c>
      <c r="R3442" s="225">
        <f>Q3442*H3442</f>
        <v>0</v>
      </c>
      <c r="S3442" s="225">
        <v>0</v>
      </c>
      <c r="T3442" s="226">
        <f>S3442*H3442</f>
        <v>0</v>
      </c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R3442" s="227" t="s">
        <v>544</v>
      </c>
      <c r="AT3442" s="227" t="s">
        <v>227</v>
      </c>
      <c r="AU3442" s="227" t="s">
        <v>93</v>
      </c>
      <c r="AY3442" s="20" t="s">
        <v>224</v>
      </c>
      <c r="BE3442" s="228">
        <f>IF(N3442="základní",J3442,0)</f>
        <v>0</v>
      </c>
      <c r="BF3442" s="228">
        <f>IF(N3442="snížená",J3442,0)</f>
        <v>0</v>
      </c>
      <c r="BG3442" s="228">
        <f>IF(N3442="zákl. přenesená",J3442,0)</f>
        <v>0</v>
      </c>
      <c r="BH3442" s="228">
        <f>IF(N3442="sníž. přenesená",J3442,0)</f>
        <v>0</v>
      </c>
      <c r="BI3442" s="228">
        <f>IF(N3442="nulová",J3442,0)</f>
        <v>0</v>
      </c>
      <c r="BJ3442" s="20" t="s">
        <v>93</v>
      </c>
      <c r="BK3442" s="228">
        <f>ROUND(I3442*H3442,2)</f>
        <v>0</v>
      </c>
      <c r="BL3442" s="20" t="s">
        <v>544</v>
      </c>
      <c r="BM3442" s="227" t="s">
        <v>3361</v>
      </c>
    </row>
    <row r="3443" s="2" customFormat="1" ht="49.05" customHeight="1">
      <c r="A3443" s="41"/>
      <c r="B3443" s="42"/>
      <c r="C3443" s="216" t="s">
        <v>3362</v>
      </c>
      <c r="D3443" s="216" t="s">
        <v>227</v>
      </c>
      <c r="E3443" s="217" t="s">
        <v>3363</v>
      </c>
      <c r="F3443" s="218" t="s">
        <v>3364</v>
      </c>
      <c r="G3443" s="219" t="s">
        <v>266</v>
      </c>
      <c r="H3443" s="220">
        <v>2.8599999999999999</v>
      </c>
      <c r="I3443" s="221"/>
      <c r="J3443" s="222">
        <f>ROUND(I3443*H3443,2)</f>
        <v>0</v>
      </c>
      <c r="K3443" s="218" t="s">
        <v>312</v>
      </c>
      <c r="L3443" s="47"/>
      <c r="M3443" s="223" t="s">
        <v>19</v>
      </c>
      <c r="N3443" s="224" t="s">
        <v>46</v>
      </c>
      <c r="O3443" s="87"/>
      <c r="P3443" s="225">
        <f>O3443*H3443</f>
        <v>0</v>
      </c>
      <c r="Q3443" s="225">
        <v>0.0066</v>
      </c>
      <c r="R3443" s="225">
        <f>Q3443*H3443</f>
        <v>0.018876</v>
      </c>
      <c r="S3443" s="225">
        <v>0</v>
      </c>
      <c r="T3443" s="226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7" t="s">
        <v>544</v>
      </c>
      <c r="AT3443" s="227" t="s">
        <v>227</v>
      </c>
      <c r="AU3443" s="227" t="s">
        <v>93</v>
      </c>
      <c r="AY3443" s="20" t="s">
        <v>224</v>
      </c>
      <c r="BE3443" s="228">
        <f>IF(N3443="základní",J3443,0)</f>
        <v>0</v>
      </c>
      <c r="BF3443" s="228">
        <f>IF(N3443="snížená",J3443,0)</f>
        <v>0</v>
      </c>
      <c r="BG3443" s="228">
        <f>IF(N3443="zákl. přenesená",J3443,0)</f>
        <v>0</v>
      </c>
      <c r="BH3443" s="228">
        <f>IF(N3443="sníž. přenesená",J3443,0)</f>
        <v>0</v>
      </c>
      <c r="BI3443" s="228">
        <f>IF(N3443="nulová",J3443,0)</f>
        <v>0</v>
      </c>
      <c r="BJ3443" s="20" t="s">
        <v>93</v>
      </c>
      <c r="BK3443" s="228">
        <f>ROUND(I3443*H3443,2)</f>
        <v>0</v>
      </c>
      <c r="BL3443" s="20" t="s">
        <v>544</v>
      </c>
      <c r="BM3443" s="227" t="s">
        <v>3365</v>
      </c>
    </row>
    <row r="3444" s="2" customFormat="1">
      <c r="A3444" s="41"/>
      <c r="B3444" s="42"/>
      <c r="C3444" s="43"/>
      <c r="D3444" s="267" t="s">
        <v>314</v>
      </c>
      <c r="E3444" s="43"/>
      <c r="F3444" s="268" t="s">
        <v>3366</v>
      </c>
      <c r="G3444" s="43"/>
      <c r="H3444" s="43"/>
      <c r="I3444" s="269"/>
      <c r="J3444" s="43"/>
      <c r="K3444" s="43"/>
      <c r="L3444" s="47"/>
      <c r="M3444" s="270"/>
      <c r="N3444" s="271"/>
      <c r="O3444" s="87"/>
      <c r="P3444" s="87"/>
      <c r="Q3444" s="87"/>
      <c r="R3444" s="87"/>
      <c r="S3444" s="87"/>
      <c r="T3444" s="88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T3444" s="20" t="s">
        <v>314</v>
      </c>
      <c r="AU3444" s="20" t="s">
        <v>93</v>
      </c>
    </row>
    <row r="3445" s="14" customFormat="1">
      <c r="A3445" s="14"/>
      <c r="B3445" s="246"/>
      <c r="C3445" s="247"/>
      <c r="D3445" s="231" t="s">
        <v>268</v>
      </c>
      <c r="E3445" s="248" t="s">
        <v>19</v>
      </c>
      <c r="F3445" s="249" t="s">
        <v>3367</v>
      </c>
      <c r="G3445" s="247"/>
      <c r="H3445" s="248" t="s">
        <v>19</v>
      </c>
      <c r="I3445" s="250"/>
      <c r="J3445" s="247"/>
      <c r="K3445" s="247"/>
      <c r="L3445" s="251"/>
      <c r="M3445" s="252"/>
      <c r="N3445" s="253"/>
      <c r="O3445" s="253"/>
      <c r="P3445" s="253"/>
      <c r="Q3445" s="253"/>
      <c r="R3445" s="253"/>
      <c r="S3445" s="253"/>
      <c r="T3445" s="25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5" t="s">
        <v>268</v>
      </c>
      <c r="AU3445" s="255" t="s">
        <v>93</v>
      </c>
      <c r="AV3445" s="14" t="s">
        <v>82</v>
      </c>
      <c r="AW3445" s="14" t="s">
        <v>34</v>
      </c>
      <c r="AX3445" s="14" t="s">
        <v>74</v>
      </c>
      <c r="AY3445" s="255" t="s">
        <v>224</v>
      </c>
    </row>
    <row r="3446" s="13" customFormat="1">
      <c r="A3446" s="13"/>
      <c r="B3446" s="229"/>
      <c r="C3446" s="230"/>
      <c r="D3446" s="231" t="s">
        <v>268</v>
      </c>
      <c r="E3446" s="232" t="s">
        <v>19</v>
      </c>
      <c r="F3446" s="233" t="s">
        <v>3368</v>
      </c>
      <c r="G3446" s="230"/>
      <c r="H3446" s="234">
        <v>2.8599999999999999</v>
      </c>
      <c r="I3446" s="235"/>
      <c r="J3446" s="230"/>
      <c r="K3446" s="230"/>
      <c r="L3446" s="236"/>
      <c r="M3446" s="237"/>
      <c r="N3446" s="238"/>
      <c r="O3446" s="238"/>
      <c r="P3446" s="238"/>
      <c r="Q3446" s="238"/>
      <c r="R3446" s="238"/>
      <c r="S3446" s="238"/>
      <c r="T3446" s="23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0" t="s">
        <v>268</v>
      </c>
      <c r="AU3446" s="240" t="s">
        <v>93</v>
      </c>
      <c r="AV3446" s="13" t="s">
        <v>93</v>
      </c>
      <c r="AW3446" s="13" t="s">
        <v>34</v>
      </c>
      <c r="AX3446" s="13" t="s">
        <v>82</v>
      </c>
      <c r="AY3446" s="240" t="s">
        <v>224</v>
      </c>
    </row>
    <row r="3447" s="2" customFormat="1" ht="33" customHeight="1">
      <c r="A3447" s="41"/>
      <c r="B3447" s="42"/>
      <c r="C3447" s="216" t="s">
        <v>3369</v>
      </c>
      <c r="D3447" s="216" t="s">
        <v>227</v>
      </c>
      <c r="E3447" s="217" t="s">
        <v>3370</v>
      </c>
      <c r="F3447" s="218" t="s">
        <v>3371</v>
      </c>
      <c r="G3447" s="219" t="s">
        <v>471</v>
      </c>
      <c r="H3447" s="220">
        <v>163.19999999999999</v>
      </c>
      <c r="I3447" s="221"/>
      <c r="J3447" s="222">
        <f>ROUND(I3447*H3447,2)</f>
        <v>0</v>
      </c>
      <c r="K3447" s="218" t="s">
        <v>312</v>
      </c>
      <c r="L3447" s="47"/>
      <c r="M3447" s="223" t="s">
        <v>19</v>
      </c>
      <c r="N3447" s="224" t="s">
        <v>46</v>
      </c>
      <c r="O3447" s="87"/>
      <c r="P3447" s="225">
        <f>O3447*H3447</f>
        <v>0</v>
      </c>
      <c r="Q3447" s="225">
        <v>0.00197</v>
      </c>
      <c r="R3447" s="225">
        <f>Q3447*H3447</f>
        <v>0.32150399999999996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544</v>
      </c>
      <c r="AT3447" s="227" t="s">
        <v>227</v>
      </c>
      <c r="AU3447" s="227" t="s">
        <v>93</v>
      </c>
      <c r="AY3447" s="20" t="s">
        <v>224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93</v>
      </c>
      <c r="BK3447" s="228">
        <f>ROUND(I3447*H3447,2)</f>
        <v>0</v>
      </c>
      <c r="BL3447" s="20" t="s">
        <v>544</v>
      </c>
      <c r="BM3447" s="227" t="s">
        <v>3372</v>
      </c>
    </row>
    <row r="3448" s="2" customFormat="1">
      <c r="A3448" s="41"/>
      <c r="B3448" s="42"/>
      <c r="C3448" s="43"/>
      <c r="D3448" s="267" t="s">
        <v>314</v>
      </c>
      <c r="E3448" s="43"/>
      <c r="F3448" s="268" t="s">
        <v>3373</v>
      </c>
      <c r="G3448" s="43"/>
      <c r="H3448" s="43"/>
      <c r="I3448" s="269"/>
      <c r="J3448" s="43"/>
      <c r="K3448" s="43"/>
      <c r="L3448" s="47"/>
      <c r="M3448" s="270"/>
      <c r="N3448" s="271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314</v>
      </c>
      <c r="AU3448" s="20" t="s">
        <v>93</v>
      </c>
    </row>
    <row r="3449" s="14" customFormat="1">
      <c r="A3449" s="14"/>
      <c r="B3449" s="246"/>
      <c r="C3449" s="247"/>
      <c r="D3449" s="231" t="s">
        <v>268</v>
      </c>
      <c r="E3449" s="248" t="s">
        <v>19</v>
      </c>
      <c r="F3449" s="249" t="s">
        <v>3374</v>
      </c>
      <c r="G3449" s="247"/>
      <c r="H3449" s="248" t="s">
        <v>19</v>
      </c>
      <c r="I3449" s="250"/>
      <c r="J3449" s="247"/>
      <c r="K3449" s="247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268</v>
      </c>
      <c r="AU3449" s="255" t="s">
        <v>93</v>
      </c>
      <c r="AV3449" s="14" t="s">
        <v>82</v>
      </c>
      <c r="AW3449" s="14" t="s">
        <v>34</v>
      </c>
      <c r="AX3449" s="14" t="s">
        <v>74</v>
      </c>
      <c r="AY3449" s="255" t="s">
        <v>224</v>
      </c>
    </row>
    <row r="3450" s="13" customFormat="1">
      <c r="A3450" s="13"/>
      <c r="B3450" s="229"/>
      <c r="C3450" s="230"/>
      <c r="D3450" s="231" t="s">
        <v>268</v>
      </c>
      <c r="E3450" s="232" t="s">
        <v>19</v>
      </c>
      <c r="F3450" s="233" t="s">
        <v>3375</v>
      </c>
      <c r="G3450" s="230"/>
      <c r="H3450" s="234">
        <v>163.19999999999999</v>
      </c>
      <c r="I3450" s="235"/>
      <c r="J3450" s="230"/>
      <c r="K3450" s="230"/>
      <c r="L3450" s="236"/>
      <c r="M3450" s="237"/>
      <c r="N3450" s="238"/>
      <c r="O3450" s="238"/>
      <c r="P3450" s="238"/>
      <c r="Q3450" s="238"/>
      <c r="R3450" s="238"/>
      <c r="S3450" s="238"/>
      <c r="T3450" s="239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0" t="s">
        <v>268</v>
      </c>
      <c r="AU3450" s="240" t="s">
        <v>93</v>
      </c>
      <c r="AV3450" s="13" t="s">
        <v>93</v>
      </c>
      <c r="AW3450" s="13" t="s">
        <v>34</v>
      </c>
      <c r="AX3450" s="13" t="s">
        <v>82</v>
      </c>
      <c r="AY3450" s="240" t="s">
        <v>224</v>
      </c>
    </row>
    <row r="3451" s="2" customFormat="1" ht="33" customHeight="1">
      <c r="A3451" s="41"/>
      <c r="B3451" s="42"/>
      <c r="C3451" s="216" t="s">
        <v>3376</v>
      </c>
      <c r="D3451" s="216" t="s">
        <v>227</v>
      </c>
      <c r="E3451" s="217" t="s">
        <v>3377</v>
      </c>
      <c r="F3451" s="218" t="s">
        <v>3378</v>
      </c>
      <c r="G3451" s="219" t="s">
        <v>471</v>
      </c>
      <c r="H3451" s="220">
        <v>158.30000000000001</v>
      </c>
      <c r="I3451" s="221"/>
      <c r="J3451" s="222">
        <f>ROUND(I3451*H3451,2)</f>
        <v>0</v>
      </c>
      <c r="K3451" s="218" t="s">
        <v>312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0.0028700000000000002</v>
      </c>
      <c r="R3451" s="225">
        <f>Q3451*H3451</f>
        <v>0.45432100000000003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3379</v>
      </c>
    </row>
    <row r="3452" s="2" customFormat="1">
      <c r="A3452" s="41"/>
      <c r="B3452" s="42"/>
      <c r="C3452" s="43"/>
      <c r="D3452" s="267" t="s">
        <v>314</v>
      </c>
      <c r="E3452" s="43"/>
      <c r="F3452" s="268" t="s">
        <v>3380</v>
      </c>
      <c r="G3452" s="43"/>
      <c r="H3452" s="43"/>
      <c r="I3452" s="269"/>
      <c r="J3452" s="43"/>
      <c r="K3452" s="43"/>
      <c r="L3452" s="47"/>
      <c r="M3452" s="270"/>
      <c r="N3452" s="271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314</v>
      </c>
      <c r="AU3452" s="20" t="s">
        <v>93</v>
      </c>
    </row>
    <row r="3453" s="14" customFormat="1">
      <c r="A3453" s="14"/>
      <c r="B3453" s="246"/>
      <c r="C3453" s="247"/>
      <c r="D3453" s="231" t="s">
        <v>268</v>
      </c>
      <c r="E3453" s="248" t="s">
        <v>19</v>
      </c>
      <c r="F3453" s="249" t="s">
        <v>3381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268</v>
      </c>
      <c r="AU3453" s="255" t="s">
        <v>93</v>
      </c>
      <c r="AV3453" s="14" t="s">
        <v>82</v>
      </c>
      <c r="AW3453" s="14" t="s">
        <v>34</v>
      </c>
      <c r="AX3453" s="14" t="s">
        <v>74</v>
      </c>
      <c r="AY3453" s="255" t="s">
        <v>224</v>
      </c>
    </row>
    <row r="3454" s="13" customFormat="1">
      <c r="A3454" s="13"/>
      <c r="B3454" s="229"/>
      <c r="C3454" s="230"/>
      <c r="D3454" s="231" t="s">
        <v>268</v>
      </c>
      <c r="E3454" s="232" t="s">
        <v>19</v>
      </c>
      <c r="F3454" s="233" t="s">
        <v>3382</v>
      </c>
      <c r="G3454" s="230"/>
      <c r="H3454" s="234">
        <v>158.30000000000001</v>
      </c>
      <c r="I3454" s="235"/>
      <c r="J3454" s="230"/>
      <c r="K3454" s="230"/>
      <c r="L3454" s="236"/>
      <c r="M3454" s="237"/>
      <c r="N3454" s="238"/>
      <c r="O3454" s="238"/>
      <c r="P3454" s="238"/>
      <c r="Q3454" s="238"/>
      <c r="R3454" s="238"/>
      <c r="S3454" s="238"/>
      <c r="T3454" s="23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0" t="s">
        <v>268</v>
      </c>
      <c r="AU3454" s="240" t="s">
        <v>93</v>
      </c>
      <c r="AV3454" s="13" t="s">
        <v>93</v>
      </c>
      <c r="AW3454" s="13" t="s">
        <v>34</v>
      </c>
      <c r="AX3454" s="13" t="s">
        <v>82</v>
      </c>
      <c r="AY3454" s="240" t="s">
        <v>224</v>
      </c>
    </row>
    <row r="3455" s="2" customFormat="1" ht="33" customHeight="1">
      <c r="A3455" s="41"/>
      <c r="B3455" s="42"/>
      <c r="C3455" s="216" t="s">
        <v>3383</v>
      </c>
      <c r="D3455" s="216" t="s">
        <v>227</v>
      </c>
      <c r="E3455" s="217" t="s">
        <v>3384</v>
      </c>
      <c r="F3455" s="218" t="s">
        <v>3385</v>
      </c>
      <c r="G3455" s="219" t="s">
        <v>471</v>
      </c>
      <c r="H3455" s="220">
        <v>29</v>
      </c>
      <c r="I3455" s="221"/>
      <c r="J3455" s="222">
        <f>ROUND(I3455*H3455,2)</f>
        <v>0</v>
      </c>
      <c r="K3455" s="218" t="s">
        <v>312</v>
      </c>
      <c r="L3455" s="47"/>
      <c r="M3455" s="223" t="s">
        <v>19</v>
      </c>
      <c r="N3455" s="224" t="s">
        <v>46</v>
      </c>
      <c r="O3455" s="87"/>
      <c r="P3455" s="225">
        <f>O3455*H3455</f>
        <v>0</v>
      </c>
      <c r="Q3455" s="225">
        <v>0.00347</v>
      </c>
      <c r="R3455" s="225">
        <f>Q3455*H3455</f>
        <v>0.10063</v>
      </c>
      <c r="S3455" s="225">
        <v>0</v>
      </c>
      <c r="T3455" s="226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7" t="s">
        <v>544</v>
      </c>
      <c r="AT3455" s="227" t="s">
        <v>227</v>
      </c>
      <c r="AU3455" s="227" t="s">
        <v>93</v>
      </c>
      <c r="AY3455" s="20" t="s">
        <v>224</v>
      </c>
      <c r="BE3455" s="228">
        <f>IF(N3455="základní",J3455,0)</f>
        <v>0</v>
      </c>
      <c r="BF3455" s="228">
        <f>IF(N3455="snížená",J3455,0)</f>
        <v>0</v>
      </c>
      <c r="BG3455" s="228">
        <f>IF(N3455="zákl. přenesená",J3455,0)</f>
        <v>0</v>
      </c>
      <c r="BH3455" s="228">
        <f>IF(N3455="sníž. přenesená",J3455,0)</f>
        <v>0</v>
      </c>
      <c r="BI3455" s="228">
        <f>IF(N3455="nulová",J3455,0)</f>
        <v>0</v>
      </c>
      <c r="BJ3455" s="20" t="s">
        <v>93</v>
      </c>
      <c r="BK3455" s="228">
        <f>ROUND(I3455*H3455,2)</f>
        <v>0</v>
      </c>
      <c r="BL3455" s="20" t="s">
        <v>544</v>
      </c>
      <c r="BM3455" s="227" t="s">
        <v>3386</v>
      </c>
    </row>
    <row r="3456" s="2" customFormat="1">
      <c r="A3456" s="41"/>
      <c r="B3456" s="42"/>
      <c r="C3456" s="43"/>
      <c r="D3456" s="267" t="s">
        <v>314</v>
      </c>
      <c r="E3456" s="43"/>
      <c r="F3456" s="268" t="s">
        <v>3387</v>
      </c>
      <c r="G3456" s="43"/>
      <c r="H3456" s="43"/>
      <c r="I3456" s="269"/>
      <c r="J3456" s="43"/>
      <c r="K3456" s="43"/>
      <c r="L3456" s="47"/>
      <c r="M3456" s="270"/>
      <c r="N3456" s="271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314</v>
      </c>
      <c r="AU3456" s="20" t="s">
        <v>93</v>
      </c>
    </row>
    <row r="3457" s="14" customFormat="1">
      <c r="A3457" s="14"/>
      <c r="B3457" s="246"/>
      <c r="C3457" s="247"/>
      <c r="D3457" s="231" t="s">
        <v>268</v>
      </c>
      <c r="E3457" s="248" t="s">
        <v>19</v>
      </c>
      <c r="F3457" s="249" t="s">
        <v>3388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268</v>
      </c>
      <c r="AU3457" s="255" t="s">
        <v>93</v>
      </c>
      <c r="AV3457" s="14" t="s">
        <v>82</v>
      </c>
      <c r="AW3457" s="14" t="s">
        <v>34</v>
      </c>
      <c r="AX3457" s="14" t="s">
        <v>74</v>
      </c>
      <c r="AY3457" s="255" t="s">
        <v>224</v>
      </c>
    </row>
    <row r="3458" s="13" customFormat="1">
      <c r="A3458" s="13"/>
      <c r="B3458" s="229"/>
      <c r="C3458" s="230"/>
      <c r="D3458" s="231" t="s">
        <v>268</v>
      </c>
      <c r="E3458" s="232" t="s">
        <v>19</v>
      </c>
      <c r="F3458" s="233" t="s">
        <v>623</v>
      </c>
      <c r="G3458" s="230"/>
      <c r="H3458" s="234">
        <v>29</v>
      </c>
      <c r="I3458" s="235"/>
      <c r="J3458" s="230"/>
      <c r="K3458" s="230"/>
      <c r="L3458" s="236"/>
      <c r="M3458" s="237"/>
      <c r="N3458" s="238"/>
      <c r="O3458" s="238"/>
      <c r="P3458" s="238"/>
      <c r="Q3458" s="238"/>
      <c r="R3458" s="238"/>
      <c r="S3458" s="238"/>
      <c r="T3458" s="239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0" t="s">
        <v>268</v>
      </c>
      <c r="AU3458" s="240" t="s">
        <v>93</v>
      </c>
      <c r="AV3458" s="13" t="s">
        <v>93</v>
      </c>
      <c r="AW3458" s="13" t="s">
        <v>34</v>
      </c>
      <c r="AX3458" s="13" t="s">
        <v>82</v>
      </c>
      <c r="AY3458" s="240" t="s">
        <v>224</v>
      </c>
    </row>
    <row r="3459" s="2" customFormat="1" ht="37.8" customHeight="1">
      <c r="A3459" s="41"/>
      <c r="B3459" s="42"/>
      <c r="C3459" s="216" t="s">
        <v>3389</v>
      </c>
      <c r="D3459" s="216" t="s">
        <v>227</v>
      </c>
      <c r="E3459" s="217" t="s">
        <v>3390</v>
      </c>
      <c r="F3459" s="218" t="s">
        <v>3391</v>
      </c>
      <c r="G3459" s="219" t="s">
        <v>471</v>
      </c>
      <c r="H3459" s="220">
        <v>78</v>
      </c>
      <c r="I3459" s="221"/>
      <c r="J3459" s="222">
        <f>ROUND(I3459*H3459,2)</f>
        <v>0</v>
      </c>
      <c r="K3459" s="218" t="s">
        <v>312</v>
      </c>
      <c r="L3459" s="47"/>
      <c r="M3459" s="223" t="s">
        <v>19</v>
      </c>
      <c r="N3459" s="224" t="s">
        <v>46</v>
      </c>
      <c r="O3459" s="87"/>
      <c r="P3459" s="225">
        <f>O3459*H3459</f>
        <v>0</v>
      </c>
      <c r="Q3459" s="225">
        <v>0.00297</v>
      </c>
      <c r="R3459" s="225">
        <f>Q3459*H3459</f>
        <v>0.23166000000000001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544</v>
      </c>
      <c r="AT3459" s="227" t="s">
        <v>227</v>
      </c>
      <c r="AU3459" s="227" t="s">
        <v>93</v>
      </c>
      <c r="AY3459" s="20" t="s">
        <v>224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93</v>
      </c>
      <c r="BK3459" s="228">
        <f>ROUND(I3459*H3459,2)</f>
        <v>0</v>
      </c>
      <c r="BL3459" s="20" t="s">
        <v>544</v>
      </c>
      <c r="BM3459" s="227" t="s">
        <v>3392</v>
      </c>
    </row>
    <row r="3460" s="2" customFormat="1">
      <c r="A3460" s="41"/>
      <c r="B3460" s="42"/>
      <c r="C3460" s="43"/>
      <c r="D3460" s="267" t="s">
        <v>314</v>
      </c>
      <c r="E3460" s="43"/>
      <c r="F3460" s="268" t="s">
        <v>3393</v>
      </c>
      <c r="G3460" s="43"/>
      <c r="H3460" s="43"/>
      <c r="I3460" s="269"/>
      <c r="J3460" s="43"/>
      <c r="K3460" s="43"/>
      <c r="L3460" s="47"/>
      <c r="M3460" s="270"/>
      <c r="N3460" s="271"/>
      <c r="O3460" s="87"/>
      <c r="P3460" s="87"/>
      <c r="Q3460" s="87"/>
      <c r="R3460" s="87"/>
      <c r="S3460" s="87"/>
      <c r="T3460" s="88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20" t="s">
        <v>314</v>
      </c>
      <c r="AU3460" s="20" t="s">
        <v>93</v>
      </c>
    </row>
    <row r="3461" s="14" customFormat="1">
      <c r="A3461" s="14"/>
      <c r="B3461" s="246"/>
      <c r="C3461" s="247"/>
      <c r="D3461" s="231" t="s">
        <v>268</v>
      </c>
      <c r="E3461" s="248" t="s">
        <v>19</v>
      </c>
      <c r="F3461" s="249" t="s">
        <v>3394</v>
      </c>
      <c r="G3461" s="247"/>
      <c r="H3461" s="248" t="s">
        <v>19</v>
      </c>
      <c r="I3461" s="250"/>
      <c r="J3461" s="247"/>
      <c r="K3461" s="247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268</v>
      </c>
      <c r="AU3461" s="255" t="s">
        <v>93</v>
      </c>
      <c r="AV3461" s="14" t="s">
        <v>82</v>
      </c>
      <c r="AW3461" s="14" t="s">
        <v>34</v>
      </c>
      <c r="AX3461" s="14" t="s">
        <v>74</v>
      </c>
      <c r="AY3461" s="255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3395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1191</v>
      </c>
      <c r="G3463" s="230"/>
      <c r="H3463" s="234">
        <v>78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82</v>
      </c>
      <c r="AY3463" s="240" t="s">
        <v>224</v>
      </c>
    </row>
    <row r="3464" s="2" customFormat="1" ht="37.8" customHeight="1">
      <c r="A3464" s="41"/>
      <c r="B3464" s="42"/>
      <c r="C3464" s="216" t="s">
        <v>3396</v>
      </c>
      <c r="D3464" s="216" t="s">
        <v>227</v>
      </c>
      <c r="E3464" s="217" t="s">
        <v>3397</v>
      </c>
      <c r="F3464" s="218" t="s">
        <v>3398</v>
      </c>
      <c r="G3464" s="219" t="s">
        <v>266</v>
      </c>
      <c r="H3464" s="220">
        <v>115.33</v>
      </c>
      <c r="I3464" s="221"/>
      <c r="J3464" s="222">
        <f>ROUND(I3464*H3464,2)</f>
        <v>0</v>
      </c>
      <c r="K3464" s="218" t="s">
        <v>312</v>
      </c>
      <c r="L3464" s="47"/>
      <c r="M3464" s="223" t="s">
        <v>19</v>
      </c>
      <c r="N3464" s="224" t="s">
        <v>46</v>
      </c>
      <c r="O3464" s="87"/>
      <c r="P3464" s="225">
        <f>O3464*H3464</f>
        <v>0</v>
      </c>
      <c r="Q3464" s="225">
        <v>0.0078300000000000002</v>
      </c>
      <c r="R3464" s="225">
        <f>Q3464*H3464</f>
        <v>0.90303390000000006</v>
      </c>
      <c r="S3464" s="225">
        <v>0</v>
      </c>
      <c r="T3464" s="226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27" t="s">
        <v>544</v>
      </c>
      <c r="AT3464" s="227" t="s">
        <v>227</v>
      </c>
      <c r="AU3464" s="227" t="s">
        <v>93</v>
      </c>
      <c r="AY3464" s="20" t="s">
        <v>224</v>
      </c>
      <c r="BE3464" s="228">
        <f>IF(N3464="základní",J3464,0)</f>
        <v>0</v>
      </c>
      <c r="BF3464" s="228">
        <f>IF(N3464="snížená",J3464,0)</f>
        <v>0</v>
      </c>
      <c r="BG3464" s="228">
        <f>IF(N3464="zákl. přenesená",J3464,0)</f>
        <v>0</v>
      </c>
      <c r="BH3464" s="228">
        <f>IF(N3464="sníž. přenesená",J3464,0)</f>
        <v>0</v>
      </c>
      <c r="BI3464" s="228">
        <f>IF(N3464="nulová",J3464,0)</f>
        <v>0</v>
      </c>
      <c r="BJ3464" s="20" t="s">
        <v>93</v>
      </c>
      <c r="BK3464" s="228">
        <f>ROUND(I3464*H3464,2)</f>
        <v>0</v>
      </c>
      <c r="BL3464" s="20" t="s">
        <v>544</v>
      </c>
      <c r="BM3464" s="227" t="s">
        <v>3399</v>
      </c>
    </row>
    <row r="3465" s="2" customFormat="1">
      <c r="A3465" s="41"/>
      <c r="B3465" s="42"/>
      <c r="C3465" s="43"/>
      <c r="D3465" s="267" t="s">
        <v>314</v>
      </c>
      <c r="E3465" s="43"/>
      <c r="F3465" s="268" t="s">
        <v>3400</v>
      </c>
      <c r="G3465" s="43"/>
      <c r="H3465" s="43"/>
      <c r="I3465" s="269"/>
      <c r="J3465" s="43"/>
      <c r="K3465" s="43"/>
      <c r="L3465" s="47"/>
      <c r="M3465" s="270"/>
      <c r="N3465" s="271"/>
      <c r="O3465" s="87"/>
      <c r="P3465" s="87"/>
      <c r="Q3465" s="87"/>
      <c r="R3465" s="87"/>
      <c r="S3465" s="87"/>
      <c r="T3465" s="88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20" t="s">
        <v>314</v>
      </c>
      <c r="AU3465" s="20" t="s">
        <v>93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3401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3402</v>
      </c>
      <c r="G3467" s="230"/>
      <c r="H3467" s="234">
        <v>115.33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82</v>
      </c>
      <c r="AY3467" s="240" t="s">
        <v>224</v>
      </c>
    </row>
    <row r="3468" s="2" customFormat="1" ht="37.8" customHeight="1">
      <c r="A3468" s="41"/>
      <c r="B3468" s="42"/>
      <c r="C3468" s="216" t="s">
        <v>3403</v>
      </c>
      <c r="D3468" s="216" t="s">
        <v>227</v>
      </c>
      <c r="E3468" s="217" t="s">
        <v>3404</v>
      </c>
      <c r="F3468" s="218" t="s">
        <v>3405</v>
      </c>
      <c r="G3468" s="219" t="s">
        <v>471</v>
      </c>
      <c r="H3468" s="220">
        <v>16.280000000000001</v>
      </c>
      <c r="I3468" s="221"/>
      <c r="J3468" s="222">
        <f>ROUND(I3468*H3468,2)</f>
        <v>0</v>
      </c>
      <c r="K3468" s="218" t="s">
        <v>312</v>
      </c>
      <c r="L3468" s="47"/>
      <c r="M3468" s="223" t="s">
        <v>19</v>
      </c>
      <c r="N3468" s="224" t="s">
        <v>46</v>
      </c>
      <c r="O3468" s="87"/>
      <c r="P3468" s="225">
        <f>O3468*H3468</f>
        <v>0</v>
      </c>
      <c r="Q3468" s="225">
        <v>0.0029099999999999998</v>
      </c>
      <c r="R3468" s="225">
        <f>Q3468*H3468</f>
        <v>0.047374800000000002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544</v>
      </c>
      <c r="AT3468" s="227" t="s">
        <v>227</v>
      </c>
      <c r="AU3468" s="227" t="s">
        <v>93</v>
      </c>
      <c r="AY3468" s="20" t="s">
        <v>224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93</v>
      </c>
      <c r="BK3468" s="228">
        <f>ROUND(I3468*H3468,2)</f>
        <v>0</v>
      </c>
      <c r="BL3468" s="20" t="s">
        <v>544</v>
      </c>
      <c r="BM3468" s="227" t="s">
        <v>3406</v>
      </c>
    </row>
    <row r="3469" s="2" customFormat="1">
      <c r="A3469" s="41"/>
      <c r="B3469" s="42"/>
      <c r="C3469" s="43"/>
      <c r="D3469" s="267" t="s">
        <v>314</v>
      </c>
      <c r="E3469" s="43"/>
      <c r="F3469" s="268" t="s">
        <v>3407</v>
      </c>
      <c r="G3469" s="43"/>
      <c r="H3469" s="43"/>
      <c r="I3469" s="269"/>
      <c r="J3469" s="43"/>
      <c r="K3469" s="43"/>
      <c r="L3469" s="47"/>
      <c r="M3469" s="270"/>
      <c r="N3469" s="271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314</v>
      </c>
      <c r="AU3469" s="20" t="s">
        <v>93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3408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3409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3410</v>
      </c>
      <c r="G3472" s="230"/>
      <c r="H3472" s="234">
        <v>1.95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3411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3412</v>
      </c>
      <c r="G3474" s="230"/>
      <c r="H3474" s="234">
        <v>1.7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3413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3414</v>
      </c>
      <c r="G3476" s="230"/>
      <c r="H3476" s="234">
        <v>1.8500000000000001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3415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3416</v>
      </c>
      <c r="G3478" s="230"/>
      <c r="H3478" s="234">
        <v>4.4000000000000004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3417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3418</v>
      </c>
      <c r="G3480" s="230"/>
      <c r="H3480" s="234">
        <v>2.73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5" customFormat="1">
      <c r="A3481" s="15"/>
      <c r="B3481" s="256"/>
      <c r="C3481" s="257"/>
      <c r="D3481" s="231" t="s">
        <v>268</v>
      </c>
      <c r="E3481" s="258" t="s">
        <v>19</v>
      </c>
      <c r="F3481" s="259" t="s">
        <v>300</v>
      </c>
      <c r="G3481" s="257"/>
      <c r="H3481" s="260">
        <v>12.630000000000001</v>
      </c>
      <c r="I3481" s="261"/>
      <c r="J3481" s="257"/>
      <c r="K3481" s="257"/>
      <c r="L3481" s="262"/>
      <c r="M3481" s="263"/>
      <c r="N3481" s="264"/>
      <c r="O3481" s="264"/>
      <c r="P3481" s="264"/>
      <c r="Q3481" s="264"/>
      <c r="R3481" s="264"/>
      <c r="S3481" s="264"/>
      <c r="T3481" s="26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6" t="s">
        <v>268</v>
      </c>
      <c r="AU3481" s="266" t="s">
        <v>93</v>
      </c>
      <c r="AV3481" s="15" t="s">
        <v>108</v>
      </c>
      <c r="AW3481" s="15" t="s">
        <v>34</v>
      </c>
      <c r="AX3481" s="15" t="s">
        <v>74</v>
      </c>
      <c r="AY3481" s="266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3419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4" customFormat="1">
      <c r="A3483" s="14"/>
      <c r="B3483" s="246"/>
      <c r="C3483" s="247"/>
      <c r="D3483" s="231" t="s">
        <v>268</v>
      </c>
      <c r="E3483" s="248" t="s">
        <v>19</v>
      </c>
      <c r="F3483" s="249" t="s">
        <v>3420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268</v>
      </c>
      <c r="AU3483" s="255" t="s">
        <v>93</v>
      </c>
      <c r="AV3483" s="14" t="s">
        <v>82</v>
      </c>
      <c r="AW3483" s="14" t="s">
        <v>34</v>
      </c>
      <c r="AX3483" s="14" t="s">
        <v>74</v>
      </c>
      <c r="AY3483" s="255" t="s">
        <v>224</v>
      </c>
    </row>
    <row r="3484" s="13" customFormat="1">
      <c r="A3484" s="13"/>
      <c r="B3484" s="229"/>
      <c r="C3484" s="230"/>
      <c r="D3484" s="231" t="s">
        <v>268</v>
      </c>
      <c r="E3484" s="232" t="s">
        <v>19</v>
      </c>
      <c r="F3484" s="233" t="s">
        <v>3421</v>
      </c>
      <c r="G3484" s="230"/>
      <c r="H3484" s="234">
        <v>3.6499999999999999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0" t="s">
        <v>268</v>
      </c>
      <c r="AU3484" s="240" t="s">
        <v>93</v>
      </c>
      <c r="AV3484" s="13" t="s">
        <v>93</v>
      </c>
      <c r="AW3484" s="13" t="s">
        <v>34</v>
      </c>
      <c r="AX3484" s="13" t="s">
        <v>74</v>
      </c>
      <c r="AY3484" s="240" t="s">
        <v>224</v>
      </c>
    </row>
    <row r="3485" s="15" customFormat="1">
      <c r="A3485" s="15"/>
      <c r="B3485" s="256"/>
      <c r="C3485" s="257"/>
      <c r="D3485" s="231" t="s">
        <v>268</v>
      </c>
      <c r="E3485" s="258" t="s">
        <v>19</v>
      </c>
      <c r="F3485" s="259" t="s">
        <v>300</v>
      </c>
      <c r="G3485" s="257"/>
      <c r="H3485" s="260">
        <v>3.6499999999999999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6" t="s">
        <v>268</v>
      </c>
      <c r="AU3485" s="266" t="s">
        <v>93</v>
      </c>
      <c r="AV3485" s="15" t="s">
        <v>108</v>
      </c>
      <c r="AW3485" s="15" t="s">
        <v>34</v>
      </c>
      <c r="AX3485" s="15" t="s">
        <v>74</v>
      </c>
      <c r="AY3485" s="266" t="s">
        <v>224</v>
      </c>
    </row>
    <row r="3486" s="16" customFormat="1">
      <c r="A3486" s="16"/>
      <c r="B3486" s="272"/>
      <c r="C3486" s="273"/>
      <c r="D3486" s="231" t="s">
        <v>268</v>
      </c>
      <c r="E3486" s="274" t="s">
        <v>19</v>
      </c>
      <c r="F3486" s="275" t="s">
        <v>351</v>
      </c>
      <c r="G3486" s="273"/>
      <c r="H3486" s="276">
        <v>16.280000000000001</v>
      </c>
      <c r="I3486" s="277"/>
      <c r="J3486" s="273"/>
      <c r="K3486" s="273"/>
      <c r="L3486" s="278"/>
      <c r="M3486" s="279"/>
      <c r="N3486" s="280"/>
      <c r="O3486" s="280"/>
      <c r="P3486" s="280"/>
      <c r="Q3486" s="280"/>
      <c r="R3486" s="280"/>
      <c r="S3486" s="280"/>
      <c r="T3486" s="281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82" t="s">
        <v>268</v>
      </c>
      <c r="AU3486" s="282" t="s">
        <v>93</v>
      </c>
      <c r="AV3486" s="16" t="s">
        <v>231</v>
      </c>
      <c r="AW3486" s="16" t="s">
        <v>34</v>
      </c>
      <c r="AX3486" s="16" t="s">
        <v>82</v>
      </c>
      <c r="AY3486" s="282" t="s">
        <v>224</v>
      </c>
    </row>
    <row r="3487" s="2" customFormat="1" ht="37.8" customHeight="1">
      <c r="A3487" s="41"/>
      <c r="B3487" s="42"/>
      <c r="C3487" s="216" t="s">
        <v>3422</v>
      </c>
      <c r="D3487" s="216" t="s">
        <v>227</v>
      </c>
      <c r="E3487" s="217" t="s">
        <v>3423</v>
      </c>
      <c r="F3487" s="218" t="s">
        <v>3424</v>
      </c>
      <c r="G3487" s="219" t="s">
        <v>471</v>
      </c>
      <c r="H3487" s="220">
        <v>128.15000000000001</v>
      </c>
      <c r="I3487" s="221"/>
      <c r="J3487" s="222">
        <f>ROUND(I3487*H3487,2)</f>
        <v>0</v>
      </c>
      <c r="K3487" s="218" t="s">
        <v>312</v>
      </c>
      <c r="L3487" s="47"/>
      <c r="M3487" s="223" t="s">
        <v>19</v>
      </c>
      <c r="N3487" s="224" t="s">
        <v>46</v>
      </c>
      <c r="O3487" s="87"/>
      <c r="P3487" s="225">
        <f>O3487*H3487</f>
        <v>0</v>
      </c>
      <c r="Q3487" s="225">
        <v>0.0035200000000000001</v>
      </c>
      <c r="R3487" s="225">
        <f>Q3487*H3487</f>
        <v>0.45108800000000004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544</v>
      </c>
      <c r="AT3487" s="227" t="s">
        <v>227</v>
      </c>
      <c r="AU3487" s="227" t="s">
        <v>93</v>
      </c>
      <c r="AY3487" s="20" t="s">
        <v>224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93</v>
      </c>
      <c r="BK3487" s="228">
        <f>ROUND(I3487*H3487,2)</f>
        <v>0</v>
      </c>
      <c r="BL3487" s="20" t="s">
        <v>544</v>
      </c>
      <c r="BM3487" s="227" t="s">
        <v>3425</v>
      </c>
    </row>
    <row r="3488" s="2" customFormat="1">
      <c r="A3488" s="41"/>
      <c r="B3488" s="42"/>
      <c r="C3488" s="43"/>
      <c r="D3488" s="267" t="s">
        <v>314</v>
      </c>
      <c r="E3488" s="43"/>
      <c r="F3488" s="268" t="s">
        <v>3426</v>
      </c>
      <c r="G3488" s="43"/>
      <c r="H3488" s="43"/>
      <c r="I3488" s="269"/>
      <c r="J3488" s="43"/>
      <c r="K3488" s="43"/>
      <c r="L3488" s="47"/>
      <c r="M3488" s="270"/>
      <c r="N3488" s="271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314</v>
      </c>
      <c r="AU3488" s="20" t="s">
        <v>93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3427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3428</v>
      </c>
      <c r="G3490" s="230"/>
      <c r="H3490" s="234">
        <v>3.6000000000000001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3429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3430</v>
      </c>
      <c r="G3492" s="230"/>
      <c r="H3492" s="234">
        <v>8.5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3431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3432</v>
      </c>
      <c r="G3494" s="230"/>
      <c r="H3494" s="234">
        <v>5.25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3433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688</v>
      </c>
      <c r="G3496" s="230"/>
      <c r="H3496" s="234">
        <v>37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3434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650</v>
      </c>
      <c r="G3498" s="230"/>
      <c r="H3498" s="234">
        <v>33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3435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3436</v>
      </c>
      <c r="G3500" s="230"/>
      <c r="H3500" s="234">
        <v>37.049999999999997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4" customFormat="1">
      <c r="A3501" s="14"/>
      <c r="B3501" s="246"/>
      <c r="C3501" s="247"/>
      <c r="D3501" s="231" t="s">
        <v>268</v>
      </c>
      <c r="E3501" s="248" t="s">
        <v>19</v>
      </c>
      <c r="F3501" s="249" t="s">
        <v>3437</v>
      </c>
      <c r="G3501" s="247"/>
      <c r="H3501" s="248" t="s">
        <v>19</v>
      </c>
      <c r="I3501" s="250"/>
      <c r="J3501" s="247"/>
      <c r="K3501" s="247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268</v>
      </c>
      <c r="AU3501" s="255" t="s">
        <v>93</v>
      </c>
      <c r="AV3501" s="14" t="s">
        <v>82</v>
      </c>
      <c r="AW3501" s="14" t="s">
        <v>34</v>
      </c>
      <c r="AX3501" s="14" t="s">
        <v>74</v>
      </c>
      <c r="AY3501" s="255" t="s">
        <v>224</v>
      </c>
    </row>
    <row r="3502" s="13" customFormat="1">
      <c r="A3502" s="13"/>
      <c r="B3502" s="229"/>
      <c r="C3502" s="230"/>
      <c r="D3502" s="231" t="s">
        <v>268</v>
      </c>
      <c r="E3502" s="232" t="s">
        <v>19</v>
      </c>
      <c r="F3502" s="233" t="s">
        <v>3438</v>
      </c>
      <c r="G3502" s="230"/>
      <c r="H3502" s="234">
        <v>3.75</v>
      </c>
      <c r="I3502" s="235"/>
      <c r="J3502" s="230"/>
      <c r="K3502" s="230"/>
      <c r="L3502" s="236"/>
      <c r="M3502" s="237"/>
      <c r="N3502" s="238"/>
      <c r="O3502" s="238"/>
      <c r="P3502" s="238"/>
      <c r="Q3502" s="238"/>
      <c r="R3502" s="238"/>
      <c r="S3502" s="238"/>
      <c r="T3502" s="23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0" t="s">
        <v>268</v>
      </c>
      <c r="AU3502" s="240" t="s">
        <v>93</v>
      </c>
      <c r="AV3502" s="13" t="s">
        <v>93</v>
      </c>
      <c r="AW3502" s="13" t="s">
        <v>34</v>
      </c>
      <c r="AX3502" s="13" t="s">
        <v>74</v>
      </c>
      <c r="AY3502" s="240" t="s">
        <v>224</v>
      </c>
    </row>
    <row r="3503" s="16" customFormat="1">
      <c r="A3503" s="16"/>
      <c r="B3503" s="272"/>
      <c r="C3503" s="273"/>
      <c r="D3503" s="231" t="s">
        <v>268</v>
      </c>
      <c r="E3503" s="274" t="s">
        <v>19</v>
      </c>
      <c r="F3503" s="275" t="s">
        <v>351</v>
      </c>
      <c r="G3503" s="273"/>
      <c r="H3503" s="276">
        <v>128.15000000000001</v>
      </c>
      <c r="I3503" s="277"/>
      <c r="J3503" s="273"/>
      <c r="K3503" s="273"/>
      <c r="L3503" s="278"/>
      <c r="M3503" s="279"/>
      <c r="N3503" s="280"/>
      <c r="O3503" s="280"/>
      <c r="P3503" s="280"/>
      <c r="Q3503" s="280"/>
      <c r="R3503" s="280"/>
      <c r="S3503" s="280"/>
      <c r="T3503" s="281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T3503" s="282" t="s">
        <v>268</v>
      </c>
      <c r="AU3503" s="282" t="s">
        <v>93</v>
      </c>
      <c r="AV3503" s="16" t="s">
        <v>231</v>
      </c>
      <c r="AW3503" s="16" t="s">
        <v>34</v>
      </c>
      <c r="AX3503" s="16" t="s">
        <v>82</v>
      </c>
      <c r="AY3503" s="282" t="s">
        <v>224</v>
      </c>
    </row>
    <row r="3504" s="2" customFormat="1" ht="37.8" customHeight="1">
      <c r="A3504" s="41"/>
      <c r="B3504" s="42"/>
      <c r="C3504" s="216" t="s">
        <v>3439</v>
      </c>
      <c r="D3504" s="216" t="s">
        <v>227</v>
      </c>
      <c r="E3504" s="217" t="s">
        <v>3440</v>
      </c>
      <c r="F3504" s="218" t="s">
        <v>3441</v>
      </c>
      <c r="G3504" s="219" t="s">
        <v>471</v>
      </c>
      <c r="H3504" s="220">
        <v>8.3000000000000007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0.017000000000000001</v>
      </c>
      <c r="R3504" s="225">
        <f>Q3504*H3504</f>
        <v>0.14110000000000003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3442</v>
      </c>
    </row>
    <row r="3505" s="14" customFormat="1">
      <c r="A3505" s="14"/>
      <c r="B3505" s="246"/>
      <c r="C3505" s="247"/>
      <c r="D3505" s="231" t="s">
        <v>268</v>
      </c>
      <c r="E3505" s="248" t="s">
        <v>19</v>
      </c>
      <c r="F3505" s="249" t="s">
        <v>3443</v>
      </c>
      <c r="G3505" s="247"/>
      <c r="H3505" s="248" t="s">
        <v>19</v>
      </c>
      <c r="I3505" s="250"/>
      <c r="J3505" s="247"/>
      <c r="K3505" s="247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268</v>
      </c>
      <c r="AU3505" s="255" t="s">
        <v>93</v>
      </c>
      <c r="AV3505" s="14" t="s">
        <v>82</v>
      </c>
      <c r="AW3505" s="14" t="s">
        <v>34</v>
      </c>
      <c r="AX3505" s="14" t="s">
        <v>74</v>
      </c>
      <c r="AY3505" s="255" t="s">
        <v>224</v>
      </c>
    </row>
    <row r="3506" s="13" customFormat="1">
      <c r="A3506" s="13"/>
      <c r="B3506" s="229"/>
      <c r="C3506" s="230"/>
      <c r="D3506" s="231" t="s">
        <v>268</v>
      </c>
      <c r="E3506" s="232" t="s">
        <v>19</v>
      </c>
      <c r="F3506" s="233" t="s">
        <v>3444</v>
      </c>
      <c r="G3506" s="230"/>
      <c r="H3506" s="234">
        <v>8.3000000000000007</v>
      </c>
      <c r="I3506" s="235"/>
      <c r="J3506" s="230"/>
      <c r="K3506" s="230"/>
      <c r="L3506" s="236"/>
      <c r="M3506" s="237"/>
      <c r="N3506" s="238"/>
      <c r="O3506" s="238"/>
      <c r="P3506" s="238"/>
      <c r="Q3506" s="238"/>
      <c r="R3506" s="238"/>
      <c r="S3506" s="238"/>
      <c r="T3506" s="23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0" t="s">
        <v>268</v>
      </c>
      <c r="AU3506" s="240" t="s">
        <v>93</v>
      </c>
      <c r="AV3506" s="13" t="s">
        <v>93</v>
      </c>
      <c r="AW3506" s="13" t="s">
        <v>34</v>
      </c>
      <c r="AX3506" s="13" t="s">
        <v>82</v>
      </c>
      <c r="AY3506" s="240" t="s">
        <v>224</v>
      </c>
    </row>
    <row r="3507" s="2" customFormat="1" ht="16.5" customHeight="1">
      <c r="A3507" s="41"/>
      <c r="B3507" s="42"/>
      <c r="C3507" s="216" t="s">
        <v>3445</v>
      </c>
      <c r="D3507" s="216" t="s">
        <v>227</v>
      </c>
      <c r="E3507" s="217" t="s">
        <v>3446</v>
      </c>
      <c r="F3507" s="218" t="s">
        <v>3447</v>
      </c>
      <c r="G3507" s="219" t="s">
        <v>471</v>
      </c>
      <c r="H3507" s="220">
        <v>352.30000000000001</v>
      </c>
      <c r="I3507" s="221"/>
      <c r="J3507" s="222">
        <f>ROUND(I3507*H3507,2)</f>
        <v>0</v>
      </c>
      <c r="K3507" s="218" t="s">
        <v>312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3448</v>
      </c>
    </row>
    <row r="3508" s="2" customFormat="1">
      <c r="A3508" s="41"/>
      <c r="B3508" s="42"/>
      <c r="C3508" s="43"/>
      <c r="D3508" s="267" t="s">
        <v>314</v>
      </c>
      <c r="E3508" s="43"/>
      <c r="F3508" s="268" t="s">
        <v>3449</v>
      </c>
      <c r="G3508" s="43"/>
      <c r="H3508" s="43"/>
      <c r="I3508" s="269"/>
      <c r="J3508" s="43"/>
      <c r="K3508" s="43"/>
      <c r="L3508" s="47"/>
      <c r="M3508" s="270"/>
      <c r="N3508" s="271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314</v>
      </c>
      <c r="AU3508" s="20" t="s">
        <v>93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3450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623</v>
      </c>
      <c r="G3510" s="230"/>
      <c r="H3510" s="234">
        <v>29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4" customFormat="1">
      <c r="A3511" s="14"/>
      <c r="B3511" s="246"/>
      <c r="C3511" s="247"/>
      <c r="D3511" s="231" t="s">
        <v>268</v>
      </c>
      <c r="E3511" s="248" t="s">
        <v>19</v>
      </c>
      <c r="F3511" s="249" t="s">
        <v>3451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268</v>
      </c>
      <c r="AU3511" s="255" t="s">
        <v>93</v>
      </c>
      <c r="AV3511" s="14" t="s">
        <v>82</v>
      </c>
      <c r="AW3511" s="14" t="s">
        <v>34</v>
      </c>
      <c r="AX3511" s="14" t="s">
        <v>74</v>
      </c>
      <c r="AY3511" s="255" t="s">
        <v>224</v>
      </c>
    </row>
    <row r="3512" s="13" customFormat="1">
      <c r="A3512" s="13"/>
      <c r="B3512" s="229"/>
      <c r="C3512" s="230"/>
      <c r="D3512" s="231" t="s">
        <v>268</v>
      </c>
      <c r="E3512" s="232" t="s">
        <v>19</v>
      </c>
      <c r="F3512" s="233" t="s">
        <v>3452</v>
      </c>
      <c r="G3512" s="230"/>
      <c r="H3512" s="234">
        <v>323.30000000000001</v>
      </c>
      <c r="I3512" s="235"/>
      <c r="J3512" s="230"/>
      <c r="K3512" s="230"/>
      <c r="L3512" s="236"/>
      <c r="M3512" s="237"/>
      <c r="N3512" s="238"/>
      <c r="O3512" s="238"/>
      <c r="P3512" s="238"/>
      <c r="Q3512" s="238"/>
      <c r="R3512" s="238"/>
      <c r="S3512" s="238"/>
      <c r="T3512" s="23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0" t="s">
        <v>268</v>
      </c>
      <c r="AU3512" s="240" t="s">
        <v>93</v>
      </c>
      <c r="AV3512" s="13" t="s">
        <v>93</v>
      </c>
      <c r="AW3512" s="13" t="s">
        <v>34</v>
      </c>
      <c r="AX3512" s="13" t="s">
        <v>74</v>
      </c>
      <c r="AY3512" s="240" t="s">
        <v>224</v>
      </c>
    </row>
    <row r="3513" s="16" customFormat="1">
      <c r="A3513" s="16"/>
      <c r="B3513" s="272"/>
      <c r="C3513" s="273"/>
      <c r="D3513" s="231" t="s">
        <v>268</v>
      </c>
      <c r="E3513" s="274" t="s">
        <v>19</v>
      </c>
      <c r="F3513" s="275" t="s">
        <v>351</v>
      </c>
      <c r="G3513" s="273"/>
      <c r="H3513" s="276">
        <v>352.30000000000001</v>
      </c>
      <c r="I3513" s="277"/>
      <c r="J3513" s="273"/>
      <c r="K3513" s="273"/>
      <c r="L3513" s="278"/>
      <c r="M3513" s="279"/>
      <c r="N3513" s="280"/>
      <c r="O3513" s="280"/>
      <c r="P3513" s="280"/>
      <c r="Q3513" s="280"/>
      <c r="R3513" s="280"/>
      <c r="S3513" s="280"/>
      <c r="T3513" s="281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T3513" s="282" t="s">
        <v>268</v>
      </c>
      <c r="AU3513" s="282" t="s">
        <v>93</v>
      </c>
      <c r="AV3513" s="16" t="s">
        <v>231</v>
      </c>
      <c r="AW3513" s="16" t="s">
        <v>34</v>
      </c>
      <c r="AX3513" s="16" t="s">
        <v>82</v>
      </c>
      <c r="AY3513" s="282" t="s">
        <v>224</v>
      </c>
    </row>
    <row r="3514" s="2" customFormat="1" ht="24.15" customHeight="1">
      <c r="A3514" s="41"/>
      <c r="B3514" s="42"/>
      <c r="C3514" s="286" t="s">
        <v>3453</v>
      </c>
      <c r="D3514" s="286" t="s">
        <v>572</v>
      </c>
      <c r="E3514" s="287" t="s">
        <v>3454</v>
      </c>
      <c r="F3514" s="288" t="s">
        <v>3455</v>
      </c>
      <c r="G3514" s="289" t="s">
        <v>371</v>
      </c>
      <c r="H3514" s="290">
        <v>0.77000000000000002</v>
      </c>
      <c r="I3514" s="291"/>
      <c r="J3514" s="292">
        <f>ROUND(I3514*H3514,2)</f>
        <v>0</v>
      </c>
      <c r="K3514" s="288" t="s">
        <v>312</v>
      </c>
      <c r="L3514" s="293"/>
      <c r="M3514" s="294" t="s">
        <v>19</v>
      </c>
      <c r="N3514" s="295" t="s">
        <v>46</v>
      </c>
      <c r="O3514" s="87"/>
      <c r="P3514" s="225">
        <f>O3514*H3514</f>
        <v>0</v>
      </c>
      <c r="Q3514" s="225">
        <v>1</v>
      </c>
      <c r="R3514" s="225">
        <f>Q3514*H3514</f>
        <v>0.77000000000000002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643</v>
      </c>
      <c r="AT3514" s="227" t="s">
        <v>572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3456</v>
      </c>
    </row>
    <row r="3515" s="14" customFormat="1">
      <c r="A3515" s="14"/>
      <c r="B3515" s="246"/>
      <c r="C3515" s="247"/>
      <c r="D3515" s="231" t="s">
        <v>268</v>
      </c>
      <c r="E3515" s="248" t="s">
        <v>19</v>
      </c>
      <c r="F3515" s="249" t="s">
        <v>3450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268</v>
      </c>
      <c r="AU3515" s="255" t="s">
        <v>93</v>
      </c>
      <c r="AV3515" s="14" t="s">
        <v>82</v>
      </c>
      <c r="AW3515" s="14" t="s">
        <v>34</v>
      </c>
      <c r="AX3515" s="14" t="s">
        <v>74</v>
      </c>
      <c r="AY3515" s="255" t="s">
        <v>224</v>
      </c>
    </row>
    <row r="3516" s="13" customFormat="1">
      <c r="A3516" s="13"/>
      <c r="B3516" s="229"/>
      <c r="C3516" s="230"/>
      <c r="D3516" s="231" t="s">
        <v>268</v>
      </c>
      <c r="E3516" s="232" t="s">
        <v>19</v>
      </c>
      <c r="F3516" s="233" t="s">
        <v>3457</v>
      </c>
      <c r="G3516" s="230"/>
      <c r="H3516" s="234">
        <v>0.77000000000000002</v>
      </c>
      <c r="I3516" s="235"/>
      <c r="J3516" s="230"/>
      <c r="K3516" s="230"/>
      <c r="L3516" s="236"/>
      <c r="M3516" s="237"/>
      <c r="N3516" s="238"/>
      <c r="O3516" s="238"/>
      <c r="P3516" s="238"/>
      <c r="Q3516" s="238"/>
      <c r="R3516" s="238"/>
      <c r="S3516" s="238"/>
      <c r="T3516" s="23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0" t="s">
        <v>268</v>
      </c>
      <c r="AU3516" s="240" t="s">
        <v>93</v>
      </c>
      <c r="AV3516" s="13" t="s">
        <v>93</v>
      </c>
      <c r="AW3516" s="13" t="s">
        <v>34</v>
      </c>
      <c r="AX3516" s="13" t="s">
        <v>82</v>
      </c>
      <c r="AY3516" s="240" t="s">
        <v>224</v>
      </c>
    </row>
    <row r="3517" s="2" customFormat="1" ht="24.15" customHeight="1">
      <c r="A3517" s="41"/>
      <c r="B3517" s="42"/>
      <c r="C3517" s="286" t="s">
        <v>3458</v>
      </c>
      <c r="D3517" s="286" t="s">
        <v>572</v>
      </c>
      <c r="E3517" s="287" t="s">
        <v>3459</v>
      </c>
      <c r="F3517" s="288" t="s">
        <v>3460</v>
      </c>
      <c r="G3517" s="289" t="s">
        <v>471</v>
      </c>
      <c r="H3517" s="290">
        <v>163.19999999999999</v>
      </c>
      <c r="I3517" s="291"/>
      <c r="J3517" s="292">
        <f>ROUND(I3517*H3517,2)</f>
        <v>0</v>
      </c>
      <c r="K3517" s="288" t="s">
        <v>312</v>
      </c>
      <c r="L3517" s="293"/>
      <c r="M3517" s="294" t="s">
        <v>19</v>
      </c>
      <c r="N3517" s="295" t="s">
        <v>46</v>
      </c>
      <c r="O3517" s="87"/>
      <c r="P3517" s="225">
        <f>O3517*H3517</f>
        <v>0</v>
      </c>
      <c r="Q3517" s="225">
        <v>0.00048999999999999998</v>
      </c>
      <c r="R3517" s="225">
        <f>Q3517*H3517</f>
        <v>0.079967999999999997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643</v>
      </c>
      <c r="AT3517" s="227" t="s">
        <v>572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3461</v>
      </c>
    </row>
    <row r="3518" s="2" customFormat="1" ht="16.5" customHeight="1">
      <c r="A3518" s="41"/>
      <c r="B3518" s="42"/>
      <c r="C3518" s="286" t="s">
        <v>3462</v>
      </c>
      <c r="D3518" s="286" t="s">
        <v>572</v>
      </c>
      <c r="E3518" s="287" t="s">
        <v>3463</v>
      </c>
      <c r="F3518" s="288" t="s">
        <v>3464</v>
      </c>
      <c r="G3518" s="289" t="s">
        <v>471</v>
      </c>
      <c r="H3518" s="290">
        <v>355.63</v>
      </c>
      <c r="I3518" s="291"/>
      <c r="J3518" s="292">
        <f>ROUND(I3518*H3518,2)</f>
        <v>0</v>
      </c>
      <c r="K3518" s="288" t="s">
        <v>19</v>
      </c>
      <c r="L3518" s="293"/>
      <c r="M3518" s="294" t="s">
        <v>19</v>
      </c>
      <c r="N3518" s="295" t="s">
        <v>46</v>
      </c>
      <c r="O3518" s="87"/>
      <c r="P3518" s="225">
        <f>O3518*H3518</f>
        <v>0</v>
      </c>
      <c r="Q3518" s="225">
        <v>0.00023000000000000001</v>
      </c>
      <c r="R3518" s="225">
        <f>Q3518*H3518</f>
        <v>0.081794900000000004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643</v>
      </c>
      <c r="AT3518" s="227" t="s">
        <v>572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3465</v>
      </c>
    </row>
    <row r="3519" s="14" customFormat="1">
      <c r="A3519" s="14"/>
      <c r="B3519" s="246"/>
      <c r="C3519" s="247"/>
      <c r="D3519" s="231" t="s">
        <v>268</v>
      </c>
      <c r="E3519" s="248" t="s">
        <v>19</v>
      </c>
      <c r="F3519" s="249" t="s">
        <v>3451</v>
      </c>
      <c r="G3519" s="247"/>
      <c r="H3519" s="248" t="s">
        <v>19</v>
      </c>
      <c r="I3519" s="250"/>
      <c r="J3519" s="247"/>
      <c r="K3519" s="247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268</v>
      </c>
      <c r="AU3519" s="255" t="s">
        <v>93</v>
      </c>
      <c r="AV3519" s="14" t="s">
        <v>82</v>
      </c>
      <c r="AW3519" s="14" t="s">
        <v>34</v>
      </c>
      <c r="AX3519" s="14" t="s">
        <v>74</v>
      </c>
      <c r="AY3519" s="255" t="s">
        <v>224</v>
      </c>
    </row>
    <row r="3520" s="13" customFormat="1">
      <c r="A3520" s="13"/>
      <c r="B3520" s="229"/>
      <c r="C3520" s="230"/>
      <c r="D3520" s="231" t="s">
        <v>268</v>
      </c>
      <c r="E3520" s="232" t="s">
        <v>19</v>
      </c>
      <c r="F3520" s="233" t="s">
        <v>3466</v>
      </c>
      <c r="G3520" s="230"/>
      <c r="H3520" s="234">
        <v>355.63</v>
      </c>
      <c r="I3520" s="235"/>
      <c r="J3520" s="230"/>
      <c r="K3520" s="230"/>
      <c r="L3520" s="236"/>
      <c r="M3520" s="237"/>
      <c r="N3520" s="238"/>
      <c r="O3520" s="238"/>
      <c r="P3520" s="238"/>
      <c r="Q3520" s="238"/>
      <c r="R3520" s="238"/>
      <c r="S3520" s="238"/>
      <c r="T3520" s="23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0" t="s">
        <v>268</v>
      </c>
      <c r="AU3520" s="240" t="s">
        <v>93</v>
      </c>
      <c r="AV3520" s="13" t="s">
        <v>93</v>
      </c>
      <c r="AW3520" s="13" t="s">
        <v>34</v>
      </c>
      <c r="AX3520" s="13" t="s">
        <v>82</v>
      </c>
      <c r="AY3520" s="240" t="s">
        <v>224</v>
      </c>
    </row>
    <row r="3521" s="2" customFormat="1" ht="49.05" customHeight="1">
      <c r="A3521" s="41"/>
      <c r="B3521" s="42"/>
      <c r="C3521" s="216" t="s">
        <v>3467</v>
      </c>
      <c r="D3521" s="216" t="s">
        <v>227</v>
      </c>
      <c r="E3521" s="217" t="s">
        <v>3468</v>
      </c>
      <c r="F3521" s="218" t="s">
        <v>3469</v>
      </c>
      <c r="G3521" s="219" t="s">
        <v>371</v>
      </c>
      <c r="H3521" s="220">
        <v>3.601</v>
      </c>
      <c r="I3521" s="221"/>
      <c r="J3521" s="222">
        <f>ROUND(I3521*H3521,2)</f>
        <v>0</v>
      </c>
      <c r="K3521" s="218" t="s">
        <v>312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3470</v>
      </c>
    </row>
    <row r="3522" s="2" customFormat="1">
      <c r="A3522" s="41"/>
      <c r="B3522" s="42"/>
      <c r="C3522" s="43"/>
      <c r="D3522" s="267" t="s">
        <v>314</v>
      </c>
      <c r="E3522" s="43"/>
      <c r="F3522" s="268" t="s">
        <v>3471</v>
      </c>
      <c r="G3522" s="43"/>
      <c r="H3522" s="43"/>
      <c r="I3522" s="269"/>
      <c r="J3522" s="43"/>
      <c r="K3522" s="43"/>
      <c r="L3522" s="47"/>
      <c r="M3522" s="270"/>
      <c r="N3522" s="271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314</v>
      </c>
      <c r="AU3522" s="20" t="s">
        <v>93</v>
      </c>
    </row>
    <row r="3523" s="12" customFormat="1" ht="22.8" customHeight="1">
      <c r="A3523" s="12"/>
      <c r="B3523" s="200"/>
      <c r="C3523" s="201"/>
      <c r="D3523" s="202" t="s">
        <v>73</v>
      </c>
      <c r="E3523" s="214" t="s">
        <v>3472</v>
      </c>
      <c r="F3523" s="214" t="s">
        <v>3473</v>
      </c>
      <c r="G3523" s="201"/>
      <c r="H3523" s="201"/>
      <c r="I3523" s="204"/>
      <c r="J3523" s="215">
        <f>BK3523</f>
        <v>0</v>
      </c>
      <c r="K3523" s="201"/>
      <c r="L3523" s="206"/>
      <c r="M3523" s="207"/>
      <c r="N3523" s="208"/>
      <c r="O3523" s="208"/>
      <c r="P3523" s="209">
        <f>SUM(P3524:P3656)</f>
        <v>0</v>
      </c>
      <c r="Q3523" s="208"/>
      <c r="R3523" s="209">
        <f>SUM(R3524:R3656)</f>
        <v>5.2068425200000004</v>
      </c>
      <c r="S3523" s="208"/>
      <c r="T3523" s="210">
        <f>SUM(T3524:T3656)</f>
        <v>0</v>
      </c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R3523" s="211" t="s">
        <v>93</v>
      </c>
      <c r="AT3523" s="212" t="s">
        <v>73</v>
      </c>
      <c r="AU3523" s="212" t="s">
        <v>82</v>
      </c>
      <c r="AY3523" s="211" t="s">
        <v>224</v>
      </c>
      <c r="BK3523" s="213">
        <f>SUM(BK3524:BK3656)</f>
        <v>0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7.5469999999999997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7.5469999999999997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16.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266</v>
      </c>
      <c r="H3526" s="220">
        <v>7.7619999999999996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3483</v>
      </c>
      <c r="G3527" s="230"/>
      <c r="H3527" s="234">
        <v>7.7619999999999996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16" t="s">
        <v>3484</v>
      </c>
      <c r="D3528" s="216" t="s">
        <v>227</v>
      </c>
      <c r="E3528" s="217" t="s">
        <v>3485</v>
      </c>
      <c r="F3528" s="218" t="s">
        <v>3486</v>
      </c>
      <c r="G3528" s="219" t="s">
        <v>595</v>
      </c>
      <c r="H3528" s="220">
        <v>3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3487</v>
      </c>
    </row>
    <row r="3529" s="2" customFormat="1" ht="24.15" customHeight="1">
      <c r="A3529" s="41"/>
      <c r="B3529" s="42"/>
      <c r="C3529" s="216" t="s">
        <v>3488</v>
      </c>
      <c r="D3529" s="216" t="s">
        <v>227</v>
      </c>
      <c r="E3529" s="217" t="s">
        <v>3489</v>
      </c>
      <c r="F3529" s="218" t="s">
        <v>3490</v>
      </c>
      <c r="G3529" s="219" t="s">
        <v>595</v>
      </c>
      <c r="H3529" s="220">
        <v>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3491</v>
      </c>
    </row>
    <row r="3530" s="2" customFormat="1" ht="24.15" customHeight="1">
      <c r="A3530" s="41"/>
      <c r="B3530" s="42"/>
      <c r="C3530" s="216" t="s">
        <v>3492</v>
      </c>
      <c r="D3530" s="216" t="s">
        <v>227</v>
      </c>
      <c r="E3530" s="217" t="s">
        <v>3493</v>
      </c>
      <c r="F3530" s="218" t="s">
        <v>3494</v>
      </c>
      <c r="G3530" s="219" t="s">
        <v>595</v>
      </c>
      <c r="H3530" s="220">
        <v>4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3495</v>
      </c>
    </row>
    <row r="3531" s="2" customFormat="1" ht="24.15" customHeight="1">
      <c r="A3531" s="41"/>
      <c r="B3531" s="42"/>
      <c r="C3531" s="216" t="s">
        <v>3496</v>
      </c>
      <c r="D3531" s="216" t="s">
        <v>227</v>
      </c>
      <c r="E3531" s="217" t="s">
        <v>3497</v>
      </c>
      <c r="F3531" s="218" t="s">
        <v>3498</v>
      </c>
      <c r="G3531" s="219" t="s">
        <v>595</v>
      </c>
      <c r="H3531" s="220">
        <v>13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3499</v>
      </c>
    </row>
    <row r="3532" s="2" customFormat="1" ht="24.15" customHeight="1">
      <c r="A3532" s="41"/>
      <c r="B3532" s="42"/>
      <c r="C3532" s="216" t="s">
        <v>3500</v>
      </c>
      <c r="D3532" s="216" t="s">
        <v>227</v>
      </c>
      <c r="E3532" s="217" t="s">
        <v>3501</v>
      </c>
      <c r="F3532" s="218" t="s">
        <v>3502</v>
      </c>
      <c r="G3532" s="219" t="s">
        <v>595</v>
      </c>
      <c r="H3532" s="220">
        <v>12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3503</v>
      </c>
    </row>
    <row r="3533" s="2" customFormat="1" ht="24.15" customHeight="1">
      <c r="A3533" s="41"/>
      <c r="B3533" s="42"/>
      <c r="C3533" s="216" t="s">
        <v>3504</v>
      </c>
      <c r="D3533" s="216" t="s">
        <v>227</v>
      </c>
      <c r="E3533" s="217" t="s">
        <v>3505</v>
      </c>
      <c r="F3533" s="218" t="s">
        <v>3506</v>
      </c>
      <c r="G3533" s="219" t="s">
        <v>595</v>
      </c>
      <c r="H3533" s="220">
        <v>17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3507</v>
      </c>
    </row>
    <row r="3534" s="2" customFormat="1" ht="24.15" customHeight="1">
      <c r="A3534" s="41"/>
      <c r="B3534" s="42"/>
      <c r="C3534" s="216" t="s">
        <v>3508</v>
      </c>
      <c r="D3534" s="216" t="s">
        <v>227</v>
      </c>
      <c r="E3534" s="217" t="s">
        <v>3509</v>
      </c>
      <c r="F3534" s="218" t="s">
        <v>3510</v>
      </c>
      <c r="G3534" s="219" t="s">
        <v>595</v>
      </c>
      <c r="H3534" s="220">
        <v>15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3511</v>
      </c>
    </row>
    <row r="3535" s="2" customFormat="1" ht="33" customHeight="1">
      <c r="A3535" s="41"/>
      <c r="B3535" s="42"/>
      <c r="C3535" s="216" t="s">
        <v>3512</v>
      </c>
      <c r="D3535" s="216" t="s">
        <v>227</v>
      </c>
      <c r="E3535" s="217" t="s">
        <v>3513</v>
      </c>
      <c r="F3535" s="218" t="s">
        <v>3514</v>
      </c>
      <c r="G3535" s="219" t="s">
        <v>266</v>
      </c>
      <c r="H3535" s="220">
        <v>167.01400000000001</v>
      </c>
      <c r="I3535" s="221"/>
      <c r="J3535" s="222">
        <f>ROUND(I3535*H3535,2)</f>
        <v>0</v>
      </c>
      <c r="K3535" s="218" t="s">
        <v>312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3515</v>
      </c>
    </row>
    <row r="3536" s="2" customFormat="1">
      <c r="A3536" s="41"/>
      <c r="B3536" s="42"/>
      <c r="C3536" s="43"/>
      <c r="D3536" s="267" t="s">
        <v>314</v>
      </c>
      <c r="E3536" s="43"/>
      <c r="F3536" s="268" t="s">
        <v>3516</v>
      </c>
      <c r="G3536" s="43"/>
      <c r="H3536" s="43"/>
      <c r="I3536" s="269"/>
      <c r="J3536" s="43"/>
      <c r="K3536" s="43"/>
      <c r="L3536" s="47"/>
      <c r="M3536" s="270"/>
      <c r="N3536" s="271"/>
      <c r="O3536" s="87"/>
      <c r="P3536" s="87"/>
      <c r="Q3536" s="87"/>
      <c r="R3536" s="87"/>
      <c r="S3536" s="87"/>
      <c r="T3536" s="88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20" t="s">
        <v>314</v>
      </c>
      <c r="AU3536" s="20" t="s">
        <v>93</v>
      </c>
    </row>
    <row r="3537" s="14" customFormat="1">
      <c r="A3537" s="14"/>
      <c r="B3537" s="246"/>
      <c r="C3537" s="247"/>
      <c r="D3537" s="231" t="s">
        <v>268</v>
      </c>
      <c r="E3537" s="248" t="s">
        <v>19</v>
      </c>
      <c r="F3537" s="249" t="s">
        <v>1477</v>
      </c>
      <c r="G3537" s="247"/>
      <c r="H3537" s="248" t="s">
        <v>19</v>
      </c>
      <c r="I3537" s="250"/>
      <c r="J3537" s="247"/>
      <c r="K3537" s="247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268</v>
      </c>
      <c r="AU3537" s="255" t="s">
        <v>93</v>
      </c>
      <c r="AV3537" s="14" t="s">
        <v>82</v>
      </c>
      <c r="AW3537" s="14" t="s">
        <v>34</v>
      </c>
      <c r="AX3537" s="14" t="s">
        <v>74</v>
      </c>
      <c r="AY3537" s="255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704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3517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1479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3517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1176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3517</v>
      </c>
      <c r="G3543" s="230"/>
      <c r="H3543" s="234">
        <v>8.6579999999999995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3518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3519</v>
      </c>
      <c r="G3545" s="230"/>
      <c r="H3545" s="234">
        <v>7.7999999999999998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3032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976</v>
      </c>
      <c r="G3547" s="230"/>
      <c r="H3547" s="234">
        <v>60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1622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3" customFormat="1">
      <c r="A3549" s="13"/>
      <c r="B3549" s="229"/>
      <c r="C3549" s="230"/>
      <c r="D3549" s="231" t="s">
        <v>268</v>
      </c>
      <c r="E3549" s="232" t="s">
        <v>19</v>
      </c>
      <c r="F3549" s="233" t="s">
        <v>1623</v>
      </c>
      <c r="G3549" s="230"/>
      <c r="H3549" s="234">
        <v>73.239999999999995</v>
      </c>
      <c r="I3549" s="235"/>
      <c r="J3549" s="230"/>
      <c r="K3549" s="230"/>
      <c r="L3549" s="236"/>
      <c r="M3549" s="237"/>
      <c r="N3549" s="238"/>
      <c r="O3549" s="238"/>
      <c r="P3549" s="238"/>
      <c r="Q3549" s="238"/>
      <c r="R3549" s="238"/>
      <c r="S3549" s="238"/>
      <c r="T3549" s="23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0" t="s">
        <v>268</v>
      </c>
      <c r="AU3549" s="240" t="s">
        <v>93</v>
      </c>
      <c r="AV3549" s="13" t="s">
        <v>93</v>
      </c>
      <c r="AW3549" s="13" t="s">
        <v>34</v>
      </c>
      <c r="AX3549" s="13" t="s">
        <v>74</v>
      </c>
      <c r="AY3549" s="240" t="s">
        <v>224</v>
      </c>
    </row>
    <row r="3550" s="16" customFormat="1">
      <c r="A3550" s="16"/>
      <c r="B3550" s="272"/>
      <c r="C3550" s="273"/>
      <c r="D3550" s="231" t="s">
        <v>268</v>
      </c>
      <c r="E3550" s="274" t="s">
        <v>19</v>
      </c>
      <c r="F3550" s="275" t="s">
        <v>351</v>
      </c>
      <c r="G3550" s="273"/>
      <c r="H3550" s="276">
        <v>167.01400000000001</v>
      </c>
      <c r="I3550" s="277"/>
      <c r="J3550" s="273"/>
      <c r="K3550" s="273"/>
      <c r="L3550" s="278"/>
      <c r="M3550" s="279"/>
      <c r="N3550" s="280"/>
      <c r="O3550" s="280"/>
      <c r="P3550" s="280"/>
      <c r="Q3550" s="280"/>
      <c r="R3550" s="280"/>
      <c r="S3550" s="280"/>
      <c r="T3550" s="281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T3550" s="282" t="s">
        <v>268</v>
      </c>
      <c r="AU3550" s="282" t="s">
        <v>93</v>
      </c>
      <c r="AV3550" s="16" t="s">
        <v>231</v>
      </c>
      <c r="AW3550" s="16" t="s">
        <v>34</v>
      </c>
      <c r="AX3550" s="16" t="s">
        <v>82</v>
      </c>
      <c r="AY3550" s="282" t="s">
        <v>224</v>
      </c>
    </row>
    <row r="3551" s="2" customFormat="1" ht="16.5" customHeight="1">
      <c r="A3551" s="41"/>
      <c r="B3551" s="42"/>
      <c r="C3551" s="286" t="s">
        <v>3520</v>
      </c>
      <c r="D3551" s="286" t="s">
        <v>572</v>
      </c>
      <c r="E3551" s="287" t="s">
        <v>3521</v>
      </c>
      <c r="F3551" s="288" t="s">
        <v>3522</v>
      </c>
      <c r="G3551" s="289" t="s">
        <v>266</v>
      </c>
      <c r="H3551" s="290">
        <v>24.766999999999999</v>
      </c>
      <c r="I3551" s="291"/>
      <c r="J3551" s="292">
        <f>ROUND(I3551*H3551,2)</f>
        <v>0</v>
      </c>
      <c r="K3551" s="288" t="s">
        <v>312</v>
      </c>
      <c r="L3551" s="293"/>
      <c r="M3551" s="294" t="s">
        <v>19</v>
      </c>
      <c r="N3551" s="295" t="s">
        <v>46</v>
      </c>
      <c r="O3551" s="87"/>
      <c r="P3551" s="225">
        <f>O3551*H3551</f>
        <v>0</v>
      </c>
      <c r="Q3551" s="225">
        <v>0.0129</v>
      </c>
      <c r="R3551" s="225">
        <f>Q3551*H3551</f>
        <v>0.31949430000000001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643</v>
      </c>
      <c r="AT3551" s="227" t="s">
        <v>572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3523</v>
      </c>
    </row>
    <row r="3552" s="14" customFormat="1">
      <c r="A3552" s="14"/>
      <c r="B3552" s="246"/>
      <c r="C3552" s="247"/>
      <c r="D3552" s="231" t="s">
        <v>268</v>
      </c>
      <c r="E3552" s="248" t="s">
        <v>19</v>
      </c>
      <c r="F3552" s="249" t="s">
        <v>1477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268</v>
      </c>
      <c r="AU3552" s="255" t="s">
        <v>93</v>
      </c>
      <c r="AV3552" s="14" t="s">
        <v>82</v>
      </c>
      <c r="AW3552" s="14" t="s">
        <v>34</v>
      </c>
      <c r="AX3552" s="14" t="s">
        <v>74</v>
      </c>
      <c r="AY3552" s="255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704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3524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1479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1176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3524</v>
      </c>
      <c r="G3558" s="230"/>
      <c r="H3558" s="234">
        <v>6.3490000000000002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3518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3525</v>
      </c>
      <c r="G3560" s="230"/>
      <c r="H3560" s="234">
        <v>5.7199999999999998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24.766999999999999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3526</v>
      </c>
      <c r="D3562" s="286" t="s">
        <v>572</v>
      </c>
      <c r="E3562" s="287" t="s">
        <v>3527</v>
      </c>
      <c r="F3562" s="288" t="s">
        <v>3528</v>
      </c>
      <c r="G3562" s="289" t="s">
        <v>266</v>
      </c>
      <c r="H3562" s="290">
        <v>66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0.0045999999999999999</v>
      </c>
      <c r="R3562" s="225">
        <f>Q3562*H3562</f>
        <v>0.30359999999999998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3529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3032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3" customFormat="1">
      <c r="A3564" s="13"/>
      <c r="B3564" s="229"/>
      <c r="C3564" s="230"/>
      <c r="D3564" s="231" t="s">
        <v>268</v>
      </c>
      <c r="E3564" s="232" t="s">
        <v>19</v>
      </c>
      <c r="F3564" s="233" t="s">
        <v>3530</v>
      </c>
      <c r="G3564" s="230"/>
      <c r="H3564" s="234">
        <v>66</v>
      </c>
      <c r="I3564" s="235"/>
      <c r="J3564" s="230"/>
      <c r="K3564" s="230"/>
      <c r="L3564" s="236"/>
      <c r="M3564" s="237"/>
      <c r="N3564" s="238"/>
      <c r="O3564" s="238"/>
      <c r="P3564" s="238"/>
      <c r="Q3564" s="238"/>
      <c r="R3564" s="238"/>
      <c r="S3564" s="238"/>
      <c r="T3564" s="23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0" t="s">
        <v>268</v>
      </c>
      <c r="AU3564" s="240" t="s">
        <v>93</v>
      </c>
      <c r="AV3564" s="13" t="s">
        <v>93</v>
      </c>
      <c r="AW3564" s="13" t="s">
        <v>34</v>
      </c>
      <c r="AX3564" s="13" t="s">
        <v>82</v>
      </c>
      <c r="AY3564" s="240" t="s">
        <v>224</v>
      </c>
    </row>
    <row r="3565" s="2" customFormat="1" ht="16.5" customHeight="1">
      <c r="A3565" s="41"/>
      <c r="B3565" s="42"/>
      <c r="C3565" s="286" t="s">
        <v>3531</v>
      </c>
      <c r="D3565" s="286" t="s">
        <v>572</v>
      </c>
      <c r="E3565" s="287" t="s">
        <v>3521</v>
      </c>
      <c r="F3565" s="288" t="s">
        <v>3522</v>
      </c>
      <c r="G3565" s="289" t="s">
        <v>266</v>
      </c>
      <c r="H3565" s="290">
        <v>12.385</v>
      </c>
      <c r="I3565" s="291"/>
      <c r="J3565" s="292">
        <f>ROUND(I3565*H3565,2)</f>
        <v>0</v>
      </c>
      <c r="K3565" s="288" t="s">
        <v>312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0.0129</v>
      </c>
      <c r="R3565" s="225">
        <f>Q3565*H3565</f>
        <v>0.15976650000000001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3532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1477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704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3533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1479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3533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1176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3533</v>
      </c>
      <c r="G3572" s="230"/>
      <c r="H3572" s="234">
        <v>3.1749999999999998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4" customFormat="1">
      <c r="A3573" s="14"/>
      <c r="B3573" s="246"/>
      <c r="C3573" s="247"/>
      <c r="D3573" s="231" t="s">
        <v>268</v>
      </c>
      <c r="E3573" s="248" t="s">
        <v>19</v>
      </c>
      <c r="F3573" s="249" t="s">
        <v>3518</v>
      </c>
      <c r="G3573" s="247"/>
      <c r="H3573" s="248" t="s">
        <v>19</v>
      </c>
      <c r="I3573" s="250"/>
      <c r="J3573" s="247"/>
      <c r="K3573" s="247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268</v>
      </c>
      <c r="AU3573" s="255" t="s">
        <v>93</v>
      </c>
      <c r="AV3573" s="14" t="s">
        <v>82</v>
      </c>
      <c r="AW3573" s="14" t="s">
        <v>34</v>
      </c>
      <c r="AX3573" s="14" t="s">
        <v>74</v>
      </c>
      <c r="AY3573" s="255" t="s">
        <v>224</v>
      </c>
    </row>
    <row r="3574" s="13" customFormat="1">
      <c r="A3574" s="13"/>
      <c r="B3574" s="229"/>
      <c r="C3574" s="230"/>
      <c r="D3574" s="231" t="s">
        <v>268</v>
      </c>
      <c r="E3574" s="232" t="s">
        <v>19</v>
      </c>
      <c r="F3574" s="233" t="s">
        <v>3534</v>
      </c>
      <c r="G3574" s="230"/>
      <c r="H3574" s="234">
        <v>2.8599999999999999</v>
      </c>
      <c r="I3574" s="235"/>
      <c r="J3574" s="230"/>
      <c r="K3574" s="230"/>
      <c r="L3574" s="236"/>
      <c r="M3574" s="237"/>
      <c r="N3574" s="238"/>
      <c r="O3574" s="238"/>
      <c r="P3574" s="238"/>
      <c r="Q3574" s="238"/>
      <c r="R3574" s="238"/>
      <c r="S3574" s="238"/>
      <c r="T3574" s="23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0" t="s">
        <v>268</v>
      </c>
      <c r="AU3574" s="240" t="s">
        <v>93</v>
      </c>
      <c r="AV3574" s="13" t="s">
        <v>93</v>
      </c>
      <c r="AW3574" s="13" t="s">
        <v>34</v>
      </c>
      <c r="AX3574" s="13" t="s">
        <v>74</v>
      </c>
      <c r="AY3574" s="240" t="s">
        <v>224</v>
      </c>
    </row>
    <row r="3575" s="16" customFormat="1">
      <c r="A3575" s="16"/>
      <c r="B3575" s="272"/>
      <c r="C3575" s="273"/>
      <c r="D3575" s="231" t="s">
        <v>268</v>
      </c>
      <c r="E3575" s="274" t="s">
        <v>19</v>
      </c>
      <c r="F3575" s="275" t="s">
        <v>351</v>
      </c>
      <c r="G3575" s="273"/>
      <c r="H3575" s="276">
        <v>12.385</v>
      </c>
      <c r="I3575" s="277"/>
      <c r="J3575" s="273"/>
      <c r="K3575" s="273"/>
      <c r="L3575" s="278"/>
      <c r="M3575" s="279"/>
      <c r="N3575" s="280"/>
      <c r="O3575" s="280"/>
      <c r="P3575" s="280"/>
      <c r="Q3575" s="280"/>
      <c r="R3575" s="280"/>
      <c r="S3575" s="280"/>
      <c r="T3575" s="281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T3575" s="282" t="s">
        <v>268</v>
      </c>
      <c r="AU3575" s="282" t="s">
        <v>93</v>
      </c>
      <c r="AV3575" s="16" t="s">
        <v>231</v>
      </c>
      <c r="AW3575" s="16" t="s">
        <v>34</v>
      </c>
      <c r="AX3575" s="16" t="s">
        <v>82</v>
      </c>
      <c r="AY3575" s="282" t="s">
        <v>224</v>
      </c>
    </row>
    <row r="3576" s="2" customFormat="1" ht="21.75" customHeight="1">
      <c r="A3576" s="41"/>
      <c r="B3576" s="42"/>
      <c r="C3576" s="286" t="s">
        <v>3535</v>
      </c>
      <c r="D3576" s="286" t="s">
        <v>572</v>
      </c>
      <c r="E3576" s="287" t="s">
        <v>3536</v>
      </c>
      <c r="F3576" s="288" t="s">
        <v>3537</v>
      </c>
      <c r="G3576" s="289" t="s">
        <v>266</v>
      </c>
      <c r="H3576" s="290">
        <v>80.563999999999993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0.014630000000000001</v>
      </c>
      <c r="R3576" s="225">
        <f>Q3576*H3576</f>
        <v>1.17865132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3538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1622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3" customFormat="1">
      <c r="A3578" s="13"/>
      <c r="B3578" s="229"/>
      <c r="C3578" s="230"/>
      <c r="D3578" s="231" t="s">
        <v>268</v>
      </c>
      <c r="E3578" s="232" t="s">
        <v>19</v>
      </c>
      <c r="F3578" s="233" t="s">
        <v>3539</v>
      </c>
      <c r="G3578" s="230"/>
      <c r="H3578" s="234">
        <v>80.563999999999993</v>
      </c>
      <c r="I3578" s="235"/>
      <c r="J3578" s="230"/>
      <c r="K3578" s="230"/>
      <c r="L3578" s="236"/>
      <c r="M3578" s="237"/>
      <c r="N3578" s="238"/>
      <c r="O3578" s="238"/>
      <c r="P3578" s="238"/>
      <c r="Q3578" s="238"/>
      <c r="R3578" s="238"/>
      <c r="S3578" s="238"/>
      <c r="T3578" s="23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0" t="s">
        <v>268</v>
      </c>
      <c r="AU3578" s="240" t="s">
        <v>93</v>
      </c>
      <c r="AV3578" s="13" t="s">
        <v>93</v>
      </c>
      <c r="AW3578" s="13" t="s">
        <v>34</v>
      </c>
      <c r="AX3578" s="13" t="s">
        <v>82</v>
      </c>
      <c r="AY3578" s="240" t="s">
        <v>224</v>
      </c>
    </row>
    <row r="3579" s="2" customFormat="1" ht="37.8" customHeight="1">
      <c r="A3579" s="41"/>
      <c r="B3579" s="42"/>
      <c r="C3579" s="216" t="s">
        <v>3540</v>
      </c>
      <c r="D3579" s="216" t="s">
        <v>227</v>
      </c>
      <c r="E3579" s="217" t="s">
        <v>3541</v>
      </c>
      <c r="F3579" s="218" t="s">
        <v>3542</v>
      </c>
      <c r="G3579" s="219" t="s">
        <v>266</v>
      </c>
      <c r="H3579" s="220">
        <v>200.26300000000001</v>
      </c>
      <c r="I3579" s="221"/>
      <c r="J3579" s="222">
        <f>ROUND(I3579*H3579,2)</f>
        <v>0</v>
      </c>
      <c r="K3579" s="218" t="s">
        <v>312</v>
      </c>
      <c r="L3579" s="47"/>
      <c r="M3579" s="223" t="s">
        <v>19</v>
      </c>
      <c r="N3579" s="224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544</v>
      </c>
      <c r="AT3579" s="227" t="s">
        <v>227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3543</v>
      </c>
    </row>
    <row r="3580" s="2" customFormat="1">
      <c r="A3580" s="41"/>
      <c r="B3580" s="42"/>
      <c r="C3580" s="43"/>
      <c r="D3580" s="267" t="s">
        <v>314</v>
      </c>
      <c r="E3580" s="43"/>
      <c r="F3580" s="268" t="s">
        <v>3544</v>
      </c>
      <c r="G3580" s="43"/>
      <c r="H3580" s="43"/>
      <c r="I3580" s="269"/>
      <c r="J3580" s="43"/>
      <c r="K3580" s="43"/>
      <c r="L3580" s="47"/>
      <c r="M3580" s="270"/>
      <c r="N3580" s="271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314</v>
      </c>
      <c r="AU3580" s="20" t="s">
        <v>93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3545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3141</v>
      </c>
      <c r="G3582" s="230"/>
      <c r="H3582" s="234">
        <v>177.85300000000001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4" customFormat="1">
      <c r="A3583" s="14"/>
      <c r="B3583" s="246"/>
      <c r="C3583" s="247"/>
      <c r="D3583" s="231" t="s">
        <v>268</v>
      </c>
      <c r="E3583" s="248" t="s">
        <v>19</v>
      </c>
      <c r="F3583" s="249" t="s">
        <v>1575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268</v>
      </c>
      <c r="AU3583" s="255" t="s">
        <v>93</v>
      </c>
      <c r="AV3583" s="14" t="s">
        <v>82</v>
      </c>
      <c r="AW3583" s="14" t="s">
        <v>34</v>
      </c>
      <c r="AX3583" s="14" t="s">
        <v>74</v>
      </c>
      <c r="AY3583" s="255" t="s">
        <v>224</v>
      </c>
    </row>
    <row r="3584" s="13" customFormat="1">
      <c r="A3584" s="13"/>
      <c r="B3584" s="229"/>
      <c r="C3584" s="230"/>
      <c r="D3584" s="231" t="s">
        <v>268</v>
      </c>
      <c r="E3584" s="232" t="s">
        <v>19</v>
      </c>
      <c r="F3584" s="233" t="s">
        <v>3546</v>
      </c>
      <c r="G3584" s="230"/>
      <c r="H3584" s="234">
        <v>22.41</v>
      </c>
      <c r="I3584" s="235"/>
      <c r="J3584" s="230"/>
      <c r="K3584" s="230"/>
      <c r="L3584" s="236"/>
      <c r="M3584" s="237"/>
      <c r="N3584" s="238"/>
      <c r="O3584" s="238"/>
      <c r="P3584" s="238"/>
      <c r="Q3584" s="238"/>
      <c r="R3584" s="238"/>
      <c r="S3584" s="238"/>
      <c r="T3584" s="23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0" t="s">
        <v>268</v>
      </c>
      <c r="AU3584" s="240" t="s">
        <v>93</v>
      </c>
      <c r="AV3584" s="13" t="s">
        <v>93</v>
      </c>
      <c r="AW3584" s="13" t="s">
        <v>34</v>
      </c>
      <c r="AX3584" s="13" t="s">
        <v>74</v>
      </c>
      <c r="AY3584" s="240" t="s">
        <v>224</v>
      </c>
    </row>
    <row r="3585" s="16" customFormat="1">
      <c r="A3585" s="16"/>
      <c r="B3585" s="272"/>
      <c r="C3585" s="273"/>
      <c r="D3585" s="231" t="s">
        <v>268</v>
      </c>
      <c r="E3585" s="274" t="s">
        <v>19</v>
      </c>
      <c r="F3585" s="275" t="s">
        <v>351</v>
      </c>
      <c r="G3585" s="273"/>
      <c r="H3585" s="276">
        <v>200.26300000000001</v>
      </c>
      <c r="I3585" s="277"/>
      <c r="J3585" s="273"/>
      <c r="K3585" s="273"/>
      <c r="L3585" s="278"/>
      <c r="M3585" s="279"/>
      <c r="N3585" s="280"/>
      <c r="O3585" s="280"/>
      <c r="P3585" s="280"/>
      <c r="Q3585" s="280"/>
      <c r="R3585" s="280"/>
      <c r="S3585" s="280"/>
      <c r="T3585" s="281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T3585" s="282" t="s">
        <v>268</v>
      </c>
      <c r="AU3585" s="282" t="s">
        <v>93</v>
      </c>
      <c r="AV3585" s="16" t="s">
        <v>231</v>
      </c>
      <c r="AW3585" s="16" t="s">
        <v>34</v>
      </c>
      <c r="AX3585" s="16" t="s">
        <v>82</v>
      </c>
      <c r="AY3585" s="282" t="s">
        <v>224</v>
      </c>
    </row>
    <row r="3586" s="2" customFormat="1" ht="16.5" customHeight="1">
      <c r="A3586" s="41"/>
      <c r="B3586" s="42"/>
      <c r="C3586" s="286" t="s">
        <v>3547</v>
      </c>
      <c r="D3586" s="286" t="s">
        <v>572</v>
      </c>
      <c r="E3586" s="287" t="s">
        <v>3143</v>
      </c>
      <c r="F3586" s="288" t="s">
        <v>3144</v>
      </c>
      <c r="G3586" s="289" t="s">
        <v>266</v>
      </c>
      <c r="H3586" s="290">
        <v>195.63800000000001</v>
      </c>
      <c r="I3586" s="291"/>
      <c r="J3586" s="292">
        <f>ROUND(I3586*H3586,2)</f>
        <v>0</v>
      </c>
      <c r="K3586" s="288" t="s">
        <v>312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0.012</v>
      </c>
      <c r="R3586" s="225">
        <f>Q3586*H3586</f>
        <v>2.3476560000000002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3548</v>
      </c>
    </row>
    <row r="3587" s="14" customFormat="1">
      <c r="A3587" s="14"/>
      <c r="B3587" s="246"/>
      <c r="C3587" s="247"/>
      <c r="D3587" s="231" t="s">
        <v>268</v>
      </c>
      <c r="E3587" s="248" t="s">
        <v>19</v>
      </c>
      <c r="F3587" s="249" t="s">
        <v>3545</v>
      </c>
      <c r="G3587" s="247"/>
      <c r="H3587" s="248" t="s">
        <v>19</v>
      </c>
      <c r="I3587" s="250"/>
      <c r="J3587" s="247"/>
      <c r="K3587" s="247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268</v>
      </c>
      <c r="AU3587" s="255" t="s">
        <v>93</v>
      </c>
      <c r="AV3587" s="14" t="s">
        <v>82</v>
      </c>
      <c r="AW3587" s="14" t="s">
        <v>34</v>
      </c>
      <c r="AX3587" s="14" t="s">
        <v>74</v>
      </c>
      <c r="AY3587" s="255" t="s">
        <v>224</v>
      </c>
    </row>
    <row r="3588" s="13" customFormat="1">
      <c r="A3588" s="13"/>
      <c r="B3588" s="229"/>
      <c r="C3588" s="230"/>
      <c r="D3588" s="231" t="s">
        <v>268</v>
      </c>
      <c r="E3588" s="232" t="s">
        <v>19</v>
      </c>
      <c r="F3588" s="233" t="s">
        <v>3146</v>
      </c>
      <c r="G3588" s="230"/>
      <c r="H3588" s="234">
        <v>195.63800000000001</v>
      </c>
      <c r="I3588" s="235"/>
      <c r="J3588" s="230"/>
      <c r="K3588" s="230"/>
      <c r="L3588" s="236"/>
      <c r="M3588" s="237"/>
      <c r="N3588" s="238"/>
      <c r="O3588" s="238"/>
      <c r="P3588" s="238"/>
      <c r="Q3588" s="238"/>
      <c r="R3588" s="238"/>
      <c r="S3588" s="238"/>
      <c r="T3588" s="23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0" t="s">
        <v>268</v>
      </c>
      <c r="AU3588" s="240" t="s">
        <v>93</v>
      </c>
      <c r="AV3588" s="13" t="s">
        <v>93</v>
      </c>
      <c r="AW3588" s="13" t="s">
        <v>34</v>
      </c>
      <c r="AX3588" s="13" t="s">
        <v>74</v>
      </c>
      <c r="AY3588" s="240" t="s">
        <v>224</v>
      </c>
    </row>
    <row r="3589" s="16" customFormat="1">
      <c r="A3589" s="16"/>
      <c r="B3589" s="272"/>
      <c r="C3589" s="273"/>
      <c r="D3589" s="231" t="s">
        <v>268</v>
      </c>
      <c r="E3589" s="274" t="s">
        <v>19</v>
      </c>
      <c r="F3589" s="275" t="s">
        <v>351</v>
      </c>
      <c r="G3589" s="273"/>
      <c r="H3589" s="276">
        <v>195.63800000000001</v>
      </c>
      <c r="I3589" s="277"/>
      <c r="J3589" s="273"/>
      <c r="K3589" s="273"/>
      <c r="L3589" s="278"/>
      <c r="M3589" s="279"/>
      <c r="N3589" s="280"/>
      <c r="O3589" s="280"/>
      <c r="P3589" s="280"/>
      <c r="Q3589" s="280"/>
      <c r="R3589" s="280"/>
      <c r="S3589" s="280"/>
      <c r="T3589" s="281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82" t="s">
        <v>268</v>
      </c>
      <c r="AU3589" s="282" t="s">
        <v>93</v>
      </c>
      <c r="AV3589" s="16" t="s">
        <v>231</v>
      </c>
      <c r="AW3589" s="16" t="s">
        <v>34</v>
      </c>
      <c r="AX3589" s="16" t="s">
        <v>82</v>
      </c>
      <c r="AY3589" s="282" t="s">
        <v>224</v>
      </c>
    </row>
    <row r="3590" s="2" customFormat="1" ht="21.75" customHeight="1">
      <c r="A3590" s="41"/>
      <c r="B3590" s="42"/>
      <c r="C3590" s="286" t="s">
        <v>3549</v>
      </c>
      <c r="D3590" s="286" t="s">
        <v>572</v>
      </c>
      <c r="E3590" s="287" t="s">
        <v>3550</v>
      </c>
      <c r="F3590" s="288" t="s">
        <v>3551</v>
      </c>
      <c r="G3590" s="289" t="s">
        <v>266</v>
      </c>
      <c r="H3590" s="290">
        <v>24.651</v>
      </c>
      <c r="I3590" s="291"/>
      <c r="J3590" s="292">
        <f>ROUND(I3590*H3590,2)</f>
        <v>0</v>
      </c>
      <c r="K3590" s="288" t="s">
        <v>312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0.012800000000000001</v>
      </c>
      <c r="R3590" s="225">
        <f>Q3590*H3590</f>
        <v>0.3155328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3552</v>
      </c>
    </row>
    <row r="3591" s="14" customFormat="1">
      <c r="A3591" s="14"/>
      <c r="B3591" s="246"/>
      <c r="C3591" s="247"/>
      <c r="D3591" s="231" t="s">
        <v>268</v>
      </c>
      <c r="E3591" s="248" t="s">
        <v>19</v>
      </c>
      <c r="F3591" s="249" t="s">
        <v>1575</v>
      </c>
      <c r="G3591" s="247"/>
      <c r="H3591" s="248" t="s">
        <v>19</v>
      </c>
      <c r="I3591" s="250"/>
      <c r="J3591" s="247"/>
      <c r="K3591" s="247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268</v>
      </c>
      <c r="AU3591" s="255" t="s">
        <v>93</v>
      </c>
      <c r="AV3591" s="14" t="s">
        <v>82</v>
      </c>
      <c r="AW3591" s="14" t="s">
        <v>34</v>
      </c>
      <c r="AX3591" s="14" t="s">
        <v>74</v>
      </c>
      <c r="AY3591" s="255" t="s">
        <v>224</v>
      </c>
    </row>
    <row r="3592" s="13" customFormat="1">
      <c r="A3592" s="13"/>
      <c r="B3592" s="229"/>
      <c r="C3592" s="230"/>
      <c r="D3592" s="231" t="s">
        <v>268</v>
      </c>
      <c r="E3592" s="232" t="s">
        <v>19</v>
      </c>
      <c r="F3592" s="233" t="s">
        <v>3553</v>
      </c>
      <c r="G3592" s="230"/>
      <c r="H3592" s="234">
        <v>24.651</v>
      </c>
      <c r="I3592" s="235"/>
      <c r="J3592" s="230"/>
      <c r="K3592" s="230"/>
      <c r="L3592" s="236"/>
      <c r="M3592" s="237"/>
      <c r="N3592" s="238"/>
      <c r="O3592" s="238"/>
      <c r="P3592" s="238"/>
      <c r="Q3592" s="238"/>
      <c r="R3592" s="238"/>
      <c r="S3592" s="238"/>
      <c r="T3592" s="23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0" t="s">
        <v>268</v>
      </c>
      <c r="AU3592" s="240" t="s">
        <v>93</v>
      </c>
      <c r="AV3592" s="13" t="s">
        <v>93</v>
      </c>
      <c r="AW3592" s="13" t="s">
        <v>34</v>
      </c>
      <c r="AX3592" s="13" t="s">
        <v>82</v>
      </c>
      <c r="AY3592" s="240" t="s">
        <v>224</v>
      </c>
    </row>
    <row r="3593" s="2" customFormat="1" ht="16.5" customHeight="1">
      <c r="A3593" s="41"/>
      <c r="B3593" s="42"/>
      <c r="C3593" s="216" t="s">
        <v>3554</v>
      </c>
      <c r="D3593" s="216" t="s">
        <v>227</v>
      </c>
      <c r="E3593" s="217" t="s">
        <v>3555</v>
      </c>
      <c r="F3593" s="218" t="s">
        <v>3556</v>
      </c>
      <c r="G3593" s="219" t="s">
        <v>471</v>
      </c>
      <c r="H3593" s="220">
        <v>391.27699999999999</v>
      </c>
      <c r="I3593" s="221"/>
      <c r="J3593" s="222">
        <f>ROUND(I3593*H3593,2)</f>
        <v>0</v>
      </c>
      <c r="K3593" s="218" t="s">
        <v>312</v>
      </c>
      <c r="L3593" s="47"/>
      <c r="M3593" s="223" t="s">
        <v>19</v>
      </c>
      <c r="N3593" s="224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544</v>
      </c>
      <c r="AT3593" s="227" t="s">
        <v>227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3557</v>
      </c>
    </row>
    <row r="3594" s="2" customFormat="1">
      <c r="A3594" s="41"/>
      <c r="B3594" s="42"/>
      <c r="C3594" s="43"/>
      <c r="D3594" s="267" t="s">
        <v>314</v>
      </c>
      <c r="E3594" s="43"/>
      <c r="F3594" s="268" t="s">
        <v>3558</v>
      </c>
      <c r="G3594" s="43"/>
      <c r="H3594" s="43"/>
      <c r="I3594" s="269"/>
      <c r="J3594" s="43"/>
      <c r="K3594" s="43"/>
      <c r="L3594" s="47"/>
      <c r="M3594" s="270"/>
      <c r="N3594" s="271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314</v>
      </c>
      <c r="AU3594" s="20" t="s">
        <v>93</v>
      </c>
    </row>
    <row r="3595" s="14" customFormat="1">
      <c r="A3595" s="14"/>
      <c r="B3595" s="246"/>
      <c r="C3595" s="247"/>
      <c r="D3595" s="231" t="s">
        <v>268</v>
      </c>
      <c r="E3595" s="248" t="s">
        <v>19</v>
      </c>
      <c r="F3595" s="249" t="s">
        <v>3545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268</v>
      </c>
      <c r="AU3595" s="255" t="s">
        <v>93</v>
      </c>
      <c r="AV3595" s="14" t="s">
        <v>82</v>
      </c>
      <c r="AW3595" s="14" t="s">
        <v>34</v>
      </c>
      <c r="AX3595" s="14" t="s">
        <v>74</v>
      </c>
      <c r="AY3595" s="255" t="s">
        <v>224</v>
      </c>
    </row>
    <row r="3596" s="13" customFormat="1">
      <c r="A3596" s="13"/>
      <c r="B3596" s="229"/>
      <c r="C3596" s="230"/>
      <c r="D3596" s="231" t="s">
        <v>268</v>
      </c>
      <c r="E3596" s="232" t="s">
        <v>19</v>
      </c>
      <c r="F3596" s="233" t="s">
        <v>3559</v>
      </c>
      <c r="G3596" s="230"/>
      <c r="H3596" s="234">
        <v>391.27699999999999</v>
      </c>
      <c r="I3596" s="235"/>
      <c r="J3596" s="230"/>
      <c r="K3596" s="230"/>
      <c r="L3596" s="236"/>
      <c r="M3596" s="237"/>
      <c r="N3596" s="238"/>
      <c r="O3596" s="238"/>
      <c r="P3596" s="238"/>
      <c r="Q3596" s="238"/>
      <c r="R3596" s="238"/>
      <c r="S3596" s="238"/>
      <c r="T3596" s="23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0" t="s">
        <v>268</v>
      </c>
      <c r="AU3596" s="240" t="s">
        <v>93</v>
      </c>
      <c r="AV3596" s="13" t="s">
        <v>93</v>
      </c>
      <c r="AW3596" s="13" t="s">
        <v>34</v>
      </c>
      <c r="AX3596" s="13" t="s">
        <v>74</v>
      </c>
      <c r="AY3596" s="240" t="s">
        <v>224</v>
      </c>
    </row>
    <row r="3597" s="16" customFormat="1">
      <c r="A3597" s="16"/>
      <c r="B3597" s="272"/>
      <c r="C3597" s="273"/>
      <c r="D3597" s="231" t="s">
        <v>268</v>
      </c>
      <c r="E3597" s="274" t="s">
        <v>19</v>
      </c>
      <c r="F3597" s="275" t="s">
        <v>351</v>
      </c>
      <c r="G3597" s="273"/>
      <c r="H3597" s="276">
        <v>391.27699999999999</v>
      </c>
      <c r="I3597" s="277"/>
      <c r="J3597" s="273"/>
      <c r="K3597" s="273"/>
      <c r="L3597" s="278"/>
      <c r="M3597" s="279"/>
      <c r="N3597" s="280"/>
      <c r="O3597" s="280"/>
      <c r="P3597" s="280"/>
      <c r="Q3597" s="280"/>
      <c r="R3597" s="280"/>
      <c r="S3597" s="280"/>
      <c r="T3597" s="281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T3597" s="282" t="s">
        <v>268</v>
      </c>
      <c r="AU3597" s="282" t="s">
        <v>93</v>
      </c>
      <c r="AV3597" s="16" t="s">
        <v>231</v>
      </c>
      <c r="AW3597" s="16" t="s">
        <v>34</v>
      </c>
      <c r="AX3597" s="16" t="s">
        <v>82</v>
      </c>
      <c r="AY3597" s="282" t="s">
        <v>224</v>
      </c>
    </row>
    <row r="3598" s="2" customFormat="1" ht="16.5" customHeight="1">
      <c r="A3598" s="41"/>
      <c r="B3598" s="42"/>
      <c r="C3598" s="286" t="s">
        <v>3560</v>
      </c>
      <c r="D3598" s="286" t="s">
        <v>572</v>
      </c>
      <c r="E3598" s="287" t="s">
        <v>3561</v>
      </c>
      <c r="F3598" s="288" t="s">
        <v>3562</v>
      </c>
      <c r="G3598" s="289" t="s">
        <v>471</v>
      </c>
      <c r="H3598" s="290">
        <v>430.40499999999997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0.00072000000000000005</v>
      </c>
      <c r="R3598" s="225">
        <f>Q3598*H3598</f>
        <v>0.30989159999999999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3563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3564</v>
      </c>
      <c r="G3599" s="230"/>
      <c r="H3599" s="234">
        <v>430.40499999999997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82</v>
      </c>
      <c r="AY3599" s="240" t="s">
        <v>224</v>
      </c>
    </row>
    <row r="3600" s="2" customFormat="1" ht="33" customHeight="1">
      <c r="A3600" s="41"/>
      <c r="B3600" s="42"/>
      <c r="C3600" s="216" t="s">
        <v>1252</v>
      </c>
      <c r="D3600" s="216" t="s">
        <v>227</v>
      </c>
      <c r="E3600" s="217" t="s">
        <v>3565</v>
      </c>
      <c r="F3600" s="218" t="s">
        <v>3566</v>
      </c>
      <c r="G3600" s="219" t="s">
        <v>471</v>
      </c>
      <c r="H3600" s="220">
        <v>70.400000000000006</v>
      </c>
      <c r="I3600" s="221"/>
      <c r="J3600" s="222">
        <f>ROUND(I3600*H3600,2)</f>
        <v>0</v>
      </c>
      <c r="K3600" s="218" t="s">
        <v>312</v>
      </c>
      <c r="L3600" s="47"/>
      <c r="M3600" s="223" t="s">
        <v>19</v>
      </c>
      <c r="N3600" s="224" t="s">
        <v>46</v>
      </c>
      <c r="O3600" s="87"/>
      <c r="P3600" s="225">
        <f>O3600*H3600</f>
        <v>0</v>
      </c>
      <c r="Q3600" s="225">
        <v>0</v>
      </c>
      <c r="R3600" s="225">
        <f>Q3600*H3600</f>
        <v>0</v>
      </c>
      <c r="S3600" s="225">
        <v>0</v>
      </c>
      <c r="T3600" s="226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27" t="s">
        <v>544</v>
      </c>
      <c r="AT3600" s="227" t="s">
        <v>227</v>
      </c>
      <c r="AU3600" s="227" t="s">
        <v>93</v>
      </c>
      <c r="AY3600" s="20" t="s">
        <v>224</v>
      </c>
      <c r="BE3600" s="228">
        <f>IF(N3600="základní",J3600,0)</f>
        <v>0</v>
      </c>
      <c r="BF3600" s="228">
        <f>IF(N3600="snížená",J3600,0)</f>
        <v>0</v>
      </c>
      <c r="BG3600" s="228">
        <f>IF(N3600="zákl. přenesená",J3600,0)</f>
        <v>0</v>
      </c>
      <c r="BH3600" s="228">
        <f>IF(N3600="sníž. přenesená",J3600,0)</f>
        <v>0</v>
      </c>
      <c r="BI3600" s="228">
        <f>IF(N3600="nulová",J3600,0)</f>
        <v>0</v>
      </c>
      <c r="BJ3600" s="20" t="s">
        <v>93</v>
      </c>
      <c r="BK3600" s="228">
        <f>ROUND(I3600*H3600,2)</f>
        <v>0</v>
      </c>
      <c r="BL3600" s="20" t="s">
        <v>544</v>
      </c>
      <c r="BM3600" s="227" t="s">
        <v>3567</v>
      </c>
    </row>
    <row r="3601" s="2" customFormat="1">
      <c r="A3601" s="41"/>
      <c r="B3601" s="42"/>
      <c r="C3601" s="43"/>
      <c r="D3601" s="267" t="s">
        <v>314</v>
      </c>
      <c r="E3601" s="43"/>
      <c r="F3601" s="268" t="s">
        <v>3568</v>
      </c>
      <c r="G3601" s="43"/>
      <c r="H3601" s="43"/>
      <c r="I3601" s="269"/>
      <c r="J3601" s="43"/>
      <c r="K3601" s="43"/>
      <c r="L3601" s="47"/>
      <c r="M3601" s="270"/>
      <c r="N3601" s="271"/>
      <c r="O3601" s="87"/>
      <c r="P3601" s="87"/>
      <c r="Q3601" s="87"/>
      <c r="R3601" s="87"/>
      <c r="S3601" s="87"/>
      <c r="T3601" s="88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T3601" s="20" t="s">
        <v>314</v>
      </c>
      <c r="AU3601" s="20" t="s">
        <v>93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3569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3570</v>
      </c>
      <c r="G3603" s="230"/>
      <c r="H3603" s="234">
        <v>15.5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4" customFormat="1">
      <c r="A3604" s="14"/>
      <c r="B3604" s="246"/>
      <c r="C3604" s="247"/>
      <c r="D3604" s="231" t="s">
        <v>268</v>
      </c>
      <c r="E3604" s="248" t="s">
        <v>19</v>
      </c>
      <c r="F3604" s="249" t="s">
        <v>3571</v>
      </c>
      <c r="G3604" s="247"/>
      <c r="H3604" s="248" t="s">
        <v>19</v>
      </c>
      <c r="I3604" s="250"/>
      <c r="J3604" s="247"/>
      <c r="K3604" s="247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268</v>
      </c>
      <c r="AU3604" s="255" t="s">
        <v>93</v>
      </c>
      <c r="AV3604" s="14" t="s">
        <v>82</v>
      </c>
      <c r="AW3604" s="14" t="s">
        <v>34</v>
      </c>
      <c r="AX3604" s="14" t="s">
        <v>74</v>
      </c>
      <c r="AY3604" s="255" t="s">
        <v>224</v>
      </c>
    </row>
    <row r="3605" s="13" customFormat="1">
      <c r="A3605" s="13"/>
      <c r="B3605" s="229"/>
      <c r="C3605" s="230"/>
      <c r="D3605" s="231" t="s">
        <v>268</v>
      </c>
      <c r="E3605" s="232" t="s">
        <v>19</v>
      </c>
      <c r="F3605" s="233" t="s">
        <v>3572</v>
      </c>
      <c r="G3605" s="230"/>
      <c r="H3605" s="234">
        <v>54.899999999999999</v>
      </c>
      <c r="I3605" s="235"/>
      <c r="J3605" s="230"/>
      <c r="K3605" s="230"/>
      <c r="L3605" s="236"/>
      <c r="M3605" s="237"/>
      <c r="N3605" s="238"/>
      <c r="O3605" s="238"/>
      <c r="P3605" s="238"/>
      <c r="Q3605" s="238"/>
      <c r="R3605" s="238"/>
      <c r="S3605" s="238"/>
      <c r="T3605" s="23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0" t="s">
        <v>268</v>
      </c>
      <c r="AU3605" s="240" t="s">
        <v>93</v>
      </c>
      <c r="AV3605" s="13" t="s">
        <v>93</v>
      </c>
      <c r="AW3605" s="13" t="s">
        <v>34</v>
      </c>
      <c r="AX3605" s="13" t="s">
        <v>74</v>
      </c>
      <c r="AY3605" s="240" t="s">
        <v>224</v>
      </c>
    </row>
    <row r="3606" s="16" customFormat="1">
      <c r="A3606" s="16"/>
      <c r="B3606" s="272"/>
      <c r="C3606" s="273"/>
      <c r="D3606" s="231" t="s">
        <v>268</v>
      </c>
      <c r="E3606" s="274" t="s">
        <v>19</v>
      </c>
      <c r="F3606" s="275" t="s">
        <v>351</v>
      </c>
      <c r="G3606" s="273"/>
      <c r="H3606" s="276">
        <v>70.400000000000006</v>
      </c>
      <c r="I3606" s="277"/>
      <c r="J3606" s="273"/>
      <c r="K3606" s="273"/>
      <c r="L3606" s="278"/>
      <c r="M3606" s="279"/>
      <c r="N3606" s="280"/>
      <c r="O3606" s="280"/>
      <c r="P3606" s="280"/>
      <c r="Q3606" s="280"/>
      <c r="R3606" s="280"/>
      <c r="S3606" s="280"/>
      <c r="T3606" s="281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82" t="s">
        <v>268</v>
      </c>
      <c r="AU3606" s="282" t="s">
        <v>93</v>
      </c>
      <c r="AV3606" s="16" t="s">
        <v>231</v>
      </c>
      <c r="AW3606" s="16" t="s">
        <v>34</v>
      </c>
      <c r="AX3606" s="16" t="s">
        <v>82</v>
      </c>
      <c r="AY3606" s="282" t="s">
        <v>224</v>
      </c>
    </row>
    <row r="3607" s="2" customFormat="1" ht="16.5" customHeight="1">
      <c r="A3607" s="41"/>
      <c r="B3607" s="42"/>
      <c r="C3607" s="286" t="s">
        <v>3573</v>
      </c>
      <c r="D3607" s="286" t="s">
        <v>572</v>
      </c>
      <c r="E3607" s="287" t="s">
        <v>3574</v>
      </c>
      <c r="F3607" s="288" t="s">
        <v>3575</v>
      </c>
      <c r="G3607" s="289" t="s">
        <v>471</v>
      </c>
      <c r="H3607" s="290">
        <v>60.390000000000001</v>
      </c>
      <c r="I3607" s="291"/>
      <c r="J3607" s="292">
        <f>ROUND(I3607*H3607,2)</f>
        <v>0</v>
      </c>
      <c r="K3607" s="288" t="s">
        <v>19</v>
      </c>
      <c r="L3607" s="293"/>
      <c r="M3607" s="294" t="s">
        <v>19</v>
      </c>
      <c r="N3607" s="295" t="s">
        <v>46</v>
      </c>
      <c r="O3607" s="87"/>
      <c r="P3607" s="225">
        <f>O3607*H3607</f>
        <v>0</v>
      </c>
      <c r="Q3607" s="225">
        <v>0.0040000000000000001</v>
      </c>
      <c r="R3607" s="225">
        <f>Q3607*H3607</f>
        <v>0.24156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643</v>
      </c>
      <c r="AT3607" s="227" t="s">
        <v>572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3576</v>
      </c>
    </row>
    <row r="3608" s="14" customFormat="1">
      <c r="A3608" s="14"/>
      <c r="B3608" s="246"/>
      <c r="C3608" s="247"/>
      <c r="D3608" s="231" t="s">
        <v>268</v>
      </c>
      <c r="E3608" s="248" t="s">
        <v>19</v>
      </c>
      <c r="F3608" s="249" t="s">
        <v>3571</v>
      </c>
      <c r="G3608" s="247"/>
      <c r="H3608" s="248" t="s">
        <v>19</v>
      </c>
      <c r="I3608" s="250"/>
      <c r="J3608" s="247"/>
      <c r="K3608" s="247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268</v>
      </c>
      <c r="AU3608" s="255" t="s">
        <v>93</v>
      </c>
      <c r="AV3608" s="14" t="s">
        <v>82</v>
      </c>
      <c r="AW3608" s="14" t="s">
        <v>34</v>
      </c>
      <c r="AX3608" s="14" t="s">
        <v>74</v>
      </c>
      <c r="AY3608" s="255" t="s">
        <v>224</v>
      </c>
    </row>
    <row r="3609" s="13" customFormat="1">
      <c r="A3609" s="13"/>
      <c r="B3609" s="229"/>
      <c r="C3609" s="230"/>
      <c r="D3609" s="231" t="s">
        <v>268</v>
      </c>
      <c r="E3609" s="232" t="s">
        <v>19</v>
      </c>
      <c r="F3609" s="233" t="s">
        <v>3577</v>
      </c>
      <c r="G3609" s="230"/>
      <c r="H3609" s="234">
        <v>60.390000000000001</v>
      </c>
      <c r="I3609" s="235"/>
      <c r="J3609" s="230"/>
      <c r="K3609" s="230"/>
      <c r="L3609" s="236"/>
      <c r="M3609" s="237"/>
      <c r="N3609" s="238"/>
      <c r="O3609" s="238"/>
      <c r="P3609" s="238"/>
      <c r="Q3609" s="238"/>
      <c r="R3609" s="238"/>
      <c r="S3609" s="238"/>
      <c r="T3609" s="23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0" t="s">
        <v>268</v>
      </c>
      <c r="AU3609" s="240" t="s">
        <v>93</v>
      </c>
      <c r="AV3609" s="13" t="s">
        <v>93</v>
      </c>
      <c r="AW3609" s="13" t="s">
        <v>34</v>
      </c>
      <c r="AX3609" s="13" t="s">
        <v>74</v>
      </c>
      <c r="AY3609" s="240" t="s">
        <v>224</v>
      </c>
    </row>
    <row r="3610" s="16" customFormat="1">
      <c r="A3610" s="16"/>
      <c r="B3610" s="272"/>
      <c r="C3610" s="273"/>
      <c r="D3610" s="231" t="s">
        <v>268</v>
      </c>
      <c r="E3610" s="274" t="s">
        <v>19</v>
      </c>
      <c r="F3610" s="275" t="s">
        <v>351</v>
      </c>
      <c r="G3610" s="273"/>
      <c r="H3610" s="276">
        <v>60.390000000000001</v>
      </c>
      <c r="I3610" s="277"/>
      <c r="J3610" s="273"/>
      <c r="K3610" s="273"/>
      <c r="L3610" s="278"/>
      <c r="M3610" s="279"/>
      <c r="N3610" s="280"/>
      <c r="O3610" s="280"/>
      <c r="P3610" s="280"/>
      <c r="Q3610" s="280"/>
      <c r="R3610" s="280"/>
      <c r="S3610" s="280"/>
      <c r="T3610" s="281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T3610" s="282" t="s">
        <v>268</v>
      </c>
      <c r="AU3610" s="282" t="s">
        <v>93</v>
      </c>
      <c r="AV3610" s="16" t="s">
        <v>231</v>
      </c>
      <c r="AW3610" s="16" t="s">
        <v>34</v>
      </c>
      <c r="AX3610" s="16" t="s">
        <v>82</v>
      </c>
      <c r="AY3610" s="282" t="s">
        <v>224</v>
      </c>
    </row>
    <row r="3611" s="2" customFormat="1" ht="16.5" customHeight="1">
      <c r="A3611" s="41"/>
      <c r="B3611" s="42"/>
      <c r="C3611" s="286" t="s">
        <v>3578</v>
      </c>
      <c r="D3611" s="286" t="s">
        <v>572</v>
      </c>
      <c r="E3611" s="287" t="s">
        <v>3579</v>
      </c>
      <c r="F3611" s="288" t="s">
        <v>3580</v>
      </c>
      <c r="G3611" s="289" t="s">
        <v>471</v>
      </c>
      <c r="H3611" s="290">
        <v>17.050000000000001</v>
      </c>
      <c r="I3611" s="291"/>
      <c r="J3611" s="292">
        <f>ROUND(I3611*H3611,2)</f>
        <v>0</v>
      </c>
      <c r="K3611" s="288" t="s">
        <v>19</v>
      </c>
      <c r="L3611" s="293"/>
      <c r="M3611" s="294" t="s">
        <v>19</v>
      </c>
      <c r="N3611" s="295" t="s">
        <v>46</v>
      </c>
      <c r="O3611" s="87"/>
      <c r="P3611" s="225">
        <f>O3611*H3611</f>
        <v>0</v>
      </c>
      <c r="Q3611" s="225">
        <v>0.0018</v>
      </c>
      <c r="R3611" s="225">
        <f>Q3611*H3611</f>
        <v>0.030690000000000002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643</v>
      </c>
      <c r="AT3611" s="227" t="s">
        <v>572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3581</v>
      </c>
    </row>
    <row r="3612" s="14" customFormat="1">
      <c r="A3612" s="14"/>
      <c r="B3612" s="246"/>
      <c r="C3612" s="247"/>
      <c r="D3612" s="231" t="s">
        <v>268</v>
      </c>
      <c r="E3612" s="248" t="s">
        <v>19</v>
      </c>
      <c r="F3612" s="249" t="s">
        <v>3569</v>
      </c>
      <c r="G3612" s="247"/>
      <c r="H3612" s="248" t="s">
        <v>19</v>
      </c>
      <c r="I3612" s="250"/>
      <c r="J3612" s="247"/>
      <c r="K3612" s="247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268</v>
      </c>
      <c r="AU3612" s="255" t="s">
        <v>93</v>
      </c>
      <c r="AV3612" s="14" t="s">
        <v>82</v>
      </c>
      <c r="AW3612" s="14" t="s">
        <v>34</v>
      </c>
      <c r="AX3612" s="14" t="s">
        <v>74</v>
      </c>
      <c r="AY3612" s="255" t="s">
        <v>224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3582</v>
      </c>
      <c r="G3613" s="230"/>
      <c r="H3613" s="234">
        <v>17.050000000000001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74</v>
      </c>
      <c r="AY3613" s="240" t="s">
        <v>224</v>
      </c>
    </row>
    <row r="3614" s="16" customFormat="1">
      <c r="A3614" s="16"/>
      <c r="B3614" s="272"/>
      <c r="C3614" s="273"/>
      <c r="D3614" s="231" t="s">
        <v>268</v>
      </c>
      <c r="E3614" s="274" t="s">
        <v>19</v>
      </c>
      <c r="F3614" s="275" t="s">
        <v>351</v>
      </c>
      <c r="G3614" s="273"/>
      <c r="H3614" s="276">
        <v>17.050000000000001</v>
      </c>
      <c r="I3614" s="277"/>
      <c r="J3614" s="273"/>
      <c r="K3614" s="273"/>
      <c r="L3614" s="278"/>
      <c r="M3614" s="279"/>
      <c r="N3614" s="280"/>
      <c r="O3614" s="280"/>
      <c r="P3614" s="280"/>
      <c r="Q3614" s="280"/>
      <c r="R3614" s="280"/>
      <c r="S3614" s="280"/>
      <c r="T3614" s="281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T3614" s="282" t="s">
        <v>268</v>
      </c>
      <c r="AU3614" s="282" t="s">
        <v>93</v>
      </c>
      <c r="AV3614" s="16" t="s">
        <v>231</v>
      </c>
      <c r="AW3614" s="16" t="s">
        <v>34</v>
      </c>
      <c r="AX3614" s="16" t="s">
        <v>82</v>
      </c>
      <c r="AY3614" s="282" t="s">
        <v>224</v>
      </c>
    </row>
    <row r="3615" s="2" customFormat="1" ht="16.5" customHeight="1">
      <c r="A3615" s="41"/>
      <c r="B3615" s="42"/>
      <c r="C3615" s="216" t="s">
        <v>3583</v>
      </c>
      <c r="D3615" s="216" t="s">
        <v>227</v>
      </c>
      <c r="E3615" s="217" t="s">
        <v>3584</v>
      </c>
      <c r="F3615" s="218" t="s">
        <v>3585</v>
      </c>
      <c r="G3615" s="219" t="s">
        <v>266</v>
      </c>
      <c r="H3615" s="220">
        <v>245.55600000000001</v>
      </c>
      <c r="I3615" s="221"/>
      <c r="J3615" s="222">
        <f>ROUND(I3615*H3615,2)</f>
        <v>0</v>
      </c>
      <c r="K3615" s="218" t="s">
        <v>19</v>
      </c>
      <c r="L3615" s="47"/>
      <c r="M3615" s="223" t="s">
        <v>19</v>
      </c>
      <c r="N3615" s="224" t="s">
        <v>46</v>
      </c>
      <c r="O3615" s="87"/>
      <c r="P3615" s="225">
        <f>O3615*H3615</f>
        <v>0</v>
      </c>
      <c r="Q3615" s="225">
        <v>0</v>
      </c>
      <c r="R3615" s="225">
        <f>Q3615*H3615</f>
        <v>0</v>
      </c>
      <c r="S3615" s="225">
        <v>0</v>
      </c>
      <c r="T3615" s="226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7" t="s">
        <v>544</v>
      </c>
      <c r="AT3615" s="227" t="s">
        <v>227</v>
      </c>
      <c r="AU3615" s="227" t="s">
        <v>93</v>
      </c>
      <c r="AY3615" s="20" t="s">
        <v>224</v>
      </c>
      <c r="BE3615" s="228">
        <f>IF(N3615="základní",J3615,0)</f>
        <v>0</v>
      </c>
      <c r="BF3615" s="228">
        <f>IF(N3615="snížená",J3615,0)</f>
        <v>0</v>
      </c>
      <c r="BG3615" s="228">
        <f>IF(N3615="zákl. přenesená",J3615,0)</f>
        <v>0</v>
      </c>
      <c r="BH3615" s="228">
        <f>IF(N3615="sníž. přenesená",J3615,0)</f>
        <v>0</v>
      </c>
      <c r="BI3615" s="228">
        <f>IF(N3615="nulová",J3615,0)</f>
        <v>0</v>
      </c>
      <c r="BJ3615" s="20" t="s">
        <v>93</v>
      </c>
      <c r="BK3615" s="228">
        <f>ROUND(I3615*H3615,2)</f>
        <v>0</v>
      </c>
      <c r="BL3615" s="20" t="s">
        <v>544</v>
      </c>
      <c r="BM3615" s="227" t="s">
        <v>3586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3587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3588</v>
      </c>
      <c r="G3617" s="230"/>
      <c r="H3617" s="234">
        <v>4.3289999999999997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3589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3590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3591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3590</v>
      </c>
      <c r="G3621" s="230"/>
      <c r="H3621" s="234">
        <v>25.308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3592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3593</v>
      </c>
      <c r="G3623" s="230"/>
      <c r="H3623" s="234">
        <v>39.960000000000001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3594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3595</v>
      </c>
      <c r="G3625" s="230"/>
      <c r="H3625" s="234">
        <v>24.975000000000001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3596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3597</v>
      </c>
      <c r="G3627" s="230"/>
      <c r="H3627" s="234">
        <v>1.5600000000000001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3598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3599</v>
      </c>
      <c r="G3629" s="230"/>
      <c r="H3629" s="234">
        <v>16.872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3600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3601</v>
      </c>
      <c r="G3631" s="230"/>
      <c r="H3631" s="234">
        <v>8.4359999999999999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3602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3603</v>
      </c>
      <c r="G3633" s="230"/>
      <c r="H3633" s="234">
        <v>29.969999999999999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3604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3605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3606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3605</v>
      </c>
      <c r="G3637" s="230"/>
      <c r="H3637" s="234">
        <v>9.9900000000000002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3607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3608</v>
      </c>
      <c r="G3639" s="230"/>
      <c r="H3639" s="234">
        <v>12.654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3609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3610</v>
      </c>
      <c r="G3641" s="230"/>
      <c r="H3641" s="234">
        <v>4.9950000000000001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3611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3588</v>
      </c>
      <c r="G3643" s="230"/>
      <c r="H3643" s="234">
        <v>4.3289999999999997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5" customFormat="1">
      <c r="A3644" s="15"/>
      <c r="B3644" s="256"/>
      <c r="C3644" s="257"/>
      <c r="D3644" s="231" t="s">
        <v>268</v>
      </c>
      <c r="E3644" s="258" t="s">
        <v>19</v>
      </c>
      <c r="F3644" s="259" t="s">
        <v>300</v>
      </c>
      <c r="G3644" s="257"/>
      <c r="H3644" s="260">
        <v>218.67599999999999</v>
      </c>
      <c r="I3644" s="261"/>
      <c r="J3644" s="257"/>
      <c r="K3644" s="257"/>
      <c r="L3644" s="262"/>
      <c r="M3644" s="263"/>
      <c r="N3644" s="264"/>
      <c r="O3644" s="264"/>
      <c r="P3644" s="264"/>
      <c r="Q3644" s="264"/>
      <c r="R3644" s="264"/>
      <c r="S3644" s="264"/>
      <c r="T3644" s="26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T3644" s="266" t="s">
        <v>268</v>
      </c>
      <c r="AU3644" s="266" t="s">
        <v>93</v>
      </c>
      <c r="AV3644" s="15" t="s">
        <v>108</v>
      </c>
      <c r="AW3644" s="15" t="s">
        <v>34</v>
      </c>
      <c r="AX3644" s="15" t="s">
        <v>74</v>
      </c>
      <c r="AY3644" s="266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3612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3613</v>
      </c>
      <c r="G3646" s="230"/>
      <c r="H3646" s="234">
        <v>8.6400000000000006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3614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3615</v>
      </c>
      <c r="G3648" s="230"/>
      <c r="H3648" s="234">
        <v>2.8500000000000001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3616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3617</v>
      </c>
      <c r="G3650" s="230"/>
      <c r="H3650" s="234">
        <v>6.75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4" customFormat="1">
      <c r="A3651" s="14"/>
      <c r="B3651" s="246"/>
      <c r="C3651" s="247"/>
      <c r="D3651" s="231" t="s">
        <v>268</v>
      </c>
      <c r="E3651" s="248" t="s">
        <v>19</v>
      </c>
      <c r="F3651" s="249" t="s">
        <v>3618</v>
      </c>
      <c r="G3651" s="247"/>
      <c r="H3651" s="248" t="s">
        <v>19</v>
      </c>
      <c r="I3651" s="250"/>
      <c r="J3651" s="247"/>
      <c r="K3651" s="247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268</v>
      </c>
      <c r="AU3651" s="255" t="s">
        <v>93</v>
      </c>
      <c r="AV3651" s="14" t="s">
        <v>82</v>
      </c>
      <c r="AW3651" s="14" t="s">
        <v>34</v>
      </c>
      <c r="AX3651" s="14" t="s">
        <v>74</v>
      </c>
      <c r="AY3651" s="255" t="s">
        <v>224</v>
      </c>
    </row>
    <row r="3652" s="13" customFormat="1">
      <c r="A3652" s="13"/>
      <c r="B3652" s="229"/>
      <c r="C3652" s="230"/>
      <c r="D3652" s="231" t="s">
        <v>268</v>
      </c>
      <c r="E3652" s="232" t="s">
        <v>19</v>
      </c>
      <c r="F3652" s="233" t="s">
        <v>3619</v>
      </c>
      <c r="G3652" s="230"/>
      <c r="H3652" s="234">
        <v>8.6400000000000006</v>
      </c>
      <c r="I3652" s="235"/>
      <c r="J3652" s="230"/>
      <c r="K3652" s="230"/>
      <c r="L3652" s="236"/>
      <c r="M3652" s="237"/>
      <c r="N3652" s="238"/>
      <c r="O3652" s="238"/>
      <c r="P3652" s="238"/>
      <c r="Q3652" s="238"/>
      <c r="R3652" s="238"/>
      <c r="S3652" s="238"/>
      <c r="T3652" s="239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0" t="s">
        <v>268</v>
      </c>
      <c r="AU3652" s="240" t="s">
        <v>93</v>
      </c>
      <c r="AV3652" s="13" t="s">
        <v>93</v>
      </c>
      <c r="AW3652" s="13" t="s">
        <v>34</v>
      </c>
      <c r="AX3652" s="13" t="s">
        <v>74</v>
      </c>
      <c r="AY3652" s="240" t="s">
        <v>224</v>
      </c>
    </row>
    <row r="3653" s="15" customFormat="1">
      <c r="A3653" s="15"/>
      <c r="B3653" s="256"/>
      <c r="C3653" s="257"/>
      <c r="D3653" s="231" t="s">
        <v>268</v>
      </c>
      <c r="E3653" s="258" t="s">
        <v>19</v>
      </c>
      <c r="F3653" s="259" t="s">
        <v>300</v>
      </c>
      <c r="G3653" s="257"/>
      <c r="H3653" s="260">
        <v>26.879999999999999</v>
      </c>
      <c r="I3653" s="261"/>
      <c r="J3653" s="257"/>
      <c r="K3653" s="257"/>
      <c r="L3653" s="262"/>
      <c r="M3653" s="263"/>
      <c r="N3653" s="264"/>
      <c r="O3653" s="264"/>
      <c r="P3653" s="264"/>
      <c r="Q3653" s="264"/>
      <c r="R3653" s="264"/>
      <c r="S3653" s="264"/>
      <c r="T3653" s="26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66" t="s">
        <v>268</v>
      </c>
      <c r="AU3653" s="266" t="s">
        <v>93</v>
      </c>
      <c r="AV3653" s="15" t="s">
        <v>108</v>
      </c>
      <c r="AW3653" s="15" t="s">
        <v>34</v>
      </c>
      <c r="AX3653" s="15" t="s">
        <v>74</v>
      </c>
      <c r="AY3653" s="266" t="s">
        <v>224</v>
      </c>
    </row>
    <row r="3654" s="16" customFormat="1">
      <c r="A3654" s="16"/>
      <c r="B3654" s="272"/>
      <c r="C3654" s="273"/>
      <c r="D3654" s="231" t="s">
        <v>268</v>
      </c>
      <c r="E3654" s="274" t="s">
        <v>19</v>
      </c>
      <c r="F3654" s="275" t="s">
        <v>351</v>
      </c>
      <c r="G3654" s="273"/>
      <c r="H3654" s="276">
        <v>245.55600000000001</v>
      </c>
      <c r="I3654" s="277"/>
      <c r="J3654" s="273"/>
      <c r="K3654" s="273"/>
      <c r="L3654" s="278"/>
      <c r="M3654" s="279"/>
      <c r="N3654" s="280"/>
      <c r="O3654" s="280"/>
      <c r="P3654" s="280"/>
      <c r="Q3654" s="280"/>
      <c r="R3654" s="280"/>
      <c r="S3654" s="280"/>
      <c r="T3654" s="281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T3654" s="282" t="s">
        <v>268</v>
      </c>
      <c r="AU3654" s="282" t="s">
        <v>93</v>
      </c>
      <c r="AV3654" s="16" t="s">
        <v>231</v>
      </c>
      <c r="AW3654" s="16" t="s">
        <v>34</v>
      </c>
      <c r="AX3654" s="16" t="s">
        <v>82</v>
      </c>
      <c r="AY3654" s="282" t="s">
        <v>224</v>
      </c>
    </row>
    <row r="3655" s="2" customFormat="1" ht="49.05" customHeight="1">
      <c r="A3655" s="41"/>
      <c r="B3655" s="42"/>
      <c r="C3655" s="216" t="s">
        <v>3620</v>
      </c>
      <c r="D3655" s="216" t="s">
        <v>227</v>
      </c>
      <c r="E3655" s="217" t="s">
        <v>3621</v>
      </c>
      <c r="F3655" s="218" t="s">
        <v>3622</v>
      </c>
      <c r="G3655" s="219" t="s">
        <v>371</v>
      </c>
      <c r="H3655" s="220">
        <v>5.2069999999999999</v>
      </c>
      <c r="I3655" s="221"/>
      <c r="J3655" s="222">
        <f>ROUND(I3655*H3655,2)</f>
        <v>0</v>
      </c>
      <c r="K3655" s="218" t="s">
        <v>312</v>
      </c>
      <c r="L3655" s="47"/>
      <c r="M3655" s="223" t="s">
        <v>19</v>
      </c>
      <c r="N3655" s="224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544</v>
      </c>
      <c r="AT3655" s="227" t="s">
        <v>227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3623</v>
      </c>
    </row>
    <row r="3656" s="2" customFormat="1">
      <c r="A3656" s="41"/>
      <c r="B3656" s="42"/>
      <c r="C3656" s="43"/>
      <c r="D3656" s="267" t="s">
        <v>314</v>
      </c>
      <c r="E3656" s="43"/>
      <c r="F3656" s="268" t="s">
        <v>3624</v>
      </c>
      <c r="G3656" s="43"/>
      <c r="H3656" s="43"/>
      <c r="I3656" s="269"/>
      <c r="J3656" s="43"/>
      <c r="K3656" s="43"/>
      <c r="L3656" s="47"/>
      <c r="M3656" s="270"/>
      <c r="N3656" s="271"/>
      <c r="O3656" s="87"/>
      <c r="P3656" s="87"/>
      <c r="Q3656" s="87"/>
      <c r="R3656" s="87"/>
      <c r="S3656" s="87"/>
      <c r="T3656" s="88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20" t="s">
        <v>314</v>
      </c>
      <c r="AU3656" s="20" t="s">
        <v>93</v>
      </c>
    </row>
    <row r="3657" s="12" customFormat="1" ht="22.8" customHeight="1">
      <c r="A3657" s="12"/>
      <c r="B3657" s="200"/>
      <c r="C3657" s="201"/>
      <c r="D3657" s="202" t="s">
        <v>73</v>
      </c>
      <c r="E3657" s="214" t="s">
        <v>3625</v>
      </c>
      <c r="F3657" s="214" t="s">
        <v>3626</v>
      </c>
      <c r="G3657" s="201"/>
      <c r="H3657" s="201"/>
      <c r="I3657" s="204"/>
      <c r="J3657" s="215">
        <f>BK3657</f>
        <v>0</v>
      </c>
      <c r="K3657" s="201"/>
      <c r="L3657" s="206"/>
      <c r="M3657" s="207"/>
      <c r="N3657" s="208"/>
      <c r="O3657" s="208"/>
      <c r="P3657" s="209">
        <f>SUM(P3658:P3724)</f>
        <v>0</v>
      </c>
      <c r="Q3657" s="208"/>
      <c r="R3657" s="209">
        <f>SUM(R3658:R3724)</f>
        <v>0</v>
      </c>
      <c r="S3657" s="208"/>
      <c r="T3657" s="210">
        <f>SUM(T3658:T3724)</f>
        <v>0</v>
      </c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R3657" s="211" t="s">
        <v>93</v>
      </c>
      <c r="AT3657" s="212" t="s">
        <v>73</v>
      </c>
      <c r="AU3657" s="212" t="s">
        <v>82</v>
      </c>
      <c r="AY3657" s="211" t="s">
        <v>224</v>
      </c>
      <c r="BK3657" s="213">
        <f>SUM(BK3658:BK3724)</f>
        <v>0</v>
      </c>
    </row>
    <row r="3658" s="2" customFormat="1" ht="37.8" customHeight="1">
      <c r="A3658" s="41"/>
      <c r="B3658" s="42"/>
      <c r="C3658" s="216" t="s">
        <v>3627</v>
      </c>
      <c r="D3658" s="216" t="s">
        <v>227</v>
      </c>
      <c r="E3658" s="217" t="s">
        <v>3628</v>
      </c>
      <c r="F3658" s="218" t="s">
        <v>3629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3630</v>
      </c>
    </row>
    <row r="3659" s="2" customFormat="1" ht="37.8" customHeight="1">
      <c r="A3659" s="41"/>
      <c r="B3659" s="42"/>
      <c r="C3659" s="216" t="s">
        <v>3631</v>
      </c>
      <c r="D3659" s="216" t="s">
        <v>227</v>
      </c>
      <c r="E3659" s="217" t="s">
        <v>3632</v>
      </c>
      <c r="F3659" s="218" t="s">
        <v>3633</v>
      </c>
      <c r="G3659" s="219" t="s">
        <v>595</v>
      </c>
      <c r="H3659" s="220">
        <v>2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3634</v>
      </c>
    </row>
    <row r="3660" s="2" customFormat="1" ht="37.8" customHeight="1">
      <c r="A3660" s="41"/>
      <c r="B3660" s="42"/>
      <c r="C3660" s="216" t="s">
        <v>3635</v>
      </c>
      <c r="D3660" s="216" t="s">
        <v>227</v>
      </c>
      <c r="E3660" s="217" t="s">
        <v>3636</v>
      </c>
      <c r="F3660" s="218" t="s">
        <v>3637</v>
      </c>
      <c r="G3660" s="219" t="s">
        <v>595</v>
      </c>
      <c r="H3660" s="220">
        <v>1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3638</v>
      </c>
    </row>
    <row r="3661" s="2" customFormat="1" ht="37.8" customHeight="1">
      <c r="A3661" s="41"/>
      <c r="B3661" s="42"/>
      <c r="C3661" s="216" t="s">
        <v>3639</v>
      </c>
      <c r="D3661" s="216" t="s">
        <v>227</v>
      </c>
      <c r="E3661" s="217" t="s">
        <v>3640</v>
      </c>
      <c r="F3661" s="218" t="s">
        <v>3641</v>
      </c>
      <c r="G3661" s="219" t="s">
        <v>595</v>
      </c>
      <c r="H3661" s="220">
        <v>1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3642</v>
      </c>
    </row>
    <row r="3662" s="2" customFormat="1" ht="37.8" customHeight="1">
      <c r="A3662" s="41"/>
      <c r="B3662" s="42"/>
      <c r="C3662" s="216" t="s">
        <v>3643</v>
      </c>
      <c r="D3662" s="216" t="s">
        <v>227</v>
      </c>
      <c r="E3662" s="217" t="s">
        <v>3644</v>
      </c>
      <c r="F3662" s="218" t="s">
        <v>3645</v>
      </c>
      <c r="G3662" s="219" t="s">
        <v>595</v>
      </c>
      <c r="H3662" s="220">
        <v>2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3646</v>
      </c>
    </row>
    <row r="3663" s="2" customFormat="1" ht="37.8" customHeight="1">
      <c r="A3663" s="41"/>
      <c r="B3663" s="42"/>
      <c r="C3663" s="216" t="s">
        <v>3647</v>
      </c>
      <c r="D3663" s="216" t="s">
        <v>227</v>
      </c>
      <c r="E3663" s="217" t="s">
        <v>3648</v>
      </c>
      <c r="F3663" s="218" t="s">
        <v>3649</v>
      </c>
      <c r="G3663" s="219" t="s">
        <v>595</v>
      </c>
      <c r="H3663" s="220">
        <v>2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3650</v>
      </c>
    </row>
    <row r="3664" s="2" customFormat="1" ht="37.8" customHeight="1">
      <c r="A3664" s="41"/>
      <c r="B3664" s="42"/>
      <c r="C3664" s="216" t="s">
        <v>3651</v>
      </c>
      <c r="D3664" s="216" t="s">
        <v>227</v>
      </c>
      <c r="E3664" s="217" t="s">
        <v>3652</v>
      </c>
      <c r="F3664" s="218" t="s">
        <v>3653</v>
      </c>
      <c r="G3664" s="219" t="s">
        <v>595</v>
      </c>
      <c r="H3664" s="220">
        <v>1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3654</v>
      </c>
    </row>
    <row r="3665" s="2" customFormat="1" ht="37.8" customHeight="1">
      <c r="A3665" s="41"/>
      <c r="B3665" s="42"/>
      <c r="C3665" s="216" t="s">
        <v>3655</v>
      </c>
      <c r="D3665" s="216" t="s">
        <v>227</v>
      </c>
      <c r="E3665" s="217" t="s">
        <v>3656</v>
      </c>
      <c r="F3665" s="218" t="s">
        <v>3657</v>
      </c>
      <c r="G3665" s="219" t="s">
        <v>595</v>
      </c>
      <c r="H3665" s="220">
        <v>4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3658</v>
      </c>
    </row>
    <row r="3666" s="2" customFormat="1" ht="37.8" customHeight="1">
      <c r="A3666" s="41"/>
      <c r="B3666" s="42"/>
      <c r="C3666" s="216" t="s">
        <v>3659</v>
      </c>
      <c r="D3666" s="216" t="s">
        <v>227</v>
      </c>
      <c r="E3666" s="217" t="s">
        <v>3660</v>
      </c>
      <c r="F3666" s="218" t="s">
        <v>3661</v>
      </c>
      <c r="G3666" s="219" t="s">
        <v>595</v>
      </c>
      <c r="H3666" s="220">
        <v>2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3662</v>
      </c>
    </row>
    <row r="3667" s="2" customFormat="1" ht="37.8" customHeight="1">
      <c r="A3667" s="41"/>
      <c r="B3667" s="42"/>
      <c r="C3667" s="216" t="s">
        <v>3663</v>
      </c>
      <c r="D3667" s="216" t="s">
        <v>227</v>
      </c>
      <c r="E3667" s="217" t="s">
        <v>3664</v>
      </c>
      <c r="F3667" s="218" t="s">
        <v>3665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3666</v>
      </c>
    </row>
    <row r="3668" s="2" customFormat="1" ht="37.8" customHeight="1">
      <c r="A3668" s="41"/>
      <c r="B3668" s="42"/>
      <c r="C3668" s="216" t="s">
        <v>3667</v>
      </c>
      <c r="D3668" s="216" t="s">
        <v>227</v>
      </c>
      <c r="E3668" s="217" t="s">
        <v>3668</v>
      </c>
      <c r="F3668" s="218" t="s">
        <v>3669</v>
      </c>
      <c r="G3668" s="219" t="s">
        <v>595</v>
      </c>
      <c r="H3668" s="220">
        <v>4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3670</v>
      </c>
    </row>
    <row r="3669" s="2" customFormat="1" ht="37.8" customHeight="1">
      <c r="A3669" s="41"/>
      <c r="B3669" s="42"/>
      <c r="C3669" s="216" t="s">
        <v>3671</v>
      </c>
      <c r="D3669" s="216" t="s">
        <v>227</v>
      </c>
      <c r="E3669" s="217" t="s">
        <v>3672</v>
      </c>
      <c r="F3669" s="218" t="s">
        <v>3673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3674</v>
      </c>
    </row>
    <row r="3670" s="2" customFormat="1" ht="37.8" customHeight="1">
      <c r="A3670" s="41"/>
      <c r="B3670" s="42"/>
      <c r="C3670" s="216" t="s">
        <v>3675</v>
      </c>
      <c r="D3670" s="216" t="s">
        <v>227</v>
      </c>
      <c r="E3670" s="217" t="s">
        <v>3676</v>
      </c>
      <c r="F3670" s="218" t="s">
        <v>3677</v>
      </c>
      <c r="G3670" s="219" t="s">
        <v>595</v>
      </c>
      <c r="H3670" s="220">
        <v>1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3678</v>
      </c>
    </row>
    <row r="3671" s="2" customFormat="1" ht="37.8" customHeight="1">
      <c r="A3671" s="41"/>
      <c r="B3671" s="42"/>
      <c r="C3671" s="216" t="s">
        <v>3679</v>
      </c>
      <c r="D3671" s="216" t="s">
        <v>227</v>
      </c>
      <c r="E3671" s="217" t="s">
        <v>3680</v>
      </c>
      <c r="F3671" s="218" t="s">
        <v>3681</v>
      </c>
      <c r="G3671" s="219" t="s">
        <v>595</v>
      </c>
      <c r="H3671" s="220">
        <v>4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3682</v>
      </c>
    </row>
    <row r="3672" s="2" customFormat="1" ht="37.8" customHeight="1">
      <c r="A3672" s="41"/>
      <c r="B3672" s="42"/>
      <c r="C3672" s="216" t="s">
        <v>3683</v>
      </c>
      <c r="D3672" s="216" t="s">
        <v>227</v>
      </c>
      <c r="E3672" s="217" t="s">
        <v>3684</v>
      </c>
      <c r="F3672" s="218" t="s">
        <v>3685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3686</v>
      </c>
    </row>
    <row r="3673" s="2" customFormat="1" ht="37.8" customHeight="1">
      <c r="A3673" s="41"/>
      <c r="B3673" s="42"/>
      <c r="C3673" s="216" t="s">
        <v>3687</v>
      </c>
      <c r="D3673" s="216" t="s">
        <v>227</v>
      </c>
      <c r="E3673" s="217" t="s">
        <v>3688</v>
      </c>
      <c r="F3673" s="218" t="s">
        <v>3689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3690</v>
      </c>
    </row>
    <row r="3674" s="2" customFormat="1" ht="37.8" customHeight="1">
      <c r="A3674" s="41"/>
      <c r="B3674" s="42"/>
      <c r="C3674" s="216" t="s">
        <v>3691</v>
      </c>
      <c r="D3674" s="216" t="s">
        <v>227</v>
      </c>
      <c r="E3674" s="217" t="s">
        <v>3692</v>
      </c>
      <c r="F3674" s="218" t="s">
        <v>3693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3694</v>
      </c>
    </row>
    <row r="3675" s="2" customFormat="1" ht="37.8" customHeight="1">
      <c r="A3675" s="41"/>
      <c r="B3675" s="42"/>
      <c r="C3675" s="216" t="s">
        <v>3695</v>
      </c>
      <c r="D3675" s="216" t="s">
        <v>227</v>
      </c>
      <c r="E3675" s="217" t="s">
        <v>3696</v>
      </c>
      <c r="F3675" s="218" t="s">
        <v>3697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3698</v>
      </c>
    </row>
    <row r="3676" s="2" customFormat="1" ht="37.8" customHeight="1">
      <c r="A3676" s="41"/>
      <c r="B3676" s="42"/>
      <c r="C3676" s="216" t="s">
        <v>3699</v>
      </c>
      <c r="D3676" s="216" t="s">
        <v>227</v>
      </c>
      <c r="E3676" s="217" t="s">
        <v>3700</v>
      </c>
      <c r="F3676" s="218" t="s">
        <v>3701</v>
      </c>
      <c r="G3676" s="219" t="s">
        <v>595</v>
      </c>
      <c r="H3676" s="220">
        <v>2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3702</v>
      </c>
    </row>
    <row r="3677" s="2" customFormat="1" ht="37.8" customHeight="1">
      <c r="A3677" s="41"/>
      <c r="B3677" s="42"/>
      <c r="C3677" s="216" t="s">
        <v>3703</v>
      </c>
      <c r="D3677" s="216" t="s">
        <v>227</v>
      </c>
      <c r="E3677" s="217" t="s">
        <v>3704</v>
      </c>
      <c r="F3677" s="218" t="s">
        <v>3705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3706</v>
      </c>
    </row>
    <row r="3678" s="2" customFormat="1" ht="37.8" customHeight="1">
      <c r="A3678" s="41"/>
      <c r="B3678" s="42"/>
      <c r="C3678" s="216" t="s">
        <v>3707</v>
      </c>
      <c r="D3678" s="216" t="s">
        <v>227</v>
      </c>
      <c r="E3678" s="217" t="s">
        <v>3708</v>
      </c>
      <c r="F3678" s="218" t="s">
        <v>3709</v>
      </c>
      <c r="G3678" s="219" t="s">
        <v>595</v>
      </c>
      <c r="H3678" s="220">
        <v>3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3710</v>
      </c>
    </row>
    <row r="3679" s="2" customFormat="1" ht="37.8" customHeight="1">
      <c r="A3679" s="41"/>
      <c r="B3679" s="42"/>
      <c r="C3679" s="216" t="s">
        <v>3711</v>
      </c>
      <c r="D3679" s="216" t="s">
        <v>227</v>
      </c>
      <c r="E3679" s="217" t="s">
        <v>3712</v>
      </c>
      <c r="F3679" s="218" t="s">
        <v>3713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3714</v>
      </c>
    </row>
    <row r="3680" s="2" customFormat="1" ht="37.8" customHeight="1">
      <c r="A3680" s="41"/>
      <c r="B3680" s="42"/>
      <c r="C3680" s="216" t="s">
        <v>3715</v>
      </c>
      <c r="D3680" s="216" t="s">
        <v>227</v>
      </c>
      <c r="E3680" s="217" t="s">
        <v>3716</v>
      </c>
      <c r="F3680" s="218" t="s">
        <v>3717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3718</v>
      </c>
    </row>
    <row r="3681" s="2" customFormat="1" ht="37.8" customHeight="1">
      <c r="A3681" s="41"/>
      <c r="B3681" s="42"/>
      <c r="C3681" s="216" t="s">
        <v>3719</v>
      </c>
      <c r="D3681" s="216" t="s">
        <v>227</v>
      </c>
      <c r="E3681" s="217" t="s">
        <v>3720</v>
      </c>
      <c r="F3681" s="218" t="s">
        <v>3721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3722</v>
      </c>
    </row>
    <row r="3682" s="2" customFormat="1" ht="37.8" customHeight="1">
      <c r="A3682" s="41"/>
      <c r="B3682" s="42"/>
      <c r="C3682" s="216" t="s">
        <v>3723</v>
      </c>
      <c r="D3682" s="216" t="s">
        <v>227</v>
      </c>
      <c r="E3682" s="217" t="s">
        <v>3724</v>
      </c>
      <c r="F3682" s="218" t="s">
        <v>3725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3726</v>
      </c>
    </row>
    <row r="3683" s="2" customFormat="1" ht="37.8" customHeight="1">
      <c r="A3683" s="41"/>
      <c r="B3683" s="42"/>
      <c r="C3683" s="216" t="s">
        <v>3727</v>
      </c>
      <c r="D3683" s="216" t="s">
        <v>227</v>
      </c>
      <c r="E3683" s="217" t="s">
        <v>3728</v>
      </c>
      <c r="F3683" s="218" t="s">
        <v>3729</v>
      </c>
      <c r="G3683" s="219" t="s">
        <v>595</v>
      </c>
      <c r="H3683" s="220">
        <v>3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3730</v>
      </c>
    </row>
    <row r="3684" s="2" customFormat="1" ht="37.8" customHeight="1">
      <c r="A3684" s="41"/>
      <c r="B3684" s="42"/>
      <c r="C3684" s="216" t="s">
        <v>3731</v>
      </c>
      <c r="D3684" s="216" t="s">
        <v>227</v>
      </c>
      <c r="E3684" s="217" t="s">
        <v>3732</v>
      </c>
      <c r="F3684" s="218" t="s">
        <v>3733</v>
      </c>
      <c r="G3684" s="219" t="s">
        <v>595</v>
      </c>
      <c r="H3684" s="220">
        <v>1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3734</v>
      </c>
    </row>
    <row r="3685" s="2" customFormat="1" ht="37.8" customHeight="1">
      <c r="A3685" s="41"/>
      <c r="B3685" s="42"/>
      <c r="C3685" s="216" t="s">
        <v>3735</v>
      </c>
      <c r="D3685" s="216" t="s">
        <v>227</v>
      </c>
      <c r="E3685" s="217" t="s">
        <v>3736</v>
      </c>
      <c r="F3685" s="218" t="s">
        <v>3737</v>
      </c>
      <c r="G3685" s="219" t="s">
        <v>595</v>
      </c>
      <c r="H3685" s="220">
        <v>1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3738</v>
      </c>
    </row>
    <row r="3686" s="2" customFormat="1" ht="37.8" customHeight="1">
      <c r="A3686" s="41"/>
      <c r="B3686" s="42"/>
      <c r="C3686" s="216" t="s">
        <v>3739</v>
      </c>
      <c r="D3686" s="216" t="s">
        <v>227</v>
      </c>
      <c r="E3686" s="217" t="s">
        <v>3740</v>
      </c>
      <c r="F3686" s="218" t="s">
        <v>3741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3742</v>
      </c>
    </row>
    <row r="3687" s="2" customFormat="1" ht="37.8" customHeight="1">
      <c r="A3687" s="41"/>
      <c r="B3687" s="42"/>
      <c r="C3687" s="216" t="s">
        <v>3743</v>
      </c>
      <c r="D3687" s="216" t="s">
        <v>227</v>
      </c>
      <c r="E3687" s="217" t="s">
        <v>3744</v>
      </c>
      <c r="F3687" s="218" t="s">
        <v>3745</v>
      </c>
      <c r="G3687" s="219" t="s">
        <v>595</v>
      </c>
      <c r="H3687" s="220">
        <v>4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3746</v>
      </c>
    </row>
    <row r="3688" s="2" customFormat="1" ht="37.8" customHeight="1">
      <c r="A3688" s="41"/>
      <c r="B3688" s="42"/>
      <c r="C3688" s="216" t="s">
        <v>3747</v>
      </c>
      <c r="D3688" s="216" t="s">
        <v>227</v>
      </c>
      <c r="E3688" s="217" t="s">
        <v>3748</v>
      </c>
      <c r="F3688" s="218" t="s">
        <v>3749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3750</v>
      </c>
    </row>
    <row r="3689" s="2" customFormat="1" ht="37.8" customHeight="1">
      <c r="A3689" s="41"/>
      <c r="B3689" s="42"/>
      <c r="C3689" s="216" t="s">
        <v>3751</v>
      </c>
      <c r="D3689" s="216" t="s">
        <v>227</v>
      </c>
      <c r="E3689" s="217" t="s">
        <v>3752</v>
      </c>
      <c r="F3689" s="218" t="s">
        <v>3753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3754</v>
      </c>
    </row>
    <row r="3690" s="2" customFormat="1" ht="37.8" customHeight="1">
      <c r="A3690" s="41"/>
      <c r="B3690" s="42"/>
      <c r="C3690" s="216" t="s">
        <v>3755</v>
      </c>
      <c r="D3690" s="216" t="s">
        <v>227</v>
      </c>
      <c r="E3690" s="217" t="s">
        <v>3756</v>
      </c>
      <c r="F3690" s="218" t="s">
        <v>3757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3758</v>
      </c>
    </row>
    <row r="3691" s="2" customFormat="1" ht="37.8" customHeight="1">
      <c r="A3691" s="41"/>
      <c r="B3691" s="42"/>
      <c r="C3691" s="216" t="s">
        <v>3759</v>
      </c>
      <c r="D3691" s="216" t="s">
        <v>227</v>
      </c>
      <c r="E3691" s="217" t="s">
        <v>3760</v>
      </c>
      <c r="F3691" s="218" t="s">
        <v>3761</v>
      </c>
      <c r="G3691" s="219" t="s">
        <v>595</v>
      </c>
      <c r="H3691" s="220">
        <v>1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3762</v>
      </c>
    </row>
    <row r="3692" s="2" customFormat="1" ht="37.8" customHeight="1">
      <c r="A3692" s="41"/>
      <c r="B3692" s="42"/>
      <c r="C3692" s="216" t="s">
        <v>3763</v>
      </c>
      <c r="D3692" s="216" t="s">
        <v>227</v>
      </c>
      <c r="E3692" s="217" t="s">
        <v>3764</v>
      </c>
      <c r="F3692" s="218" t="s">
        <v>3765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3766</v>
      </c>
    </row>
    <row r="3693" s="2" customFormat="1" ht="37.8" customHeight="1">
      <c r="A3693" s="41"/>
      <c r="B3693" s="42"/>
      <c r="C3693" s="216" t="s">
        <v>3767</v>
      </c>
      <c r="D3693" s="216" t="s">
        <v>227</v>
      </c>
      <c r="E3693" s="217" t="s">
        <v>3768</v>
      </c>
      <c r="F3693" s="218" t="s">
        <v>3769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3770</v>
      </c>
    </row>
    <row r="3694" s="2" customFormat="1" ht="37.8" customHeight="1">
      <c r="A3694" s="41"/>
      <c r="B3694" s="42"/>
      <c r="C3694" s="216" t="s">
        <v>3771</v>
      </c>
      <c r="D3694" s="216" t="s">
        <v>227</v>
      </c>
      <c r="E3694" s="217" t="s">
        <v>3772</v>
      </c>
      <c r="F3694" s="218" t="s">
        <v>3773</v>
      </c>
      <c r="G3694" s="219" t="s">
        <v>595</v>
      </c>
      <c r="H3694" s="220">
        <v>2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3774</v>
      </c>
    </row>
    <row r="3695" s="2" customFormat="1" ht="37.8" customHeight="1">
      <c r="A3695" s="41"/>
      <c r="B3695" s="42"/>
      <c r="C3695" s="216" t="s">
        <v>3775</v>
      </c>
      <c r="D3695" s="216" t="s">
        <v>227</v>
      </c>
      <c r="E3695" s="217" t="s">
        <v>3776</v>
      </c>
      <c r="F3695" s="218" t="s">
        <v>3777</v>
      </c>
      <c r="G3695" s="219" t="s">
        <v>595</v>
      </c>
      <c r="H3695" s="220">
        <v>2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3778</v>
      </c>
    </row>
    <row r="3696" s="2" customFormat="1" ht="37.8" customHeight="1">
      <c r="A3696" s="41"/>
      <c r="B3696" s="42"/>
      <c r="C3696" s="216" t="s">
        <v>3779</v>
      </c>
      <c r="D3696" s="216" t="s">
        <v>227</v>
      </c>
      <c r="E3696" s="217" t="s">
        <v>3780</v>
      </c>
      <c r="F3696" s="218" t="s">
        <v>3781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3782</v>
      </c>
    </row>
    <row r="3697" s="2" customFormat="1" ht="37.8" customHeight="1">
      <c r="A3697" s="41"/>
      <c r="B3697" s="42"/>
      <c r="C3697" s="216" t="s">
        <v>3783</v>
      </c>
      <c r="D3697" s="216" t="s">
        <v>227</v>
      </c>
      <c r="E3697" s="217" t="s">
        <v>3784</v>
      </c>
      <c r="F3697" s="218" t="s">
        <v>3785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3786</v>
      </c>
    </row>
    <row r="3698" s="2" customFormat="1" ht="37.8" customHeight="1">
      <c r="A3698" s="41"/>
      <c r="B3698" s="42"/>
      <c r="C3698" s="216" t="s">
        <v>3787</v>
      </c>
      <c r="D3698" s="216" t="s">
        <v>227</v>
      </c>
      <c r="E3698" s="217" t="s">
        <v>3788</v>
      </c>
      <c r="F3698" s="218" t="s">
        <v>3789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3790</v>
      </c>
    </row>
    <row r="3699" s="2" customFormat="1" ht="37.8" customHeight="1">
      <c r="A3699" s="41"/>
      <c r="B3699" s="42"/>
      <c r="C3699" s="216" t="s">
        <v>3791</v>
      </c>
      <c r="D3699" s="216" t="s">
        <v>227</v>
      </c>
      <c r="E3699" s="217" t="s">
        <v>3792</v>
      </c>
      <c r="F3699" s="218" t="s">
        <v>3793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3794</v>
      </c>
    </row>
    <row r="3700" s="2" customFormat="1" ht="37.8" customHeight="1">
      <c r="A3700" s="41"/>
      <c r="B3700" s="42"/>
      <c r="C3700" s="216" t="s">
        <v>3795</v>
      </c>
      <c r="D3700" s="216" t="s">
        <v>227</v>
      </c>
      <c r="E3700" s="217" t="s">
        <v>3796</v>
      </c>
      <c r="F3700" s="218" t="s">
        <v>3797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3798</v>
      </c>
    </row>
    <row r="3701" s="2" customFormat="1" ht="44.25" customHeight="1">
      <c r="A3701" s="41"/>
      <c r="B3701" s="42"/>
      <c r="C3701" s="216" t="s">
        <v>3799</v>
      </c>
      <c r="D3701" s="216" t="s">
        <v>227</v>
      </c>
      <c r="E3701" s="217" t="s">
        <v>3800</v>
      </c>
      <c r="F3701" s="218" t="s">
        <v>3801</v>
      </c>
      <c r="G3701" s="219" t="s">
        <v>595</v>
      </c>
      <c r="H3701" s="220">
        <v>24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3802</v>
      </c>
    </row>
    <row r="3702" s="2" customFormat="1" ht="44.25" customHeight="1">
      <c r="A3702" s="41"/>
      <c r="B3702" s="42"/>
      <c r="C3702" s="216" t="s">
        <v>3803</v>
      </c>
      <c r="D3702" s="216" t="s">
        <v>227</v>
      </c>
      <c r="E3702" s="217" t="s">
        <v>3804</v>
      </c>
      <c r="F3702" s="218" t="s">
        <v>3805</v>
      </c>
      <c r="G3702" s="219" t="s">
        <v>595</v>
      </c>
      <c r="H3702" s="220">
        <v>4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3806</v>
      </c>
    </row>
    <row r="3703" s="2" customFormat="1" ht="44.25" customHeight="1">
      <c r="A3703" s="41"/>
      <c r="B3703" s="42"/>
      <c r="C3703" s="216" t="s">
        <v>3807</v>
      </c>
      <c r="D3703" s="216" t="s">
        <v>227</v>
      </c>
      <c r="E3703" s="217" t="s">
        <v>3808</v>
      </c>
      <c r="F3703" s="218" t="s">
        <v>3809</v>
      </c>
      <c r="G3703" s="219" t="s">
        <v>595</v>
      </c>
      <c r="H3703" s="220">
        <v>6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3810</v>
      </c>
    </row>
    <row r="3704" s="2" customFormat="1" ht="44.25" customHeight="1">
      <c r="A3704" s="41"/>
      <c r="B3704" s="42"/>
      <c r="C3704" s="216" t="s">
        <v>3811</v>
      </c>
      <c r="D3704" s="216" t="s">
        <v>227</v>
      </c>
      <c r="E3704" s="217" t="s">
        <v>3812</v>
      </c>
      <c r="F3704" s="218" t="s">
        <v>3813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3814</v>
      </c>
    </row>
    <row r="3705" s="2" customFormat="1" ht="44.25" customHeight="1">
      <c r="A3705" s="41"/>
      <c r="B3705" s="42"/>
      <c r="C3705" s="216" t="s">
        <v>3815</v>
      </c>
      <c r="D3705" s="216" t="s">
        <v>227</v>
      </c>
      <c r="E3705" s="217" t="s">
        <v>3816</v>
      </c>
      <c r="F3705" s="218" t="s">
        <v>3817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3818</v>
      </c>
    </row>
    <row r="3706" s="2" customFormat="1" ht="44.25" customHeight="1">
      <c r="A3706" s="41"/>
      <c r="B3706" s="42"/>
      <c r="C3706" s="216" t="s">
        <v>3819</v>
      </c>
      <c r="D3706" s="216" t="s">
        <v>227</v>
      </c>
      <c r="E3706" s="217" t="s">
        <v>3820</v>
      </c>
      <c r="F3706" s="218" t="s">
        <v>3821</v>
      </c>
      <c r="G3706" s="219" t="s">
        <v>595</v>
      </c>
      <c r="H3706" s="220">
        <v>18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3822</v>
      </c>
    </row>
    <row r="3707" s="2" customFormat="1" ht="44.25" customHeight="1">
      <c r="A3707" s="41"/>
      <c r="B3707" s="42"/>
      <c r="C3707" s="216" t="s">
        <v>3823</v>
      </c>
      <c r="D3707" s="216" t="s">
        <v>227</v>
      </c>
      <c r="E3707" s="217" t="s">
        <v>3824</v>
      </c>
      <c r="F3707" s="218" t="s">
        <v>3825</v>
      </c>
      <c r="G3707" s="219" t="s">
        <v>595</v>
      </c>
      <c r="H3707" s="220">
        <v>2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3826</v>
      </c>
    </row>
    <row r="3708" s="2" customFormat="1" ht="44.25" customHeight="1">
      <c r="A3708" s="41"/>
      <c r="B3708" s="42"/>
      <c r="C3708" s="216" t="s">
        <v>3827</v>
      </c>
      <c r="D3708" s="216" t="s">
        <v>227</v>
      </c>
      <c r="E3708" s="217" t="s">
        <v>3828</v>
      </c>
      <c r="F3708" s="218" t="s">
        <v>3829</v>
      </c>
      <c r="G3708" s="219" t="s">
        <v>595</v>
      </c>
      <c r="H3708" s="220">
        <v>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3830</v>
      </c>
    </row>
    <row r="3709" s="2" customFormat="1" ht="44.25" customHeight="1">
      <c r="A3709" s="41"/>
      <c r="B3709" s="42"/>
      <c r="C3709" s="216" t="s">
        <v>3831</v>
      </c>
      <c r="D3709" s="216" t="s">
        <v>227</v>
      </c>
      <c r="E3709" s="217" t="s">
        <v>3832</v>
      </c>
      <c r="F3709" s="218" t="s">
        <v>3833</v>
      </c>
      <c r="G3709" s="219" t="s">
        <v>595</v>
      </c>
      <c r="H3709" s="220">
        <v>7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3834</v>
      </c>
    </row>
    <row r="3710" s="2" customFormat="1" ht="37.8" customHeight="1">
      <c r="A3710" s="41"/>
      <c r="B3710" s="42"/>
      <c r="C3710" s="216" t="s">
        <v>3835</v>
      </c>
      <c r="D3710" s="216" t="s">
        <v>227</v>
      </c>
      <c r="E3710" s="217" t="s">
        <v>3836</v>
      </c>
      <c r="F3710" s="218" t="s">
        <v>3837</v>
      </c>
      <c r="G3710" s="219" t="s">
        <v>595</v>
      </c>
      <c r="H3710" s="220">
        <v>13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3838</v>
      </c>
    </row>
    <row r="3711" s="2" customFormat="1" ht="37.8" customHeight="1">
      <c r="A3711" s="41"/>
      <c r="B3711" s="42"/>
      <c r="C3711" s="216" t="s">
        <v>3839</v>
      </c>
      <c r="D3711" s="216" t="s">
        <v>227</v>
      </c>
      <c r="E3711" s="217" t="s">
        <v>3840</v>
      </c>
      <c r="F3711" s="218" t="s">
        <v>3841</v>
      </c>
      <c r="G3711" s="219" t="s">
        <v>595</v>
      </c>
      <c r="H3711" s="220">
        <v>12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3842</v>
      </c>
    </row>
    <row r="3712" s="2" customFormat="1" ht="37.8" customHeight="1">
      <c r="A3712" s="41"/>
      <c r="B3712" s="42"/>
      <c r="C3712" s="216" t="s">
        <v>3843</v>
      </c>
      <c r="D3712" s="216" t="s">
        <v>227</v>
      </c>
      <c r="E3712" s="217" t="s">
        <v>3844</v>
      </c>
      <c r="F3712" s="218" t="s">
        <v>3845</v>
      </c>
      <c r="G3712" s="219" t="s">
        <v>595</v>
      </c>
      <c r="H3712" s="220">
        <v>29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3846</v>
      </c>
    </row>
    <row r="3713" s="2" customFormat="1" ht="37.8" customHeight="1">
      <c r="A3713" s="41"/>
      <c r="B3713" s="42"/>
      <c r="C3713" s="216" t="s">
        <v>3847</v>
      </c>
      <c r="D3713" s="216" t="s">
        <v>227</v>
      </c>
      <c r="E3713" s="217" t="s">
        <v>3848</v>
      </c>
      <c r="F3713" s="218" t="s">
        <v>3849</v>
      </c>
      <c r="G3713" s="219" t="s">
        <v>595</v>
      </c>
      <c r="H3713" s="220">
        <v>28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3850</v>
      </c>
    </row>
    <row r="3714" s="2" customFormat="1" ht="37.8" customHeight="1">
      <c r="A3714" s="41"/>
      <c r="B3714" s="42"/>
      <c r="C3714" s="216" t="s">
        <v>3851</v>
      </c>
      <c r="D3714" s="216" t="s">
        <v>227</v>
      </c>
      <c r="E3714" s="217" t="s">
        <v>3852</v>
      </c>
      <c r="F3714" s="218" t="s">
        <v>3853</v>
      </c>
      <c r="G3714" s="219" t="s">
        <v>595</v>
      </c>
      <c r="H3714" s="220">
        <v>27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3854</v>
      </c>
    </row>
    <row r="3715" s="2" customFormat="1" ht="37.8" customHeight="1">
      <c r="A3715" s="41"/>
      <c r="B3715" s="42"/>
      <c r="C3715" s="216" t="s">
        <v>3855</v>
      </c>
      <c r="D3715" s="216" t="s">
        <v>227</v>
      </c>
      <c r="E3715" s="217" t="s">
        <v>3856</v>
      </c>
      <c r="F3715" s="218" t="s">
        <v>3857</v>
      </c>
      <c r="G3715" s="219" t="s">
        <v>595</v>
      </c>
      <c r="H3715" s="220">
        <v>30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3858</v>
      </c>
    </row>
    <row r="3716" s="2" customFormat="1" ht="37.8" customHeight="1">
      <c r="A3716" s="41"/>
      <c r="B3716" s="42"/>
      <c r="C3716" s="216" t="s">
        <v>3859</v>
      </c>
      <c r="D3716" s="216" t="s">
        <v>227</v>
      </c>
      <c r="E3716" s="217" t="s">
        <v>3860</v>
      </c>
      <c r="F3716" s="218" t="s">
        <v>3861</v>
      </c>
      <c r="G3716" s="219" t="s">
        <v>595</v>
      </c>
      <c r="H3716" s="220">
        <v>28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3862</v>
      </c>
    </row>
    <row r="3717" s="2" customFormat="1" ht="37.8" customHeight="1">
      <c r="A3717" s="41"/>
      <c r="B3717" s="42"/>
      <c r="C3717" s="216" t="s">
        <v>2590</v>
      </c>
      <c r="D3717" s="216" t="s">
        <v>227</v>
      </c>
      <c r="E3717" s="217" t="s">
        <v>3863</v>
      </c>
      <c r="F3717" s="218" t="s">
        <v>3864</v>
      </c>
      <c r="G3717" s="219" t="s">
        <v>595</v>
      </c>
      <c r="H3717" s="220">
        <v>29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3865</v>
      </c>
    </row>
    <row r="3718" s="2" customFormat="1" ht="37.8" customHeight="1">
      <c r="A3718" s="41"/>
      <c r="B3718" s="42"/>
      <c r="C3718" s="216" t="s">
        <v>3866</v>
      </c>
      <c r="D3718" s="216" t="s">
        <v>227</v>
      </c>
      <c r="E3718" s="217" t="s">
        <v>3867</v>
      </c>
      <c r="F3718" s="218" t="s">
        <v>3868</v>
      </c>
      <c r="G3718" s="219" t="s">
        <v>595</v>
      </c>
      <c r="H3718" s="220">
        <v>4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3869</v>
      </c>
    </row>
    <row r="3719" s="2" customFormat="1" ht="37.8" customHeight="1">
      <c r="A3719" s="41"/>
      <c r="B3719" s="42"/>
      <c r="C3719" s="216" t="s">
        <v>3870</v>
      </c>
      <c r="D3719" s="216" t="s">
        <v>227</v>
      </c>
      <c r="E3719" s="217" t="s">
        <v>3871</v>
      </c>
      <c r="F3719" s="218" t="s">
        <v>3872</v>
      </c>
      <c r="G3719" s="219" t="s">
        <v>595</v>
      </c>
      <c r="H3719" s="220">
        <v>6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3873</v>
      </c>
    </row>
    <row r="3720" s="2" customFormat="1" ht="37.8" customHeight="1">
      <c r="A3720" s="41"/>
      <c r="B3720" s="42"/>
      <c r="C3720" s="216" t="s">
        <v>3874</v>
      </c>
      <c r="D3720" s="216" t="s">
        <v>227</v>
      </c>
      <c r="E3720" s="217" t="s">
        <v>3875</v>
      </c>
      <c r="F3720" s="218" t="s">
        <v>3876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3877</v>
      </c>
    </row>
    <row r="3721" s="2" customFormat="1" ht="37.8" customHeight="1">
      <c r="A3721" s="41"/>
      <c r="B3721" s="42"/>
      <c r="C3721" s="216" t="s">
        <v>3878</v>
      </c>
      <c r="D3721" s="216" t="s">
        <v>227</v>
      </c>
      <c r="E3721" s="217" t="s">
        <v>3879</v>
      </c>
      <c r="F3721" s="218" t="s">
        <v>3880</v>
      </c>
      <c r="G3721" s="219" t="s">
        <v>595</v>
      </c>
      <c r="H3721" s="220">
        <v>4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3881</v>
      </c>
    </row>
    <row r="3722" s="2" customFormat="1" ht="37.8" customHeight="1">
      <c r="A3722" s="41"/>
      <c r="B3722" s="42"/>
      <c r="C3722" s="216" t="s">
        <v>3882</v>
      </c>
      <c r="D3722" s="216" t="s">
        <v>227</v>
      </c>
      <c r="E3722" s="217" t="s">
        <v>3883</v>
      </c>
      <c r="F3722" s="218" t="s">
        <v>3884</v>
      </c>
      <c r="G3722" s="219" t="s">
        <v>595</v>
      </c>
      <c r="H3722" s="220">
        <v>3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3885</v>
      </c>
    </row>
    <row r="3723" s="2" customFormat="1" ht="37.8" customHeight="1">
      <c r="A3723" s="41"/>
      <c r="B3723" s="42"/>
      <c r="C3723" s="216" t="s">
        <v>3886</v>
      </c>
      <c r="D3723" s="216" t="s">
        <v>227</v>
      </c>
      <c r="E3723" s="217" t="s">
        <v>3887</v>
      </c>
      <c r="F3723" s="218" t="s">
        <v>3888</v>
      </c>
      <c r="G3723" s="219" t="s">
        <v>595</v>
      </c>
      <c r="H3723" s="220">
        <v>3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3889</v>
      </c>
    </row>
    <row r="3724" s="2" customFormat="1" ht="37.8" customHeight="1">
      <c r="A3724" s="41"/>
      <c r="B3724" s="42"/>
      <c r="C3724" s="216" t="s">
        <v>3890</v>
      </c>
      <c r="D3724" s="216" t="s">
        <v>227</v>
      </c>
      <c r="E3724" s="217" t="s">
        <v>3891</v>
      </c>
      <c r="F3724" s="218" t="s">
        <v>3892</v>
      </c>
      <c r="G3724" s="219" t="s">
        <v>595</v>
      </c>
      <c r="H3724" s="220">
        <v>4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3893</v>
      </c>
    </row>
    <row r="3725" s="12" customFormat="1" ht="22.8" customHeight="1">
      <c r="A3725" s="12"/>
      <c r="B3725" s="200"/>
      <c r="C3725" s="201"/>
      <c r="D3725" s="202" t="s">
        <v>73</v>
      </c>
      <c r="E3725" s="214" t="s">
        <v>3894</v>
      </c>
      <c r="F3725" s="214" t="s">
        <v>3895</v>
      </c>
      <c r="G3725" s="201"/>
      <c r="H3725" s="201"/>
      <c r="I3725" s="204"/>
      <c r="J3725" s="215">
        <f>BK3725</f>
        <v>0</v>
      </c>
      <c r="K3725" s="201"/>
      <c r="L3725" s="206"/>
      <c r="M3725" s="207"/>
      <c r="N3725" s="208"/>
      <c r="O3725" s="208"/>
      <c r="P3725" s="209">
        <f>SUM(P3726:P3769)</f>
        <v>0</v>
      </c>
      <c r="Q3725" s="208"/>
      <c r="R3725" s="209">
        <f>SUM(R3726:R3769)</f>
        <v>0</v>
      </c>
      <c r="S3725" s="208"/>
      <c r="T3725" s="210">
        <f>SUM(T3726:T3769)</f>
        <v>0</v>
      </c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R3725" s="211" t="s">
        <v>93</v>
      </c>
      <c r="AT3725" s="212" t="s">
        <v>73</v>
      </c>
      <c r="AU3725" s="212" t="s">
        <v>82</v>
      </c>
      <c r="AY3725" s="211" t="s">
        <v>224</v>
      </c>
      <c r="BK3725" s="213">
        <f>SUM(BK3726:BK3769)</f>
        <v>0</v>
      </c>
    </row>
    <row r="3726" s="2" customFormat="1" ht="24.15" customHeight="1">
      <c r="A3726" s="41"/>
      <c r="B3726" s="42"/>
      <c r="C3726" s="216" t="s">
        <v>3896</v>
      </c>
      <c r="D3726" s="216" t="s">
        <v>227</v>
      </c>
      <c r="E3726" s="217" t="s">
        <v>3897</v>
      </c>
      <c r="F3726" s="218" t="s">
        <v>3898</v>
      </c>
      <c r="G3726" s="219" t="s">
        <v>266</v>
      </c>
      <c r="H3726" s="220">
        <v>658.16800000000001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3899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3900</v>
      </c>
      <c r="G3727" s="230"/>
      <c r="H3727" s="234">
        <v>96.596999999999994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3901</v>
      </c>
      <c r="G3728" s="230"/>
      <c r="H3728" s="234">
        <v>76.778999999999996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3902</v>
      </c>
      <c r="G3729" s="230"/>
      <c r="H3729" s="234">
        <v>193.917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3903</v>
      </c>
      <c r="G3730" s="230"/>
      <c r="H3730" s="234">
        <v>177.86699999999999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3904</v>
      </c>
      <c r="G3731" s="230"/>
      <c r="H3731" s="234">
        <v>74.272000000000006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3" customFormat="1">
      <c r="A3732" s="13"/>
      <c r="B3732" s="229"/>
      <c r="C3732" s="230"/>
      <c r="D3732" s="231" t="s">
        <v>268</v>
      </c>
      <c r="E3732" s="232" t="s">
        <v>19</v>
      </c>
      <c r="F3732" s="233" t="s">
        <v>3905</v>
      </c>
      <c r="G3732" s="230"/>
      <c r="H3732" s="234">
        <v>38.735999999999997</v>
      </c>
      <c r="I3732" s="235"/>
      <c r="J3732" s="230"/>
      <c r="K3732" s="230"/>
      <c r="L3732" s="236"/>
      <c r="M3732" s="237"/>
      <c r="N3732" s="238"/>
      <c r="O3732" s="238"/>
      <c r="P3732" s="238"/>
      <c r="Q3732" s="238"/>
      <c r="R3732" s="238"/>
      <c r="S3732" s="238"/>
      <c r="T3732" s="239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0" t="s">
        <v>268</v>
      </c>
      <c r="AU3732" s="240" t="s">
        <v>93</v>
      </c>
      <c r="AV3732" s="13" t="s">
        <v>93</v>
      </c>
      <c r="AW3732" s="13" t="s">
        <v>34</v>
      </c>
      <c r="AX3732" s="13" t="s">
        <v>74</v>
      </c>
      <c r="AY3732" s="240" t="s">
        <v>224</v>
      </c>
    </row>
    <row r="3733" s="16" customFormat="1">
      <c r="A3733" s="16"/>
      <c r="B3733" s="272"/>
      <c r="C3733" s="273"/>
      <c r="D3733" s="231" t="s">
        <v>268</v>
      </c>
      <c r="E3733" s="274" t="s">
        <v>19</v>
      </c>
      <c r="F3733" s="275" t="s">
        <v>351</v>
      </c>
      <c r="G3733" s="273"/>
      <c r="H3733" s="276">
        <v>658.16800000000001</v>
      </c>
      <c r="I3733" s="277"/>
      <c r="J3733" s="273"/>
      <c r="K3733" s="273"/>
      <c r="L3733" s="278"/>
      <c r="M3733" s="279"/>
      <c r="N3733" s="280"/>
      <c r="O3733" s="280"/>
      <c r="P3733" s="280"/>
      <c r="Q3733" s="280"/>
      <c r="R3733" s="280"/>
      <c r="S3733" s="280"/>
      <c r="T3733" s="281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T3733" s="282" t="s">
        <v>268</v>
      </c>
      <c r="AU3733" s="282" t="s">
        <v>93</v>
      </c>
      <c r="AV3733" s="16" t="s">
        <v>231</v>
      </c>
      <c r="AW3733" s="16" t="s">
        <v>34</v>
      </c>
      <c r="AX3733" s="16" t="s">
        <v>82</v>
      </c>
      <c r="AY3733" s="282" t="s">
        <v>224</v>
      </c>
    </row>
    <row r="3734" s="2" customFormat="1" ht="24.15" customHeight="1">
      <c r="A3734" s="41"/>
      <c r="B3734" s="42"/>
      <c r="C3734" s="286" t="s">
        <v>1289</v>
      </c>
      <c r="D3734" s="286" t="s">
        <v>572</v>
      </c>
      <c r="E3734" s="287" t="s">
        <v>3906</v>
      </c>
      <c r="F3734" s="288" t="s">
        <v>3907</v>
      </c>
      <c r="G3734" s="289" t="s">
        <v>595</v>
      </c>
      <c r="H3734" s="290">
        <v>1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3908</v>
      </c>
    </row>
    <row r="3735" s="2" customFormat="1" ht="24.15" customHeight="1">
      <c r="A3735" s="41"/>
      <c r="B3735" s="42"/>
      <c r="C3735" s="286" t="s">
        <v>1303</v>
      </c>
      <c r="D3735" s="286" t="s">
        <v>572</v>
      </c>
      <c r="E3735" s="287" t="s">
        <v>3909</v>
      </c>
      <c r="F3735" s="288" t="s">
        <v>3910</v>
      </c>
      <c r="G3735" s="289" t="s">
        <v>595</v>
      </c>
      <c r="H3735" s="290">
        <v>1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3911</v>
      </c>
    </row>
    <row r="3736" s="2" customFormat="1" ht="24.15" customHeight="1">
      <c r="A3736" s="41"/>
      <c r="B3736" s="42"/>
      <c r="C3736" s="286" t="s">
        <v>1324</v>
      </c>
      <c r="D3736" s="286" t="s">
        <v>572</v>
      </c>
      <c r="E3736" s="287" t="s">
        <v>3912</v>
      </c>
      <c r="F3736" s="288" t="s">
        <v>3913</v>
      </c>
      <c r="G3736" s="289" t="s">
        <v>595</v>
      </c>
      <c r="H3736" s="290">
        <v>6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3914</v>
      </c>
    </row>
    <row r="3737" s="2" customFormat="1" ht="24.15" customHeight="1">
      <c r="A3737" s="41"/>
      <c r="B3737" s="42"/>
      <c r="C3737" s="286" t="s">
        <v>1347</v>
      </c>
      <c r="D3737" s="286" t="s">
        <v>572</v>
      </c>
      <c r="E3737" s="287" t="s">
        <v>3915</v>
      </c>
      <c r="F3737" s="288" t="s">
        <v>3916</v>
      </c>
      <c r="G3737" s="289" t="s">
        <v>595</v>
      </c>
      <c r="H3737" s="290">
        <v>5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3917</v>
      </c>
    </row>
    <row r="3738" s="2" customFormat="1" ht="24.15" customHeight="1">
      <c r="A3738" s="41"/>
      <c r="B3738" s="42"/>
      <c r="C3738" s="286" t="s">
        <v>1364</v>
      </c>
      <c r="D3738" s="286" t="s">
        <v>572</v>
      </c>
      <c r="E3738" s="287" t="s">
        <v>3918</v>
      </c>
      <c r="F3738" s="288" t="s">
        <v>3919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3920</v>
      </c>
    </row>
    <row r="3739" s="2" customFormat="1" ht="24.15" customHeight="1">
      <c r="A3739" s="41"/>
      <c r="B3739" s="42"/>
      <c r="C3739" s="286" t="s">
        <v>1385</v>
      </c>
      <c r="D3739" s="286" t="s">
        <v>572</v>
      </c>
      <c r="E3739" s="287" t="s">
        <v>3921</v>
      </c>
      <c r="F3739" s="288" t="s">
        <v>3922</v>
      </c>
      <c r="G3739" s="289" t="s">
        <v>595</v>
      </c>
      <c r="H3739" s="290">
        <v>3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3923</v>
      </c>
    </row>
    <row r="3740" s="2" customFormat="1" ht="24.15" customHeight="1">
      <c r="A3740" s="41"/>
      <c r="B3740" s="42"/>
      <c r="C3740" s="286" t="s">
        <v>1399</v>
      </c>
      <c r="D3740" s="286" t="s">
        <v>572</v>
      </c>
      <c r="E3740" s="287" t="s">
        <v>3924</v>
      </c>
      <c r="F3740" s="288" t="s">
        <v>3925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3926</v>
      </c>
    </row>
    <row r="3741" s="2" customFormat="1" ht="24.15" customHeight="1">
      <c r="A3741" s="41"/>
      <c r="B3741" s="42"/>
      <c r="C3741" s="286" t="s">
        <v>3927</v>
      </c>
      <c r="D3741" s="286" t="s">
        <v>572</v>
      </c>
      <c r="E3741" s="287" t="s">
        <v>3928</v>
      </c>
      <c r="F3741" s="288" t="s">
        <v>3929</v>
      </c>
      <c r="G3741" s="289" t="s">
        <v>595</v>
      </c>
      <c r="H3741" s="290">
        <v>4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3930</v>
      </c>
    </row>
    <row r="3742" s="2" customFormat="1" ht="24.15" customHeight="1">
      <c r="A3742" s="41"/>
      <c r="B3742" s="42"/>
      <c r="C3742" s="286" t="s">
        <v>3931</v>
      </c>
      <c r="D3742" s="286" t="s">
        <v>572</v>
      </c>
      <c r="E3742" s="287" t="s">
        <v>3932</v>
      </c>
      <c r="F3742" s="288" t="s">
        <v>3933</v>
      </c>
      <c r="G3742" s="289" t="s">
        <v>595</v>
      </c>
      <c r="H3742" s="290">
        <v>3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3934</v>
      </c>
    </row>
    <row r="3743" s="2" customFormat="1" ht="24.15" customHeight="1">
      <c r="A3743" s="41"/>
      <c r="B3743" s="42"/>
      <c r="C3743" s="286" t="s">
        <v>3935</v>
      </c>
      <c r="D3743" s="286" t="s">
        <v>572</v>
      </c>
      <c r="E3743" s="287" t="s">
        <v>3936</v>
      </c>
      <c r="F3743" s="288" t="s">
        <v>3937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3938</v>
      </c>
    </row>
    <row r="3744" s="2" customFormat="1" ht="24.15" customHeight="1">
      <c r="A3744" s="41"/>
      <c r="B3744" s="42"/>
      <c r="C3744" s="286" t="s">
        <v>3939</v>
      </c>
      <c r="D3744" s="286" t="s">
        <v>572</v>
      </c>
      <c r="E3744" s="287" t="s">
        <v>3940</v>
      </c>
      <c r="F3744" s="288" t="s">
        <v>3941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3942</v>
      </c>
    </row>
    <row r="3745" s="2" customFormat="1" ht="24.15" customHeight="1">
      <c r="A3745" s="41"/>
      <c r="B3745" s="42"/>
      <c r="C3745" s="286" t="s">
        <v>3943</v>
      </c>
      <c r="D3745" s="286" t="s">
        <v>572</v>
      </c>
      <c r="E3745" s="287" t="s">
        <v>3944</v>
      </c>
      <c r="F3745" s="288" t="s">
        <v>3945</v>
      </c>
      <c r="G3745" s="289" t="s">
        <v>595</v>
      </c>
      <c r="H3745" s="290">
        <v>3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3946</v>
      </c>
    </row>
    <row r="3746" s="2" customFormat="1" ht="24.15" customHeight="1">
      <c r="A3746" s="41"/>
      <c r="B3746" s="42"/>
      <c r="C3746" s="286" t="s">
        <v>3947</v>
      </c>
      <c r="D3746" s="286" t="s">
        <v>572</v>
      </c>
      <c r="E3746" s="287" t="s">
        <v>3948</v>
      </c>
      <c r="F3746" s="288" t="s">
        <v>3949</v>
      </c>
      <c r="G3746" s="289" t="s">
        <v>595</v>
      </c>
      <c r="H3746" s="290">
        <v>4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3950</v>
      </c>
    </row>
    <row r="3747" s="2" customFormat="1" ht="24.15" customHeight="1">
      <c r="A3747" s="41"/>
      <c r="B3747" s="42"/>
      <c r="C3747" s="286" t="s">
        <v>3951</v>
      </c>
      <c r="D3747" s="286" t="s">
        <v>572</v>
      </c>
      <c r="E3747" s="287" t="s">
        <v>3952</v>
      </c>
      <c r="F3747" s="288" t="s">
        <v>3953</v>
      </c>
      <c r="G3747" s="289" t="s">
        <v>595</v>
      </c>
      <c r="H3747" s="290">
        <v>6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3954</v>
      </c>
    </row>
    <row r="3748" s="2" customFormat="1" ht="24.15" customHeight="1">
      <c r="A3748" s="41"/>
      <c r="B3748" s="42"/>
      <c r="C3748" s="286" t="s">
        <v>3955</v>
      </c>
      <c r="D3748" s="286" t="s">
        <v>572</v>
      </c>
      <c r="E3748" s="287" t="s">
        <v>3956</v>
      </c>
      <c r="F3748" s="288" t="s">
        <v>3957</v>
      </c>
      <c r="G3748" s="289" t="s">
        <v>595</v>
      </c>
      <c r="H3748" s="290">
        <v>2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3958</v>
      </c>
    </row>
    <row r="3749" s="2" customFormat="1" ht="24.15" customHeight="1">
      <c r="A3749" s="41"/>
      <c r="B3749" s="42"/>
      <c r="C3749" s="286" t="s">
        <v>3959</v>
      </c>
      <c r="D3749" s="286" t="s">
        <v>572</v>
      </c>
      <c r="E3749" s="287" t="s">
        <v>3960</v>
      </c>
      <c r="F3749" s="288" t="s">
        <v>3961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3962</v>
      </c>
    </row>
    <row r="3750" s="2" customFormat="1" ht="24.15" customHeight="1">
      <c r="A3750" s="41"/>
      <c r="B3750" s="42"/>
      <c r="C3750" s="286" t="s">
        <v>3963</v>
      </c>
      <c r="D3750" s="286" t="s">
        <v>572</v>
      </c>
      <c r="E3750" s="287" t="s">
        <v>3964</v>
      </c>
      <c r="F3750" s="288" t="s">
        <v>3965</v>
      </c>
      <c r="G3750" s="289" t="s">
        <v>595</v>
      </c>
      <c r="H3750" s="290">
        <v>8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3966</v>
      </c>
    </row>
    <row r="3751" s="2" customFormat="1" ht="24.15" customHeight="1">
      <c r="A3751" s="41"/>
      <c r="B3751" s="42"/>
      <c r="C3751" s="286" t="s">
        <v>3967</v>
      </c>
      <c r="D3751" s="286" t="s">
        <v>572</v>
      </c>
      <c r="E3751" s="287" t="s">
        <v>3968</v>
      </c>
      <c r="F3751" s="288" t="s">
        <v>3969</v>
      </c>
      <c r="G3751" s="289" t="s">
        <v>595</v>
      </c>
      <c r="H3751" s="290">
        <v>3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3970</v>
      </c>
    </row>
    <row r="3752" s="2" customFormat="1" ht="24.15" customHeight="1">
      <c r="A3752" s="41"/>
      <c r="B3752" s="42"/>
      <c r="C3752" s="286" t="s">
        <v>3971</v>
      </c>
      <c r="D3752" s="286" t="s">
        <v>572</v>
      </c>
      <c r="E3752" s="287" t="s">
        <v>3972</v>
      </c>
      <c r="F3752" s="288" t="s">
        <v>3973</v>
      </c>
      <c r="G3752" s="289" t="s">
        <v>595</v>
      </c>
      <c r="H3752" s="290">
        <v>13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3974</v>
      </c>
    </row>
    <row r="3753" s="2" customFormat="1" ht="24.15" customHeight="1">
      <c r="A3753" s="41"/>
      <c r="B3753" s="42"/>
      <c r="C3753" s="286" t="s">
        <v>3975</v>
      </c>
      <c r="D3753" s="286" t="s">
        <v>572</v>
      </c>
      <c r="E3753" s="287" t="s">
        <v>3976</v>
      </c>
      <c r="F3753" s="288" t="s">
        <v>3977</v>
      </c>
      <c r="G3753" s="289" t="s">
        <v>595</v>
      </c>
      <c r="H3753" s="290">
        <v>12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3978</v>
      </c>
    </row>
    <row r="3754" s="2" customFormat="1" ht="24.15" customHeight="1">
      <c r="A3754" s="41"/>
      <c r="B3754" s="42"/>
      <c r="C3754" s="286" t="s">
        <v>3979</v>
      </c>
      <c r="D3754" s="286" t="s">
        <v>572</v>
      </c>
      <c r="E3754" s="287" t="s">
        <v>3980</v>
      </c>
      <c r="F3754" s="288" t="s">
        <v>3981</v>
      </c>
      <c r="G3754" s="289" t="s">
        <v>595</v>
      </c>
      <c r="H3754" s="290">
        <v>7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3982</v>
      </c>
    </row>
    <row r="3755" s="2" customFormat="1" ht="24.15" customHeight="1">
      <c r="A3755" s="41"/>
      <c r="B3755" s="42"/>
      <c r="C3755" s="286" t="s">
        <v>3983</v>
      </c>
      <c r="D3755" s="286" t="s">
        <v>572</v>
      </c>
      <c r="E3755" s="287" t="s">
        <v>3984</v>
      </c>
      <c r="F3755" s="288" t="s">
        <v>3985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3986</v>
      </c>
    </row>
    <row r="3756" s="2" customFormat="1" ht="24.15" customHeight="1">
      <c r="A3756" s="41"/>
      <c r="B3756" s="42"/>
      <c r="C3756" s="286" t="s">
        <v>3987</v>
      </c>
      <c r="D3756" s="286" t="s">
        <v>572</v>
      </c>
      <c r="E3756" s="287" t="s">
        <v>3988</v>
      </c>
      <c r="F3756" s="288" t="s">
        <v>3989</v>
      </c>
      <c r="G3756" s="289" t="s">
        <v>595</v>
      </c>
      <c r="H3756" s="290">
        <v>1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3990</v>
      </c>
    </row>
    <row r="3757" s="2" customFormat="1" ht="24.15" customHeight="1">
      <c r="A3757" s="41"/>
      <c r="B3757" s="42"/>
      <c r="C3757" s="286" t="s">
        <v>3991</v>
      </c>
      <c r="D3757" s="286" t="s">
        <v>572</v>
      </c>
      <c r="E3757" s="287" t="s">
        <v>3992</v>
      </c>
      <c r="F3757" s="288" t="s">
        <v>3993</v>
      </c>
      <c r="G3757" s="289" t="s">
        <v>595</v>
      </c>
      <c r="H3757" s="290">
        <v>1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3994</v>
      </c>
    </row>
    <row r="3758" s="2" customFormat="1" ht="24.15" customHeight="1">
      <c r="A3758" s="41"/>
      <c r="B3758" s="42"/>
      <c r="C3758" s="286" t="s">
        <v>3995</v>
      </c>
      <c r="D3758" s="286" t="s">
        <v>572</v>
      </c>
      <c r="E3758" s="287" t="s">
        <v>3996</v>
      </c>
      <c r="F3758" s="288" t="s">
        <v>3997</v>
      </c>
      <c r="G3758" s="289" t="s">
        <v>595</v>
      </c>
      <c r="H3758" s="290">
        <v>5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3998</v>
      </c>
    </row>
    <row r="3759" s="2" customFormat="1" ht="24.15" customHeight="1">
      <c r="A3759" s="41"/>
      <c r="B3759" s="42"/>
      <c r="C3759" s="286" t="s">
        <v>3999</v>
      </c>
      <c r="D3759" s="286" t="s">
        <v>572</v>
      </c>
      <c r="E3759" s="287" t="s">
        <v>4000</v>
      </c>
      <c r="F3759" s="288" t="s">
        <v>4001</v>
      </c>
      <c r="G3759" s="289" t="s">
        <v>595</v>
      </c>
      <c r="H3759" s="290">
        <v>2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4002</v>
      </c>
    </row>
    <row r="3760" s="2" customFormat="1" ht="24.15" customHeight="1">
      <c r="A3760" s="41"/>
      <c r="B3760" s="42"/>
      <c r="C3760" s="286" t="s">
        <v>4003</v>
      </c>
      <c r="D3760" s="286" t="s">
        <v>572</v>
      </c>
      <c r="E3760" s="287" t="s">
        <v>4004</v>
      </c>
      <c r="F3760" s="288" t="s">
        <v>4005</v>
      </c>
      <c r="G3760" s="289" t="s">
        <v>595</v>
      </c>
      <c r="H3760" s="290">
        <v>1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4006</v>
      </c>
    </row>
    <row r="3761" s="2" customFormat="1" ht="24.15" customHeight="1">
      <c r="A3761" s="41"/>
      <c r="B3761" s="42"/>
      <c r="C3761" s="286" t="s">
        <v>4007</v>
      </c>
      <c r="D3761" s="286" t="s">
        <v>572</v>
      </c>
      <c r="E3761" s="287" t="s">
        <v>4008</v>
      </c>
      <c r="F3761" s="288" t="s">
        <v>4009</v>
      </c>
      <c r="G3761" s="289" t="s">
        <v>595</v>
      </c>
      <c r="H3761" s="290">
        <v>4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4010</v>
      </c>
    </row>
    <row r="3762" s="2" customFormat="1" ht="24.15" customHeight="1">
      <c r="A3762" s="41"/>
      <c r="B3762" s="42"/>
      <c r="C3762" s="286" t="s">
        <v>4011</v>
      </c>
      <c r="D3762" s="286" t="s">
        <v>572</v>
      </c>
      <c r="E3762" s="287" t="s">
        <v>4012</v>
      </c>
      <c r="F3762" s="288" t="s">
        <v>4013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4014</v>
      </c>
    </row>
    <row r="3763" s="2" customFormat="1" ht="24.15" customHeight="1">
      <c r="A3763" s="41"/>
      <c r="B3763" s="42"/>
      <c r="C3763" s="286" t="s">
        <v>4015</v>
      </c>
      <c r="D3763" s="286" t="s">
        <v>572</v>
      </c>
      <c r="E3763" s="287" t="s">
        <v>4016</v>
      </c>
      <c r="F3763" s="288" t="s">
        <v>4017</v>
      </c>
      <c r="G3763" s="289" t="s">
        <v>595</v>
      </c>
      <c r="H3763" s="290">
        <v>6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4018</v>
      </c>
    </row>
    <row r="3764" s="2" customFormat="1" ht="24.15" customHeight="1">
      <c r="A3764" s="41"/>
      <c r="B3764" s="42"/>
      <c r="C3764" s="286" t="s">
        <v>4019</v>
      </c>
      <c r="D3764" s="286" t="s">
        <v>572</v>
      </c>
      <c r="E3764" s="287" t="s">
        <v>4020</v>
      </c>
      <c r="F3764" s="288" t="s">
        <v>4021</v>
      </c>
      <c r="G3764" s="289" t="s">
        <v>595</v>
      </c>
      <c r="H3764" s="290">
        <v>2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4022</v>
      </c>
    </row>
    <row r="3765" s="2" customFormat="1" ht="24.15" customHeight="1">
      <c r="A3765" s="41"/>
      <c r="B3765" s="42"/>
      <c r="C3765" s="286" t="s">
        <v>4023</v>
      </c>
      <c r="D3765" s="286" t="s">
        <v>572</v>
      </c>
      <c r="E3765" s="287" t="s">
        <v>4024</v>
      </c>
      <c r="F3765" s="288" t="s">
        <v>4025</v>
      </c>
      <c r="G3765" s="289" t="s">
        <v>595</v>
      </c>
      <c r="H3765" s="290">
        <v>2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4026</v>
      </c>
    </row>
    <row r="3766" s="2" customFormat="1" ht="24.15" customHeight="1">
      <c r="A3766" s="41"/>
      <c r="B3766" s="42"/>
      <c r="C3766" s="286" t="s">
        <v>4027</v>
      </c>
      <c r="D3766" s="286" t="s">
        <v>572</v>
      </c>
      <c r="E3766" s="287" t="s">
        <v>4028</v>
      </c>
      <c r="F3766" s="288" t="s">
        <v>4029</v>
      </c>
      <c r="G3766" s="289" t="s">
        <v>595</v>
      </c>
      <c r="H3766" s="290">
        <v>3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4030</v>
      </c>
    </row>
    <row r="3767" s="2" customFormat="1" ht="24.15" customHeight="1">
      <c r="A3767" s="41"/>
      <c r="B3767" s="42"/>
      <c r="C3767" s="286" t="s">
        <v>4031</v>
      </c>
      <c r="D3767" s="286" t="s">
        <v>572</v>
      </c>
      <c r="E3767" s="287" t="s">
        <v>4032</v>
      </c>
      <c r="F3767" s="288" t="s">
        <v>4033</v>
      </c>
      <c r="G3767" s="289" t="s">
        <v>595</v>
      </c>
      <c r="H3767" s="290">
        <v>4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4034</v>
      </c>
    </row>
    <row r="3768" s="2" customFormat="1" ht="24.15" customHeight="1">
      <c r="A3768" s="41"/>
      <c r="B3768" s="42"/>
      <c r="C3768" s="286" t="s">
        <v>4035</v>
      </c>
      <c r="D3768" s="286" t="s">
        <v>572</v>
      </c>
      <c r="E3768" s="287" t="s">
        <v>4036</v>
      </c>
      <c r="F3768" s="288" t="s">
        <v>4037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4038</v>
      </c>
    </row>
    <row r="3769" s="2" customFormat="1" ht="24.15" customHeight="1">
      <c r="A3769" s="41"/>
      <c r="B3769" s="42"/>
      <c r="C3769" s="286" t="s">
        <v>4039</v>
      </c>
      <c r="D3769" s="286" t="s">
        <v>572</v>
      </c>
      <c r="E3769" s="287" t="s">
        <v>4040</v>
      </c>
      <c r="F3769" s="288" t="s">
        <v>4041</v>
      </c>
      <c r="G3769" s="289" t="s">
        <v>595</v>
      </c>
      <c r="H3769" s="290">
        <v>3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4042</v>
      </c>
    </row>
    <row r="3770" s="12" customFormat="1" ht="22.8" customHeight="1">
      <c r="A3770" s="12"/>
      <c r="B3770" s="200"/>
      <c r="C3770" s="201"/>
      <c r="D3770" s="202" t="s">
        <v>73</v>
      </c>
      <c r="E3770" s="214" t="s">
        <v>4043</v>
      </c>
      <c r="F3770" s="214" t="s">
        <v>4044</v>
      </c>
      <c r="G3770" s="201"/>
      <c r="H3770" s="201"/>
      <c r="I3770" s="204"/>
      <c r="J3770" s="215">
        <f>BK3770</f>
        <v>0</v>
      </c>
      <c r="K3770" s="201"/>
      <c r="L3770" s="206"/>
      <c r="M3770" s="207"/>
      <c r="N3770" s="208"/>
      <c r="O3770" s="208"/>
      <c r="P3770" s="209">
        <f>SUM(P3771:P3810)</f>
        <v>0</v>
      </c>
      <c r="Q3770" s="208"/>
      <c r="R3770" s="209">
        <f>SUM(R3771:R3810)</f>
        <v>3.2505200000000003</v>
      </c>
      <c r="S3770" s="208"/>
      <c r="T3770" s="210">
        <f>SUM(T3771:T3810)</f>
        <v>0</v>
      </c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R3770" s="211" t="s">
        <v>93</v>
      </c>
      <c r="AT3770" s="212" t="s">
        <v>73</v>
      </c>
      <c r="AU3770" s="212" t="s">
        <v>82</v>
      </c>
      <c r="AY3770" s="211" t="s">
        <v>224</v>
      </c>
      <c r="BK3770" s="213">
        <f>SUM(BK3771:BK3810)</f>
        <v>0</v>
      </c>
    </row>
    <row r="3771" s="2" customFormat="1" ht="16.5" customHeight="1">
      <c r="A3771" s="41"/>
      <c r="B3771" s="42"/>
      <c r="C3771" s="216" t="s">
        <v>4045</v>
      </c>
      <c r="D3771" s="216" t="s">
        <v>227</v>
      </c>
      <c r="E3771" s="217" t="s">
        <v>4046</v>
      </c>
      <c r="F3771" s="218" t="s">
        <v>4047</v>
      </c>
      <c r="G3771" s="219" t="s">
        <v>471</v>
      </c>
      <c r="H3771" s="220">
        <v>7.7999999999999998</v>
      </c>
      <c r="I3771" s="221"/>
      <c r="J3771" s="222">
        <f>ROUND(I3771*H3771,2)</f>
        <v>0</v>
      </c>
      <c r="K3771" s="218" t="s">
        <v>19</v>
      </c>
      <c r="L3771" s="47"/>
      <c r="M3771" s="223" t="s">
        <v>19</v>
      </c>
      <c r="N3771" s="224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544</v>
      </c>
      <c r="AT3771" s="227" t="s">
        <v>227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4048</v>
      </c>
    </row>
    <row r="3772" s="2" customFormat="1" ht="33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39.185000000000002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13" customFormat="1">
      <c r="A3773" s="13"/>
      <c r="B3773" s="229"/>
      <c r="C3773" s="230"/>
      <c r="D3773" s="231" t="s">
        <v>268</v>
      </c>
      <c r="E3773" s="232" t="s">
        <v>19</v>
      </c>
      <c r="F3773" s="233" t="s">
        <v>4053</v>
      </c>
      <c r="G3773" s="230"/>
      <c r="H3773" s="234">
        <v>39.185000000000002</v>
      </c>
      <c r="I3773" s="235"/>
      <c r="J3773" s="230"/>
      <c r="K3773" s="230"/>
      <c r="L3773" s="236"/>
      <c r="M3773" s="237"/>
      <c r="N3773" s="238"/>
      <c r="O3773" s="238"/>
      <c r="P3773" s="238"/>
      <c r="Q3773" s="238"/>
      <c r="R3773" s="238"/>
      <c r="S3773" s="238"/>
      <c r="T3773" s="23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0" t="s">
        <v>268</v>
      </c>
      <c r="AU3773" s="240" t="s">
        <v>93</v>
      </c>
      <c r="AV3773" s="13" t="s">
        <v>93</v>
      </c>
      <c r="AW3773" s="13" t="s">
        <v>34</v>
      </c>
      <c r="AX3773" s="13" t="s">
        <v>82</v>
      </c>
      <c r="AY3773" s="240" t="s">
        <v>224</v>
      </c>
    </row>
    <row r="3774" s="2" customFormat="1" ht="37.8" customHeight="1">
      <c r="A3774" s="41"/>
      <c r="B3774" s="42"/>
      <c r="C3774" s="216" t="s">
        <v>4054</v>
      </c>
      <c r="D3774" s="216" t="s">
        <v>227</v>
      </c>
      <c r="E3774" s="217" t="s">
        <v>4055</v>
      </c>
      <c r="F3774" s="218" t="s">
        <v>4056</v>
      </c>
      <c r="G3774" s="219" t="s">
        <v>471</v>
      </c>
      <c r="H3774" s="220">
        <v>38.659999999999997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4057</v>
      </c>
    </row>
    <row r="3775" s="2" customFormat="1" ht="37.8" customHeight="1">
      <c r="A3775" s="41"/>
      <c r="B3775" s="42"/>
      <c r="C3775" s="216" t="s">
        <v>4058</v>
      </c>
      <c r="D3775" s="216" t="s">
        <v>227</v>
      </c>
      <c r="E3775" s="217" t="s">
        <v>4059</v>
      </c>
      <c r="F3775" s="218" t="s">
        <v>4060</v>
      </c>
      <c r="G3775" s="219" t="s">
        <v>471</v>
      </c>
      <c r="H3775" s="220">
        <v>38.840000000000003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4061</v>
      </c>
    </row>
    <row r="3776" s="2" customFormat="1" ht="44.25" customHeight="1">
      <c r="A3776" s="41"/>
      <c r="B3776" s="42"/>
      <c r="C3776" s="216" t="s">
        <v>4062</v>
      </c>
      <c r="D3776" s="216" t="s">
        <v>227</v>
      </c>
      <c r="E3776" s="217" t="s">
        <v>4063</v>
      </c>
      <c r="F3776" s="218" t="s">
        <v>4064</v>
      </c>
      <c r="G3776" s="219" t="s">
        <v>471</v>
      </c>
      <c r="H3776" s="220">
        <v>0.72999999999999998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4065</v>
      </c>
    </row>
    <row r="3777" s="2" customFormat="1" ht="37.8" customHeight="1">
      <c r="A3777" s="41"/>
      <c r="B3777" s="42"/>
      <c r="C3777" s="216" t="s">
        <v>4066</v>
      </c>
      <c r="D3777" s="216" t="s">
        <v>227</v>
      </c>
      <c r="E3777" s="217" t="s">
        <v>4067</v>
      </c>
      <c r="F3777" s="218" t="s">
        <v>4068</v>
      </c>
      <c r="G3777" s="219" t="s">
        <v>471</v>
      </c>
      <c r="H3777" s="220">
        <v>16.350000000000001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4069</v>
      </c>
    </row>
    <row r="3778" s="2" customFormat="1" ht="37.8" customHeight="1">
      <c r="A3778" s="41"/>
      <c r="B3778" s="42"/>
      <c r="C3778" s="216" t="s">
        <v>4070</v>
      </c>
      <c r="D3778" s="216" t="s">
        <v>227</v>
      </c>
      <c r="E3778" s="217" t="s">
        <v>4071</v>
      </c>
      <c r="F3778" s="218" t="s">
        <v>4072</v>
      </c>
      <c r="G3778" s="219" t="s">
        <v>471</v>
      </c>
      <c r="H3778" s="220">
        <v>19.949999999999999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4073</v>
      </c>
    </row>
    <row r="3779" s="2" customFormat="1" ht="37.8" customHeight="1">
      <c r="A3779" s="41"/>
      <c r="B3779" s="42"/>
      <c r="C3779" s="216" t="s">
        <v>4074</v>
      </c>
      <c r="D3779" s="216" t="s">
        <v>227</v>
      </c>
      <c r="E3779" s="217" t="s">
        <v>4075</v>
      </c>
      <c r="F3779" s="218" t="s">
        <v>4076</v>
      </c>
      <c r="G3779" s="219" t="s">
        <v>471</v>
      </c>
      <c r="H3779" s="220">
        <v>16.850000000000001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4077</v>
      </c>
    </row>
    <row r="3780" s="2" customFormat="1" ht="37.8" customHeight="1">
      <c r="A3780" s="41"/>
      <c r="B3780" s="42"/>
      <c r="C3780" s="216" t="s">
        <v>4078</v>
      </c>
      <c r="D3780" s="216" t="s">
        <v>227</v>
      </c>
      <c r="E3780" s="217" t="s">
        <v>4079</v>
      </c>
      <c r="F3780" s="218" t="s">
        <v>4080</v>
      </c>
      <c r="G3780" s="219" t="s">
        <v>471</v>
      </c>
      <c r="H3780" s="220">
        <v>11.5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4081</v>
      </c>
    </row>
    <row r="3781" s="2" customFormat="1" ht="49.05" customHeight="1">
      <c r="A3781" s="41"/>
      <c r="B3781" s="42"/>
      <c r="C3781" s="216" t="s">
        <v>4082</v>
      </c>
      <c r="D3781" s="216" t="s">
        <v>227</v>
      </c>
      <c r="E3781" s="217" t="s">
        <v>4083</v>
      </c>
      <c r="F3781" s="218" t="s">
        <v>4084</v>
      </c>
      <c r="G3781" s="219" t="s">
        <v>595</v>
      </c>
      <c r="H3781" s="220">
        <v>1</v>
      </c>
      <c r="I3781" s="221"/>
      <c r="J3781" s="222">
        <f>ROUND(I3781*H3781,2)</f>
        <v>0</v>
      </c>
      <c r="K3781" s="218" t="s">
        <v>19</v>
      </c>
      <c r="L3781" s="47"/>
      <c r="M3781" s="223" t="s">
        <v>19</v>
      </c>
      <c r="N3781" s="224" t="s">
        <v>46</v>
      </c>
      <c r="O3781" s="87"/>
      <c r="P3781" s="225">
        <f>O3781*H3781</f>
        <v>0</v>
      </c>
      <c r="Q3781" s="225">
        <v>0</v>
      </c>
      <c r="R3781" s="225">
        <f>Q3781*H3781</f>
        <v>0</v>
      </c>
      <c r="S3781" s="225">
        <v>0</v>
      </c>
      <c r="T3781" s="226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7" t="s">
        <v>544</v>
      </c>
      <c r="AT3781" s="227" t="s">
        <v>227</v>
      </c>
      <c r="AU3781" s="227" t="s">
        <v>93</v>
      </c>
      <c r="AY3781" s="20" t="s">
        <v>224</v>
      </c>
      <c r="BE3781" s="228">
        <f>IF(N3781="základní",J3781,0)</f>
        <v>0</v>
      </c>
      <c r="BF3781" s="228">
        <f>IF(N3781="snížená",J3781,0)</f>
        <v>0</v>
      </c>
      <c r="BG3781" s="228">
        <f>IF(N3781="zákl. přenesená",J3781,0)</f>
        <v>0</v>
      </c>
      <c r="BH3781" s="228">
        <f>IF(N3781="sníž. přenesená",J3781,0)</f>
        <v>0</v>
      </c>
      <c r="BI3781" s="228">
        <f>IF(N3781="nulová",J3781,0)</f>
        <v>0</v>
      </c>
      <c r="BJ3781" s="20" t="s">
        <v>93</v>
      </c>
      <c r="BK3781" s="228">
        <f>ROUND(I3781*H3781,2)</f>
        <v>0</v>
      </c>
      <c r="BL3781" s="20" t="s">
        <v>544</v>
      </c>
      <c r="BM3781" s="227" t="s">
        <v>4085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79.200000000000003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79.200000000000003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135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135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471</v>
      </c>
      <c r="H3786" s="220">
        <v>132.05000000000001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13" customFormat="1">
      <c r="A3787" s="13"/>
      <c r="B3787" s="229"/>
      <c r="C3787" s="230"/>
      <c r="D3787" s="231" t="s">
        <v>268</v>
      </c>
      <c r="E3787" s="232" t="s">
        <v>19</v>
      </c>
      <c r="F3787" s="233" t="s">
        <v>4100</v>
      </c>
      <c r="G3787" s="230"/>
      <c r="H3787" s="234">
        <v>132.05000000000001</v>
      </c>
      <c r="I3787" s="235"/>
      <c r="J3787" s="230"/>
      <c r="K3787" s="230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268</v>
      </c>
      <c r="AU3787" s="240" t="s">
        <v>93</v>
      </c>
      <c r="AV3787" s="13" t="s">
        <v>93</v>
      </c>
      <c r="AW3787" s="13" t="s">
        <v>34</v>
      </c>
      <c r="AX3787" s="13" t="s">
        <v>82</v>
      </c>
      <c r="AY3787" s="240" t="s">
        <v>224</v>
      </c>
    </row>
    <row r="3788" s="2" customFormat="1" ht="37.8" customHeight="1">
      <c r="A3788" s="41"/>
      <c r="B3788" s="42"/>
      <c r="C3788" s="216" t="s">
        <v>4101</v>
      </c>
      <c r="D3788" s="216" t="s">
        <v>227</v>
      </c>
      <c r="E3788" s="217" t="s">
        <v>4102</v>
      </c>
      <c r="F3788" s="218" t="s">
        <v>4103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4104</v>
      </c>
    </row>
    <row r="3789" s="2" customFormat="1" ht="49.05" customHeight="1">
      <c r="A3789" s="41"/>
      <c r="B3789" s="42"/>
      <c r="C3789" s="216" t="s">
        <v>4105</v>
      </c>
      <c r="D3789" s="216" t="s">
        <v>227</v>
      </c>
      <c r="E3789" s="217" t="s">
        <v>4106</v>
      </c>
      <c r="F3789" s="218" t="s">
        <v>4107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4108</v>
      </c>
    </row>
    <row r="3790" s="2" customFormat="1" ht="49.05" customHeight="1">
      <c r="A3790" s="41"/>
      <c r="B3790" s="42"/>
      <c r="C3790" s="216" t="s">
        <v>4109</v>
      </c>
      <c r="D3790" s="216" t="s">
        <v>227</v>
      </c>
      <c r="E3790" s="217" t="s">
        <v>4110</v>
      </c>
      <c r="F3790" s="218" t="s">
        <v>4111</v>
      </c>
      <c r="G3790" s="219" t="s">
        <v>595</v>
      </c>
      <c r="H3790" s="220">
        <v>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4112</v>
      </c>
    </row>
    <row r="3791" s="2" customFormat="1" ht="49.05" customHeight="1">
      <c r="A3791" s="41"/>
      <c r="B3791" s="42"/>
      <c r="C3791" s="216" t="s">
        <v>4113</v>
      </c>
      <c r="D3791" s="216" t="s">
        <v>227</v>
      </c>
      <c r="E3791" s="217" t="s">
        <v>4114</v>
      </c>
      <c r="F3791" s="218" t="s">
        <v>4115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4116</v>
      </c>
    </row>
    <row r="3792" s="2" customFormat="1" ht="49.05" customHeight="1">
      <c r="A3792" s="41"/>
      <c r="B3792" s="42"/>
      <c r="C3792" s="216" t="s">
        <v>4117</v>
      </c>
      <c r="D3792" s="216" t="s">
        <v>227</v>
      </c>
      <c r="E3792" s="217" t="s">
        <v>4118</v>
      </c>
      <c r="F3792" s="218" t="s">
        <v>4119</v>
      </c>
      <c r="G3792" s="219" t="s">
        <v>595</v>
      </c>
      <c r="H3792" s="220">
        <v>3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4120</v>
      </c>
    </row>
    <row r="3793" s="2" customFormat="1" ht="44.25" customHeight="1">
      <c r="A3793" s="41"/>
      <c r="B3793" s="42"/>
      <c r="C3793" s="216" t="s">
        <v>4121</v>
      </c>
      <c r="D3793" s="216" t="s">
        <v>227</v>
      </c>
      <c r="E3793" s="217" t="s">
        <v>4122</v>
      </c>
      <c r="F3793" s="218" t="s">
        <v>4123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4124</v>
      </c>
    </row>
    <row r="3794" s="2" customFormat="1" ht="44.25" customHeight="1">
      <c r="A3794" s="41"/>
      <c r="B3794" s="42"/>
      <c r="C3794" s="216" t="s">
        <v>4125</v>
      </c>
      <c r="D3794" s="216" t="s">
        <v>227</v>
      </c>
      <c r="E3794" s="217" t="s">
        <v>4126</v>
      </c>
      <c r="F3794" s="218" t="s">
        <v>4127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4128</v>
      </c>
    </row>
    <row r="3795" s="2" customFormat="1" ht="44.25" customHeight="1">
      <c r="A3795" s="41"/>
      <c r="B3795" s="42"/>
      <c r="C3795" s="216" t="s">
        <v>4129</v>
      </c>
      <c r="D3795" s="216" t="s">
        <v>227</v>
      </c>
      <c r="E3795" s="217" t="s">
        <v>4130</v>
      </c>
      <c r="F3795" s="218" t="s">
        <v>4131</v>
      </c>
      <c r="G3795" s="219" t="s">
        <v>595</v>
      </c>
      <c r="H3795" s="220">
        <v>1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4132</v>
      </c>
    </row>
    <row r="3796" s="2" customFormat="1" ht="44.25" customHeight="1">
      <c r="A3796" s="41"/>
      <c r="B3796" s="42"/>
      <c r="C3796" s="216" t="s">
        <v>4133</v>
      </c>
      <c r="D3796" s="216" t="s">
        <v>227</v>
      </c>
      <c r="E3796" s="217" t="s">
        <v>4134</v>
      </c>
      <c r="F3796" s="218" t="s">
        <v>4135</v>
      </c>
      <c r="G3796" s="219" t="s">
        <v>595</v>
      </c>
      <c r="H3796" s="220">
        <v>1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4136</v>
      </c>
    </row>
    <row r="3797" s="2" customFormat="1" ht="37.8" customHeight="1">
      <c r="A3797" s="41"/>
      <c r="B3797" s="42"/>
      <c r="C3797" s="216" t="s">
        <v>4137</v>
      </c>
      <c r="D3797" s="216" t="s">
        <v>227</v>
      </c>
      <c r="E3797" s="217" t="s">
        <v>4138</v>
      </c>
      <c r="F3797" s="218" t="s">
        <v>4139</v>
      </c>
      <c r="G3797" s="219" t="s">
        <v>595</v>
      </c>
      <c r="H3797" s="220">
        <v>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4140</v>
      </c>
    </row>
    <row r="3798" s="2" customFormat="1" ht="37.8" customHeight="1">
      <c r="A3798" s="41"/>
      <c r="B3798" s="42"/>
      <c r="C3798" s="216" t="s">
        <v>4141</v>
      </c>
      <c r="D3798" s="216" t="s">
        <v>227</v>
      </c>
      <c r="E3798" s="217" t="s">
        <v>4142</v>
      </c>
      <c r="F3798" s="218" t="s">
        <v>4143</v>
      </c>
      <c r="G3798" s="219" t="s">
        <v>471</v>
      </c>
      <c r="H3798" s="220">
        <v>43.5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4144</v>
      </c>
    </row>
    <row r="3799" s="2" customFormat="1" ht="37.8" customHeight="1">
      <c r="A3799" s="41"/>
      <c r="B3799" s="42"/>
      <c r="C3799" s="216" t="s">
        <v>4145</v>
      </c>
      <c r="D3799" s="216" t="s">
        <v>227</v>
      </c>
      <c r="E3799" s="217" t="s">
        <v>4146</v>
      </c>
      <c r="F3799" s="218" t="s">
        <v>4147</v>
      </c>
      <c r="G3799" s="219" t="s">
        <v>471</v>
      </c>
      <c r="H3799" s="220">
        <v>58.700000000000003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4148</v>
      </c>
    </row>
    <row r="3800" s="2" customFormat="1" ht="44.25" customHeight="1">
      <c r="A3800" s="41"/>
      <c r="B3800" s="42"/>
      <c r="C3800" s="216" t="s">
        <v>4149</v>
      </c>
      <c r="D3800" s="216" t="s">
        <v>227</v>
      </c>
      <c r="E3800" s="217" t="s">
        <v>4150</v>
      </c>
      <c r="F3800" s="218" t="s">
        <v>4151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4152</v>
      </c>
    </row>
    <row r="3801" s="2" customFormat="1" ht="44.25" customHeight="1">
      <c r="A3801" s="41"/>
      <c r="B3801" s="42"/>
      <c r="C3801" s="216" t="s">
        <v>4153</v>
      </c>
      <c r="D3801" s="216" t="s">
        <v>227</v>
      </c>
      <c r="E3801" s="217" t="s">
        <v>4154</v>
      </c>
      <c r="F3801" s="218" t="s">
        <v>4155</v>
      </c>
      <c r="G3801" s="219" t="s">
        <v>471</v>
      </c>
      <c r="H3801" s="220">
        <v>91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4156</v>
      </c>
    </row>
    <row r="3802" s="2" customFormat="1" ht="24.15" customHeight="1">
      <c r="A3802" s="41"/>
      <c r="B3802" s="42"/>
      <c r="C3802" s="216" t="s">
        <v>4157</v>
      </c>
      <c r="D3802" s="216" t="s">
        <v>227</v>
      </c>
      <c r="E3802" s="217" t="s">
        <v>4158</v>
      </c>
      <c r="F3802" s="218" t="s">
        <v>4159</v>
      </c>
      <c r="G3802" s="219" t="s">
        <v>266</v>
      </c>
      <c r="H3802" s="220">
        <v>50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4160</v>
      </c>
    </row>
    <row r="3803" s="2" customFormat="1" ht="44.25" customHeight="1">
      <c r="A3803" s="41"/>
      <c r="B3803" s="42"/>
      <c r="C3803" s="216" t="s">
        <v>4161</v>
      </c>
      <c r="D3803" s="216" t="s">
        <v>227</v>
      </c>
      <c r="E3803" s="217" t="s">
        <v>4162</v>
      </c>
      <c r="F3803" s="218" t="s">
        <v>4163</v>
      </c>
      <c r="G3803" s="219" t="s">
        <v>266</v>
      </c>
      <c r="H3803" s="220">
        <v>182</v>
      </c>
      <c r="I3803" s="221"/>
      <c r="J3803" s="222">
        <f>ROUND(I3803*H3803,2)</f>
        <v>0</v>
      </c>
      <c r="K3803" s="218" t="s">
        <v>312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4.0000000000000003E-05</v>
      </c>
      <c r="R3803" s="225">
        <f>Q3803*H3803</f>
        <v>0.0072800000000000009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4164</v>
      </c>
    </row>
    <row r="3804" s="2" customFormat="1">
      <c r="A3804" s="41"/>
      <c r="B3804" s="42"/>
      <c r="C3804" s="43"/>
      <c r="D3804" s="267" t="s">
        <v>314</v>
      </c>
      <c r="E3804" s="43"/>
      <c r="F3804" s="268" t="s">
        <v>4165</v>
      </c>
      <c r="G3804" s="43"/>
      <c r="H3804" s="43"/>
      <c r="I3804" s="269"/>
      <c r="J3804" s="43"/>
      <c r="K3804" s="43"/>
      <c r="L3804" s="47"/>
      <c r="M3804" s="270"/>
      <c r="N3804" s="271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314</v>
      </c>
      <c r="AU3804" s="20" t="s">
        <v>93</v>
      </c>
    </row>
    <row r="3805" s="14" customFormat="1">
      <c r="A3805" s="14"/>
      <c r="B3805" s="246"/>
      <c r="C3805" s="247"/>
      <c r="D3805" s="231" t="s">
        <v>268</v>
      </c>
      <c r="E3805" s="248" t="s">
        <v>19</v>
      </c>
      <c r="F3805" s="249" t="s">
        <v>4166</v>
      </c>
      <c r="G3805" s="247"/>
      <c r="H3805" s="248" t="s">
        <v>19</v>
      </c>
      <c r="I3805" s="250"/>
      <c r="J3805" s="247"/>
      <c r="K3805" s="247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268</v>
      </c>
      <c r="AU3805" s="255" t="s">
        <v>93</v>
      </c>
      <c r="AV3805" s="14" t="s">
        <v>82</v>
      </c>
      <c r="AW3805" s="14" t="s">
        <v>34</v>
      </c>
      <c r="AX3805" s="14" t="s">
        <v>74</v>
      </c>
      <c r="AY3805" s="255" t="s">
        <v>224</v>
      </c>
    </row>
    <row r="3806" s="13" customFormat="1">
      <c r="A3806" s="13"/>
      <c r="B3806" s="229"/>
      <c r="C3806" s="230"/>
      <c r="D3806" s="231" t="s">
        <v>268</v>
      </c>
      <c r="E3806" s="232" t="s">
        <v>19</v>
      </c>
      <c r="F3806" s="233" t="s">
        <v>1981</v>
      </c>
      <c r="G3806" s="230"/>
      <c r="H3806" s="234">
        <v>182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0" t="s">
        <v>268</v>
      </c>
      <c r="AU3806" s="240" t="s">
        <v>93</v>
      </c>
      <c r="AV3806" s="13" t="s">
        <v>93</v>
      </c>
      <c r="AW3806" s="13" t="s">
        <v>34</v>
      </c>
      <c r="AX3806" s="13" t="s">
        <v>82</v>
      </c>
      <c r="AY3806" s="240" t="s">
        <v>224</v>
      </c>
    </row>
    <row r="3807" s="2" customFormat="1" ht="37.8" customHeight="1">
      <c r="A3807" s="41"/>
      <c r="B3807" s="42"/>
      <c r="C3807" s="286" t="s">
        <v>4167</v>
      </c>
      <c r="D3807" s="286" t="s">
        <v>572</v>
      </c>
      <c r="E3807" s="287" t="s">
        <v>4168</v>
      </c>
      <c r="F3807" s="288" t="s">
        <v>4169</v>
      </c>
      <c r="G3807" s="289" t="s">
        <v>266</v>
      </c>
      <c r="H3807" s="290">
        <v>216.21600000000001</v>
      </c>
      <c r="I3807" s="291"/>
      <c r="J3807" s="292">
        <f>ROUND(I3807*H3807,2)</f>
        <v>0</v>
      </c>
      <c r="K3807" s="288" t="s">
        <v>19</v>
      </c>
      <c r="L3807" s="293"/>
      <c r="M3807" s="294" t="s">
        <v>19</v>
      </c>
      <c r="N3807" s="295" t="s">
        <v>46</v>
      </c>
      <c r="O3807" s="87"/>
      <c r="P3807" s="225">
        <f>O3807*H3807</f>
        <v>0</v>
      </c>
      <c r="Q3807" s="225">
        <v>0.014999999999999999</v>
      </c>
      <c r="R3807" s="225">
        <f>Q3807*H3807</f>
        <v>3.2432400000000001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643</v>
      </c>
      <c r="AT3807" s="227" t="s">
        <v>572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4170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4166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4171</v>
      </c>
      <c r="G3809" s="230"/>
      <c r="H3809" s="234">
        <v>200.19999999999999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82</v>
      </c>
      <c r="AY3809" s="240" t="s">
        <v>224</v>
      </c>
    </row>
    <row r="3810" s="13" customFormat="1">
      <c r="A3810" s="13"/>
      <c r="B3810" s="229"/>
      <c r="C3810" s="230"/>
      <c r="D3810" s="231" t="s">
        <v>268</v>
      </c>
      <c r="E3810" s="230"/>
      <c r="F3810" s="233" t="s">
        <v>4172</v>
      </c>
      <c r="G3810" s="230"/>
      <c r="H3810" s="234">
        <v>216.21600000000001</v>
      </c>
      <c r="I3810" s="235"/>
      <c r="J3810" s="230"/>
      <c r="K3810" s="230"/>
      <c r="L3810" s="236"/>
      <c r="M3810" s="237"/>
      <c r="N3810" s="238"/>
      <c r="O3810" s="238"/>
      <c r="P3810" s="238"/>
      <c r="Q3810" s="238"/>
      <c r="R3810" s="238"/>
      <c r="S3810" s="238"/>
      <c r="T3810" s="239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0" t="s">
        <v>268</v>
      </c>
      <c r="AU3810" s="240" t="s">
        <v>93</v>
      </c>
      <c r="AV3810" s="13" t="s">
        <v>93</v>
      </c>
      <c r="AW3810" s="13" t="s">
        <v>4</v>
      </c>
      <c r="AX3810" s="13" t="s">
        <v>82</v>
      </c>
      <c r="AY3810" s="240" t="s">
        <v>224</v>
      </c>
    </row>
    <row r="3811" s="12" customFormat="1" ht="22.8" customHeight="1">
      <c r="A3811" s="12"/>
      <c r="B3811" s="200"/>
      <c r="C3811" s="201"/>
      <c r="D3811" s="202" t="s">
        <v>73</v>
      </c>
      <c r="E3811" s="214" t="s">
        <v>4173</v>
      </c>
      <c r="F3811" s="214" t="s">
        <v>4174</v>
      </c>
      <c r="G3811" s="201"/>
      <c r="H3811" s="201"/>
      <c r="I3811" s="204"/>
      <c r="J3811" s="215">
        <f>BK3811</f>
        <v>0</v>
      </c>
      <c r="K3811" s="201"/>
      <c r="L3811" s="206"/>
      <c r="M3811" s="207"/>
      <c r="N3811" s="208"/>
      <c r="O3811" s="208"/>
      <c r="P3811" s="209">
        <f>SUM(P3812:P3851)</f>
        <v>0</v>
      </c>
      <c r="Q3811" s="208"/>
      <c r="R3811" s="209">
        <f>SUM(R3812:R3851)</f>
        <v>0</v>
      </c>
      <c r="S3811" s="208"/>
      <c r="T3811" s="210">
        <f>SUM(T3812:T3851)</f>
        <v>0</v>
      </c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R3811" s="211" t="s">
        <v>93</v>
      </c>
      <c r="AT3811" s="212" t="s">
        <v>73</v>
      </c>
      <c r="AU3811" s="212" t="s">
        <v>82</v>
      </c>
      <c r="AY3811" s="211" t="s">
        <v>224</v>
      </c>
      <c r="BK3811" s="213">
        <f>SUM(BK3812:BK3851)</f>
        <v>0</v>
      </c>
    </row>
    <row r="3812" s="2" customFormat="1" ht="24.15" customHeight="1">
      <c r="A3812" s="41"/>
      <c r="B3812" s="42"/>
      <c r="C3812" s="216" t="s">
        <v>4175</v>
      </c>
      <c r="D3812" s="216" t="s">
        <v>227</v>
      </c>
      <c r="E3812" s="217" t="s">
        <v>4176</v>
      </c>
      <c r="F3812" s="218" t="s">
        <v>3898</v>
      </c>
      <c r="G3812" s="219" t="s">
        <v>266</v>
      </c>
      <c r="H3812" s="220">
        <v>352.82900000000001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4177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4178</v>
      </c>
      <c r="G3813" s="230"/>
      <c r="H3813" s="234">
        <v>29.213000000000001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4179</v>
      </c>
      <c r="G3814" s="230"/>
      <c r="H3814" s="234">
        <v>64.986000000000004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4180</v>
      </c>
      <c r="G3815" s="230"/>
      <c r="H3815" s="234">
        <v>110.02500000000001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3" customFormat="1">
      <c r="A3816" s="13"/>
      <c r="B3816" s="229"/>
      <c r="C3816" s="230"/>
      <c r="D3816" s="231" t="s">
        <v>268</v>
      </c>
      <c r="E3816" s="232" t="s">
        <v>19</v>
      </c>
      <c r="F3816" s="233" t="s">
        <v>4181</v>
      </c>
      <c r="G3816" s="230"/>
      <c r="H3816" s="234">
        <v>111.16500000000001</v>
      </c>
      <c r="I3816" s="235"/>
      <c r="J3816" s="230"/>
      <c r="K3816" s="230"/>
      <c r="L3816" s="236"/>
      <c r="M3816" s="237"/>
      <c r="N3816" s="238"/>
      <c r="O3816" s="238"/>
      <c r="P3816" s="238"/>
      <c r="Q3816" s="238"/>
      <c r="R3816" s="238"/>
      <c r="S3816" s="238"/>
      <c r="T3816" s="23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0" t="s">
        <v>268</v>
      </c>
      <c r="AU3816" s="240" t="s">
        <v>93</v>
      </c>
      <c r="AV3816" s="13" t="s">
        <v>93</v>
      </c>
      <c r="AW3816" s="13" t="s">
        <v>34</v>
      </c>
      <c r="AX3816" s="13" t="s">
        <v>74</v>
      </c>
      <c r="AY3816" s="240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37.439999999999998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74</v>
      </c>
      <c r="AY3817" s="240" t="s">
        <v>224</v>
      </c>
    </row>
    <row r="3818" s="16" customFormat="1">
      <c r="A3818" s="16"/>
      <c r="B3818" s="272"/>
      <c r="C3818" s="273"/>
      <c r="D3818" s="231" t="s">
        <v>268</v>
      </c>
      <c r="E3818" s="274" t="s">
        <v>19</v>
      </c>
      <c r="F3818" s="275" t="s">
        <v>351</v>
      </c>
      <c r="G3818" s="273"/>
      <c r="H3818" s="276">
        <v>352.82900000000001</v>
      </c>
      <c r="I3818" s="277"/>
      <c r="J3818" s="273"/>
      <c r="K3818" s="273"/>
      <c r="L3818" s="278"/>
      <c r="M3818" s="279"/>
      <c r="N3818" s="280"/>
      <c r="O3818" s="280"/>
      <c r="P3818" s="280"/>
      <c r="Q3818" s="280"/>
      <c r="R3818" s="280"/>
      <c r="S3818" s="280"/>
      <c r="T3818" s="281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T3818" s="282" t="s">
        <v>268</v>
      </c>
      <c r="AU3818" s="282" t="s">
        <v>93</v>
      </c>
      <c r="AV3818" s="16" t="s">
        <v>231</v>
      </c>
      <c r="AW3818" s="16" t="s">
        <v>34</v>
      </c>
      <c r="AX3818" s="16" t="s">
        <v>82</v>
      </c>
      <c r="AY3818" s="282" t="s">
        <v>224</v>
      </c>
    </row>
    <row r="3819" s="2" customFormat="1" ht="24.15" customHeight="1">
      <c r="A3819" s="41"/>
      <c r="B3819" s="42"/>
      <c r="C3819" s="286" t="s">
        <v>4183</v>
      </c>
      <c r="D3819" s="286" t="s">
        <v>572</v>
      </c>
      <c r="E3819" s="287" t="s">
        <v>4184</v>
      </c>
      <c r="F3819" s="288" t="s">
        <v>4185</v>
      </c>
      <c r="G3819" s="289" t="s">
        <v>595</v>
      </c>
      <c r="H3819" s="290">
        <v>3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4186</v>
      </c>
    </row>
    <row r="3820" s="2" customFormat="1" ht="24.15" customHeight="1">
      <c r="A3820" s="41"/>
      <c r="B3820" s="42"/>
      <c r="C3820" s="286" t="s">
        <v>4187</v>
      </c>
      <c r="D3820" s="286" t="s">
        <v>572</v>
      </c>
      <c r="E3820" s="287" t="s">
        <v>4188</v>
      </c>
      <c r="F3820" s="288" t="s">
        <v>4189</v>
      </c>
      <c r="G3820" s="289" t="s">
        <v>595</v>
      </c>
      <c r="H3820" s="290">
        <v>1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4190</v>
      </c>
    </row>
    <row r="3821" s="2" customFormat="1" ht="24.15" customHeight="1">
      <c r="A3821" s="41"/>
      <c r="B3821" s="42"/>
      <c r="C3821" s="286" t="s">
        <v>4191</v>
      </c>
      <c r="D3821" s="286" t="s">
        <v>572</v>
      </c>
      <c r="E3821" s="287" t="s">
        <v>4192</v>
      </c>
      <c r="F3821" s="288" t="s">
        <v>4193</v>
      </c>
      <c r="G3821" s="289" t="s">
        <v>595</v>
      </c>
      <c r="H3821" s="290">
        <v>2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4194</v>
      </c>
    </row>
    <row r="3822" s="2" customFormat="1" ht="24.15" customHeight="1">
      <c r="A3822" s="41"/>
      <c r="B3822" s="42"/>
      <c r="C3822" s="286" t="s">
        <v>4195</v>
      </c>
      <c r="D3822" s="286" t="s">
        <v>572</v>
      </c>
      <c r="E3822" s="287" t="s">
        <v>4196</v>
      </c>
      <c r="F3822" s="288" t="s">
        <v>4197</v>
      </c>
      <c r="G3822" s="289" t="s">
        <v>595</v>
      </c>
      <c r="H3822" s="290">
        <v>4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4198</v>
      </c>
    </row>
    <row r="3823" s="2" customFormat="1" ht="33" customHeight="1">
      <c r="A3823" s="41"/>
      <c r="B3823" s="42"/>
      <c r="C3823" s="286" t="s">
        <v>4199</v>
      </c>
      <c r="D3823" s="286" t="s">
        <v>572</v>
      </c>
      <c r="E3823" s="287" t="s">
        <v>4200</v>
      </c>
      <c r="F3823" s="288" t="s">
        <v>4201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4202</v>
      </c>
    </row>
    <row r="3824" s="2" customFormat="1" ht="33" customHeight="1">
      <c r="A3824" s="41"/>
      <c r="B3824" s="42"/>
      <c r="C3824" s="286" t="s">
        <v>4203</v>
      </c>
      <c r="D3824" s="286" t="s">
        <v>572</v>
      </c>
      <c r="E3824" s="287" t="s">
        <v>4204</v>
      </c>
      <c r="F3824" s="288" t="s">
        <v>4205</v>
      </c>
      <c r="G3824" s="289" t="s">
        <v>595</v>
      </c>
      <c r="H3824" s="290">
        <v>2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4206</v>
      </c>
    </row>
    <row r="3825" s="2" customFormat="1" ht="33" customHeight="1">
      <c r="A3825" s="41"/>
      <c r="B3825" s="42"/>
      <c r="C3825" s="286" t="s">
        <v>4207</v>
      </c>
      <c r="D3825" s="286" t="s">
        <v>572</v>
      </c>
      <c r="E3825" s="287" t="s">
        <v>4208</v>
      </c>
      <c r="F3825" s="288" t="s">
        <v>4209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4210</v>
      </c>
    </row>
    <row r="3826" s="2" customFormat="1" ht="33" customHeight="1">
      <c r="A3826" s="41"/>
      <c r="B3826" s="42"/>
      <c r="C3826" s="286" t="s">
        <v>4211</v>
      </c>
      <c r="D3826" s="286" t="s">
        <v>572</v>
      </c>
      <c r="E3826" s="287" t="s">
        <v>4212</v>
      </c>
      <c r="F3826" s="288" t="s">
        <v>4213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4214</v>
      </c>
    </row>
    <row r="3827" s="2" customFormat="1" ht="33" customHeight="1">
      <c r="A3827" s="41"/>
      <c r="B3827" s="42"/>
      <c r="C3827" s="286" t="s">
        <v>4215</v>
      </c>
      <c r="D3827" s="286" t="s">
        <v>572</v>
      </c>
      <c r="E3827" s="287" t="s">
        <v>4216</v>
      </c>
      <c r="F3827" s="288" t="s">
        <v>4217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4218</v>
      </c>
    </row>
    <row r="3828" s="2" customFormat="1" ht="33" customHeight="1">
      <c r="A3828" s="41"/>
      <c r="B3828" s="42"/>
      <c r="C3828" s="286" t="s">
        <v>4219</v>
      </c>
      <c r="D3828" s="286" t="s">
        <v>572</v>
      </c>
      <c r="E3828" s="287" t="s">
        <v>4220</v>
      </c>
      <c r="F3828" s="288" t="s">
        <v>4221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4222</v>
      </c>
    </row>
    <row r="3829" s="2" customFormat="1" ht="33" customHeight="1">
      <c r="A3829" s="41"/>
      <c r="B3829" s="42"/>
      <c r="C3829" s="286" t="s">
        <v>4223</v>
      </c>
      <c r="D3829" s="286" t="s">
        <v>572</v>
      </c>
      <c r="E3829" s="287" t="s">
        <v>4224</v>
      </c>
      <c r="F3829" s="288" t="s">
        <v>4225</v>
      </c>
      <c r="G3829" s="289" t="s">
        <v>595</v>
      </c>
      <c r="H3829" s="290">
        <v>1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4226</v>
      </c>
    </row>
    <row r="3830" s="2" customFormat="1" ht="37.8" customHeight="1">
      <c r="A3830" s="41"/>
      <c r="B3830" s="42"/>
      <c r="C3830" s="286" t="s">
        <v>4227</v>
      </c>
      <c r="D3830" s="286" t="s">
        <v>572</v>
      </c>
      <c r="E3830" s="287" t="s">
        <v>4228</v>
      </c>
      <c r="F3830" s="288" t="s">
        <v>4229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4230</v>
      </c>
    </row>
    <row r="3831" s="2" customFormat="1" ht="37.8" customHeight="1">
      <c r="A3831" s="41"/>
      <c r="B3831" s="42"/>
      <c r="C3831" s="286" t="s">
        <v>4231</v>
      </c>
      <c r="D3831" s="286" t="s">
        <v>572</v>
      </c>
      <c r="E3831" s="287" t="s">
        <v>4232</v>
      </c>
      <c r="F3831" s="288" t="s">
        <v>4233</v>
      </c>
      <c r="G3831" s="289" t="s">
        <v>595</v>
      </c>
      <c r="H3831" s="290">
        <v>4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4234</v>
      </c>
    </row>
    <row r="3832" s="2" customFormat="1" ht="33" customHeight="1">
      <c r="A3832" s="41"/>
      <c r="B3832" s="42"/>
      <c r="C3832" s="286" t="s">
        <v>4235</v>
      </c>
      <c r="D3832" s="286" t="s">
        <v>572</v>
      </c>
      <c r="E3832" s="287" t="s">
        <v>4236</v>
      </c>
      <c r="F3832" s="288" t="s">
        <v>4237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4238</v>
      </c>
    </row>
    <row r="3833" s="2" customFormat="1" ht="33" customHeight="1">
      <c r="A3833" s="41"/>
      <c r="B3833" s="42"/>
      <c r="C3833" s="286" t="s">
        <v>4239</v>
      </c>
      <c r="D3833" s="286" t="s">
        <v>572</v>
      </c>
      <c r="E3833" s="287" t="s">
        <v>4240</v>
      </c>
      <c r="F3833" s="288" t="s">
        <v>4241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4242</v>
      </c>
    </row>
    <row r="3834" s="2" customFormat="1" ht="33" customHeight="1">
      <c r="A3834" s="41"/>
      <c r="B3834" s="42"/>
      <c r="C3834" s="286" t="s">
        <v>4243</v>
      </c>
      <c r="D3834" s="286" t="s">
        <v>572</v>
      </c>
      <c r="E3834" s="287" t="s">
        <v>4244</v>
      </c>
      <c r="F3834" s="288" t="s">
        <v>4245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4246</v>
      </c>
    </row>
    <row r="3835" s="2" customFormat="1" ht="33" customHeight="1">
      <c r="A3835" s="41"/>
      <c r="B3835" s="42"/>
      <c r="C3835" s="286" t="s">
        <v>4247</v>
      </c>
      <c r="D3835" s="286" t="s">
        <v>572</v>
      </c>
      <c r="E3835" s="287" t="s">
        <v>4248</v>
      </c>
      <c r="F3835" s="288" t="s">
        <v>4249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4250</v>
      </c>
    </row>
    <row r="3836" s="2" customFormat="1" ht="33" customHeight="1">
      <c r="A3836" s="41"/>
      <c r="B3836" s="42"/>
      <c r="C3836" s="286" t="s">
        <v>4251</v>
      </c>
      <c r="D3836" s="286" t="s">
        <v>572</v>
      </c>
      <c r="E3836" s="287" t="s">
        <v>4252</v>
      </c>
      <c r="F3836" s="288" t="s">
        <v>4253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4254</v>
      </c>
    </row>
    <row r="3837" s="2" customFormat="1" ht="33" customHeight="1">
      <c r="A3837" s="41"/>
      <c r="B3837" s="42"/>
      <c r="C3837" s="286" t="s">
        <v>4255</v>
      </c>
      <c r="D3837" s="286" t="s">
        <v>572</v>
      </c>
      <c r="E3837" s="287" t="s">
        <v>4256</v>
      </c>
      <c r="F3837" s="288" t="s">
        <v>4257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4258</v>
      </c>
    </row>
    <row r="3838" s="2" customFormat="1" ht="37.8" customHeight="1">
      <c r="A3838" s="41"/>
      <c r="B3838" s="42"/>
      <c r="C3838" s="286" t="s">
        <v>4259</v>
      </c>
      <c r="D3838" s="286" t="s">
        <v>572</v>
      </c>
      <c r="E3838" s="287" t="s">
        <v>4260</v>
      </c>
      <c r="F3838" s="288" t="s">
        <v>4261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4262</v>
      </c>
    </row>
    <row r="3839" s="2" customFormat="1" ht="33" customHeight="1">
      <c r="A3839" s="41"/>
      <c r="B3839" s="42"/>
      <c r="C3839" s="286" t="s">
        <v>4263</v>
      </c>
      <c r="D3839" s="286" t="s">
        <v>572</v>
      </c>
      <c r="E3839" s="287" t="s">
        <v>4264</v>
      </c>
      <c r="F3839" s="288" t="s">
        <v>4265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4266</v>
      </c>
    </row>
    <row r="3840" s="2" customFormat="1" ht="33" customHeight="1">
      <c r="A3840" s="41"/>
      <c r="B3840" s="42"/>
      <c r="C3840" s="286" t="s">
        <v>4267</v>
      </c>
      <c r="D3840" s="286" t="s">
        <v>572</v>
      </c>
      <c r="E3840" s="287" t="s">
        <v>4268</v>
      </c>
      <c r="F3840" s="288" t="s">
        <v>4269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4270</v>
      </c>
    </row>
    <row r="3841" s="2" customFormat="1" ht="33" customHeight="1">
      <c r="A3841" s="41"/>
      <c r="B3841" s="42"/>
      <c r="C3841" s="286" t="s">
        <v>4271</v>
      </c>
      <c r="D3841" s="286" t="s">
        <v>572</v>
      </c>
      <c r="E3841" s="287" t="s">
        <v>4272</v>
      </c>
      <c r="F3841" s="288" t="s">
        <v>4273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4274</v>
      </c>
    </row>
    <row r="3842" s="2" customFormat="1" ht="33" customHeight="1">
      <c r="A3842" s="41"/>
      <c r="B3842" s="42"/>
      <c r="C3842" s="286" t="s">
        <v>4275</v>
      </c>
      <c r="D3842" s="286" t="s">
        <v>572</v>
      </c>
      <c r="E3842" s="287" t="s">
        <v>4276</v>
      </c>
      <c r="F3842" s="288" t="s">
        <v>4277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4278</v>
      </c>
    </row>
    <row r="3843" s="2" customFormat="1" ht="33" customHeight="1">
      <c r="A3843" s="41"/>
      <c r="B3843" s="42"/>
      <c r="C3843" s="286" t="s">
        <v>4279</v>
      </c>
      <c r="D3843" s="286" t="s">
        <v>572</v>
      </c>
      <c r="E3843" s="287" t="s">
        <v>4280</v>
      </c>
      <c r="F3843" s="288" t="s">
        <v>4281</v>
      </c>
      <c r="G3843" s="289" t="s">
        <v>595</v>
      </c>
      <c r="H3843" s="290">
        <v>1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4282</v>
      </c>
    </row>
    <row r="3844" s="2" customFormat="1" ht="33" customHeight="1">
      <c r="A3844" s="41"/>
      <c r="B3844" s="42"/>
      <c r="C3844" s="286" t="s">
        <v>4283</v>
      </c>
      <c r="D3844" s="286" t="s">
        <v>572</v>
      </c>
      <c r="E3844" s="287" t="s">
        <v>4284</v>
      </c>
      <c r="F3844" s="288" t="s">
        <v>4285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4286</v>
      </c>
    </row>
    <row r="3845" s="2" customFormat="1" ht="33" customHeight="1">
      <c r="A3845" s="41"/>
      <c r="B3845" s="42"/>
      <c r="C3845" s="286" t="s">
        <v>4287</v>
      </c>
      <c r="D3845" s="286" t="s">
        <v>572</v>
      </c>
      <c r="E3845" s="287" t="s">
        <v>4288</v>
      </c>
      <c r="F3845" s="288" t="s">
        <v>4289</v>
      </c>
      <c r="G3845" s="289" t="s">
        <v>595</v>
      </c>
      <c r="H3845" s="290">
        <v>2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4290</v>
      </c>
    </row>
    <row r="3846" s="2" customFormat="1" ht="33" customHeight="1">
      <c r="A3846" s="41"/>
      <c r="B3846" s="42"/>
      <c r="C3846" s="286" t="s">
        <v>4291</v>
      </c>
      <c r="D3846" s="286" t="s">
        <v>572</v>
      </c>
      <c r="E3846" s="287" t="s">
        <v>4292</v>
      </c>
      <c r="F3846" s="288" t="s">
        <v>4293</v>
      </c>
      <c r="G3846" s="289" t="s">
        <v>595</v>
      </c>
      <c r="H3846" s="290">
        <v>2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4294</v>
      </c>
    </row>
    <row r="3847" s="2" customFormat="1" ht="33" customHeight="1">
      <c r="A3847" s="41"/>
      <c r="B3847" s="42"/>
      <c r="C3847" s="286" t="s">
        <v>4295</v>
      </c>
      <c r="D3847" s="286" t="s">
        <v>572</v>
      </c>
      <c r="E3847" s="287" t="s">
        <v>4296</v>
      </c>
      <c r="F3847" s="288" t="s">
        <v>4297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4298</v>
      </c>
    </row>
    <row r="3848" s="2" customFormat="1" ht="33" customHeight="1">
      <c r="A3848" s="41"/>
      <c r="B3848" s="42"/>
      <c r="C3848" s="286" t="s">
        <v>4299</v>
      </c>
      <c r="D3848" s="286" t="s">
        <v>572</v>
      </c>
      <c r="E3848" s="287" t="s">
        <v>4300</v>
      </c>
      <c r="F3848" s="288" t="s">
        <v>4301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4302</v>
      </c>
    </row>
    <row r="3849" s="2" customFormat="1" ht="33" customHeight="1">
      <c r="A3849" s="41"/>
      <c r="B3849" s="42"/>
      <c r="C3849" s="286" t="s">
        <v>4303</v>
      </c>
      <c r="D3849" s="286" t="s">
        <v>572</v>
      </c>
      <c r="E3849" s="287" t="s">
        <v>4304</v>
      </c>
      <c r="F3849" s="288" t="s">
        <v>4305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4306</v>
      </c>
    </row>
    <row r="3850" s="2" customFormat="1" ht="33" customHeight="1">
      <c r="A3850" s="41"/>
      <c r="B3850" s="42"/>
      <c r="C3850" s="286" t="s">
        <v>4307</v>
      </c>
      <c r="D3850" s="286" t="s">
        <v>572</v>
      </c>
      <c r="E3850" s="287" t="s">
        <v>4308</v>
      </c>
      <c r="F3850" s="288" t="s">
        <v>4309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4310</v>
      </c>
    </row>
    <row r="3851" s="2" customFormat="1" ht="24.15" customHeight="1">
      <c r="A3851" s="41"/>
      <c r="B3851" s="42"/>
      <c r="C3851" s="286" t="s">
        <v>4311</v>
      </c>
      <c r="D3851" s="286" t="s">
        <v>572</v>
      </c>
      <c r="E3851" s="287" t="s">
        <v>4312</v>
      </c>
      <c r="F3851" s="288" t="s">
        <v>4313</v>
      </c>
      <c r="G3851" s="289" t="s">
        <v>595</v>
      </c>
      <c r="H3851" s="290">
        <v>2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4314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4315</v>
      </c>
      <c r="F3852" s="214" t="s">
        <v>4316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P3853</f>
        <v>0</v>
      </c>
      <c r="Q3852" s="208"/>
      <c r="R3852" s="209">
        <f>R3853</f>
        <v>0</v>
      </c>
      <c r="S3852" s="208"/>
      <c r="T3852" s="210">
        <f>T3853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BK3853</f>
        <v>0</v>
      </c>
    </row>
    <row r="3853" s="2" customFormat="1" ht="21.75" customHeight="1">
      <c r="A3853" s="41"/>
      <c r="B3853" s="42"/>
      <c r="C3853" s="216" t="s">
        <v>4317</v>
      </c>
      <c r="D3853" s="216" t="s">
        <v>227</v>
      </c>
      <c r="E3853" s="217" t="s">
        <v>4318</v>
      </c>
      <c r="F3853" s="218" t="s">
        <v>4319</v>
      </c>
      <c r="G3853" s="219" t="s">
        <v>595</v>
      </c>
      <c r="H3853" s="220">
        <v>1</v>
      </c>
      <c r="I3853" s="221"/>
      <c r="J3853" s="222">
        <f>ROUND(I3853*H3853,2)</f>
        <v>0</v>
      </c>
      <c r="K3853" s="218" t="s">
        <v>19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4320</v>
      </c>
    </row>
    <row r="3854" s="12" customFormat="1" ht="22.8" customHeight="1">
      <c r="A3854" s="12"/>
      <c r="B3854" s="200"/>
      <c r="C3854" s="201"/>
      <c r="D3854" s="202" t="s">
        <v>73</v>
      </c>
      <c r="E3854" s="214" t="s">
        <v>4321</v>
      </c>
      <c r="F3854" s="214" t="s">
        <v>4322</v>
      </c>
      <c r="G3854" s="201"/>
      <c r="H3854" s="201"/>
      <c r="I3854" s="204"/>
      <c r="J3854" s="215">
        <f>BK3854</f>
        <v>0</v>
      </c>
      <c r="K3854" s="201"/>
      <c r="L3854" s="206"/>
      <c r="M3854" s="207"/>
      <c r="N3854" s="208"/>
      <c r="O3854" s="208"/>
      <c r="P3854" s="209">
        <f>SUM(P3855:P3910)</f>
        <v>0</v>
      </c>
      <c r="Q3854" s="208"/>
      <c r="R3854" s="209">
        <f>SUM(R3855:R3910)</f>
        <v>20.879527889999999</v>
      </c>
      <c r="S3854" s="208"/>
      <c r="T3854" s="210">
        <f>SUM(T3855:T3910)</f>
        <v>0</v>
      </c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R3854" s="211" t="s">
        <v>93</v>
      </c>
      <c r="AT3854" s="212" t="s">
        <v>73</v>
      </c>
      <c r="AU3854" s="212" t="s">
        <v>82</v>
      </c>
      <c r="AY3854" s="211" t="s">
        <v>224</v>
      </c>
      <c r="BK3854" s="213">
        <f>SUM(BK3855:BK3910)</f>
        <v>0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2" customFormat="1" ht="24.15" customHeight="1">
      <c r="A3857" s="41"/>
      <c r="B3857" s="42"/>
      <c r="C3857" s="216" t="s">
        <v>4328</v>
      </c>
      <c r="D3857" s="216" t="s">
        <v>227</v>
      </c>
      <c r="E3857" s="217" t="s">
        <v>4329</v>
      </c>
      <c r="F3857" s="218" t="s">
        <v>4330</v>
      </c>
      <c r="G3857" s="219" t="s">
        <v>266</v>
      </c>
      <c r="H3857" s="220">
        <v>572</v>
      </c>
      <c r="I3857" s="221"/>
      <c r="J3857" s="222">
        <f>ROUND(I3857*H3857,2)</f>
        <v>0</v>
      </c>
      <c r="K3857" s="218" t="s">
        <v>312</v>
      </c>
      <c r="L3857" s="47"/>
      <c r="M3857" s="223" t="s">
        <v>19</v>
      </c>
      <c r="N3857" s="224" t="s">
        <v>46</v>
      </c>
      <c r="O3857" s="87"/>
      <c r="P3857" s="225">
        <f>O3857*H3857</f>
        <v>0</v>
      </c>
      <c r="Q3857" s="225">
        <v>0.00029999999999999997</v>
      </c>
      <c r="R3857" s="225">
        <f>Q3857*H3857</f>
        <v>0.17159999999999998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544</v>
      </c>
      <c r="AT3857" s="227" t="s">
        <v>227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4331</v>
      </c>
    </row>
    <row r="3858" s="2" customFormat="1">
      <c r="A3858" s="41"/>
      <c r="B3858" s="42"/>
      <c r="C3858" s="43"/>
      <c r="D3858" s="267" t="s">
        <v>314</v>
      </c>
      <c r="E3858" s="43"/>
      <c r="F3858" s="268" t="s">
        <v>4332</v>
      </c>
      <c r="G3858" s="43"/>
      <c r="H3858" s="43"/>
      <c r="I3858" s="269"/>
      <c r="J3858" s="43"/>
      <c r="K3858" s="43"/>
      <c r="L3858" s="47"/>
      <c r="M3858" s="270"/>
      <c r="N3858" s="271"/>
      <c r="O3858" s="87"/>
      <c r="P3858" s="87"/>
      <c r="Q3858" s="87"/>
      <c r="R3858" s="87"/>
      <c r="S3858" s="87"/>
      <c r="T3858" s="88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T3858" s="20" t="s">
        <v>314</v>
      </c>
      <c r="AU3858" s="20" t="s">
        <v>93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1848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1849</v>
      </c>
      <c r="G3860" s="230"/>
      <c r="H3860" s="234">
        <v>119.8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1850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1851</v>
      </c>
      <c r="G3862" s="230"/>
      <c r="H3862" s="234">
        <v>133.19999999999999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4" customFormat="1">
      <c r="A3863" s="14"/>
      <c r="B3863" s="246"/>
      <c r="C3863" s="247"/>
      <c r="D3863" s="231" t="s">
        <v>268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268</v>
      </c>
      <c r="AU3863" s="255" t="s">
        <v>93</v>
      </c>
      <c r="AV3863" s="14" t="s">
        <v>82</v>
      </c>
      <c r="AW3863" s="14" t="s">
        <v>34</v>
      </c>
      <c r="AX3863" s="14" t="s">
        <v>74</v>
      </c>
      <c r="AY3863" s="255" t="s">
        <v>224</v>
      </c>
    </row>
    <row r="3864" s="13" customFormat="1">
      <c r="A3864" s="13"/>
      <c r="B3864" s="229"/>
      <c r="C3864" s="230"/>
      <c r="D3864" s="231" t="s">
        <v>268</v>
      </c>
      <c r="E3864" s="232" t="s">
        <v>19</v>
      </c>
      <c r="F3864" s="233" t="s">
        <v>1853</v>
      </c>
      <c r="G3864" s="230"/>
      <c r="H3864" s="234">
        <v>319</v>
      </c>
      <c r="I3864" s="235"/>
      <c r="J3864" s="230"/>
      <c r="K3864" s="230"/>
      <c r="L3864" s="236"/>
      <c r="M3864" s="237"/>
      <c r="N3864" s="238"/>
      <c r="O3864" s="238"/>
      <c r="P3864" s="238"/>
      <c r="Q3864" s="238"/>
      <c r="R3864" s="238"/>
      <c r="S3864" s="238"/>
      <c r="T3864" s="23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0" t="s">
        <v>268</v>
      </c>
      <c r="AU3864" s="240" t="s">
        <v>93</v>
      </c>
      <c r="AV3864" s="13" t="s">
        <v>93</v>
      </c>
      <c r="AW3864" s="13" t="s">
        <v>34</v>
      </c>
      <c r="AX3864" s="13" t="s">
        <v>74</v>
      </c>
      <c r="AY3864" s="240" t="s">
        <v>224</v>
      </c>
    </row>
    <row r="3865" s="16" customFormat="1">
      <c r="A3865" s="16"/>
      <c r="B3865" s="272"/>
      <c r="C3865" s="273"/>
      <c r="D3865" s="231" t="s">
        <v>268</v>
      </c>
      <c r="E3865" s="274" t="s">
        <v>19</v>
      </c>
      <c r="F3865" s="275" t="s">
        <v>351</v>
      </c>
      <c r="G3865" s="273"/>
      <c r="H3865" s="276">
        <v>572</v>
      </c>
      <c r="I3865" s="277"/>
      <c r="J3865" s="273"/>
      <c r="K3865" s="273"/>
      <c r="L3865" s="278"/>
      <c r="M3865" s="279"/>
      <c r="N3865" s="280"/>
      <c r="O3865" s="280"/>
      <c r="P3865" s="280"/>
      <c r="Q3865" s="280"/>
      <c r="R3865" s="280"/>
      <c r="S3865" s="280"/>
      <c r="T3865" s="281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T3865" s="282" t="s">
        <v>268</v>
      </c>
      <c r="AU3865" s="282" t="s">
        <v>93</v>
      </c>
      <c r="AV3865" s="16" t="s">
        <v>231</v>
      </c>
      <c r="AW3865" s="16" t="s">
        <v>34</v>
      </c>
      <c r="AX3865" s="16" t="s">
        <v>82</v>
      </c>
      <c r="AY3865" s="282" t="s">
        <v>224</v>
      </c>
    </row>
    <row r="3866" s="2" customFormat="1" ht="37.8" customHeight="1">
      <c r="A3866" s="41"/>
      <c r="B3866" s="42"/>
      <c r="C3866" s="216" t="s">
        <v>4333</v>
      </c>
      <c r="D3866" s="216" t="s">
        <v>227</v>
      </c>
      <c r="E3866" s="217" t="s">
        <v>4334</v>
      </c>
      <c r="F3866" s="218" t="s">
        <v>4335</v>
      </c>
      <c r="G3866" s="219" t="s">
        <v>471</v>
      </c>
      <c r="H3866" s="220">
        <v>183.53999999999999</v>
      </c>
      <c r="I3866" s="221"/>
      <c r="J3866" s="222">
        <f>ROUND(I3866*H3866,2)</f>
        <v>0</v>
      </c>
      <c r="K3866" s="218" t="s">
        <v>312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0.00029999999999999997</v>
      </c>
      <c r="R3866" s="225">
        <f>Q3866*H3866</f>
        <v>0.055061999999999993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4336</v>
      </c>
    </row>
    <row r="3867" s="2" customFormat="1">
      <c r="A3867" s="41"/>
      <c r="B3867" s="42"/>
      <c r="C3867" s="43"/>
      <c r="D3867" s="267" t="s">
        <v>314</v>
      </c>
      <c r="E3867" s="43"/>
      <c r="F3867" s="268" t="s">
        <v>4337</v>
      </c>
      <c r="G3867" s="43"/>
      <c r="H3867" s="43"/>
      <c r="I3867" s="269"/>
      <c r="J3867" s="43"/>
      <c r="K3867" s="43"/>
      <c r="L3867" s="47"/>
      <c r="M3867" s="270"/>
      <c r="N3867" s="271"/>
      <c r="O3867" s="87"/>
      <c r="P3867" s="87"/>
      <c r="Q3867" s="87"/>
      <c r="R3867" s="87"/>
      <c r="S3867" s="87"/>
      <c r="T3867" s="88"/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T3867" s="20" t="s">
        <v>314</v>
      </c>
      <c r="AU3867" s="20" t="s">
        <v>93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648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4338</v>
      </c>
      <c r="G3869" s="230"/>
      <c r="H3869" s="234">
        <v>132.09999999999999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662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4339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664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4339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665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4339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667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4339</v>
      </c>
      <c r="G3877" s="230"/>
      <c r="H3877" s="234">
        <v>12.859999999999999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183.53999999999999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4340</v>
      </c>
      <c r="D3879" s="216" t="s">
        <v>227</v>
      </c>
      <c r="E3879" s="217" t="s">
        <v>4341</v>
      </c>
      <c r="F3879" s="218" t="s">
        <v>4342</v>
      </c>
      <c r="G3879" s="219" t="s">
        <v>471</v>
      </c>
      <c r="H3879" s="220">
        <v>50.718000000000004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0.015215400000000001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4343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4344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3" customFormat="1">
      <c r="A3881" s="13"/>
      <c r="B3881" s="229"/>
      <c r="C3881" s="230"/>
      <c r="D3881" s="231" t="s">
        <v>268</v>
      </c>
      <c r="E3881" s="232" t="s">
        <v>19</v>
      </c>
      <c r="F3881" s="233" t="s">
        <v>4345</v>
      </c>
      <c r="G3881" s="230"/>
      <c r="H3881" s="234">
        <v>50.718000000000004</v>
      </c>
      <c r="I3881" s="235"/>
      <c r="J3881" s="230"/>
      <c r="K3881" s="230"/>
      <c r="L3881" s="236"/>
      <c r="M3881" s="237"/>
      <c r="N3881" s="238"/>
      <c r="O3881" s="238"/>
      <c r="P3881" s="238"/>
      <c r="Q3881" s="238"/>
      <c r="R3881" s="238"/>
      <c r="S3881" s="238"/>
      <c r="T3881" s="23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0" t="s">
        <v>268</v>
      </c>
      <c r="AU3881" s="240" t="s">
        <v>93</v>
      </c>
      <c r="AV3881" s="13" t="s">
        <v>93</v>
      </c>
      <c r="AW3881" s="13" t="s">
        <v>34</v>
      </c>
      <c r="AX3881" s="13" t="s">
        <v>82</v>
      </c>
      <c r="AY3881" s="240" t="s">
        <v>224</v>
      </c>
    </row>
    <row r="3882" s="2" customFormat="1" ht="37.8" customHeight="1">
      <c r="A3882" s="41"/>
      <c r="B3882" s="42"/>
      <c r="C3882" s="216" t="s">
        <v>4346</v>
      </c>
      <c r="D3882" s="216" t="s">
        <v>227</v>
      </c>
      <c r="E3882" s="217" t="s">
        <v>4347</v>
      </c>
      <c r="F3882" s="218" t="s">
        <v>4348</v>
      </c>
      <c r="G3882" s="219" t="s">
        <v>266</v>
      </c>
      <c r="H3882" s="220">
        <v>572</v>
      </c>
      <c r="I3882" s="221"/>
      <c r="J3882" s="222">
        <f>ROUND(I3882*H3882,2)</f>
        <v>0</v>
      </c>
      <c r="K3882" s="218" t="s">
        <v>312</v>
      </c>
      <c r="L3882" s="47"/>
      <c r="M3882" s="223" t="s">
        <v>19</v>
      </c>
      <c r="N3882" s="224" t="s">
        <v>46</v>
      </c>
      <c r="O3882" s="87"/>
      <c r="P3882" s="225">
        <f>O3882*H3882</f>
        <v>0</v>
      </c>
      <c r="Q3882" s="225">
        <v>0.0075500000000000003</v>
      </c>
      <c r="R3882" s="225">
        <f>Q3882*H3882</f>
        <v>4.3186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544</v>
      </c>
      <c r="AT3882" s="227" t="s">
        <v>227</v>
      </c>
      <c r="AU3882" s="227" t="s">
        <v>93</v>
      </c>
      <c r="AY3882" s="20" t="s">
        <v>224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93</v>
      </c>
      <c r="BK3882" s="228">
        <f>ROUND(I3882*H3882,2)</f>
        <v>0</v>
      </c>
      <c r="BL3882" s="20" t="s">
        <v>544</v>
      </c>
      <c r="BM3882" s="227" t="s">
        <v>4349</v>
      </c>
    </row>
    <row r="3883" s="2" customFormat="1">
      <c r="A3883" s="41"/>
      <c r="B3883" s="42"/>
      <c r="C3883" s="43"/>
      <c r="D3883" s="267" t="s">
        <v>314</v>
      </c>
      <c r="E3883" s="43"/>
      <c r="F3883" s="268" t="s">
        <v>4350</v>
      </c>
      <c r="G3883" s="43"/>
      <c r="H3883" s="43"/>
      <c r="I3883" s="269"/>
      <c r="J3883" s="43"/>
      <c r="K3883" s="43"/>
      <c r="L3883" s="47"/>
      <c r="M3883" s="270"/>
      <c r="N3883" s="271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314</v>
      </c>
      <c r="AU3883" s="20" t="s">
        <v>93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1848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1849</v>
      </c>
      <c r="G3885" s="230"/>
      <c r="H3885" s="234">
        <v>119.8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1850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1851</v>
      </c>
      <c r="G3887" s="230"/>
      <c r="H3887" s="234">
        <v>133.19999999999999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1852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1853</v>
      </c>
      <c r="G3889" s="230"/>
      <c r="H3889" s="234">
        <v>319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6" customFormat="1">
      <c r="A3890" s="16"/>
      <c r="B3890" s="272"/>
      <c r="C3890" s="273"/>
      <c r="D3890" s="231" t="s">
        <v>268</v>
      </c>
      <c r="E3890" s="274" t="s">
        <v>19</v>
      </c>
      <c r="F3890" s="275" t="s">
        <v>351</v>
      </c>
      <c r="G3890" s="273"/>
      <c r="H3890" s="276">
        <v>572</v>
      </c>
      <c r="I3890" s="277"/>
      <c r="J3890" s="273"/>
      <c r="K3890" s="273"/>
      <c r="L3890" s="278"/>
      <c r="M3890" s="279"/>
      <c r="N3890" s="280"/>
      <c r="O3890" s="280"/>
      <c r="P3890" s="280"/>
      <c r="Q3890" s="280"/>
      <c r="R3890" s="280"/>
      <c r="S3890" s="280"/>
      <c r="T3890" s="281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T3890" s="282" t="s">
        <v>268</v>
      </c>
      <c r="AU3890" s="282" t="s">
        <v>93</v>
      </c>
      <c r="AV3890" s="16" t="s">
        <v>231</v>
      </c>
      <c r="AW3890" s="16" t="s">
        <v>34</v>
      </c>
      <c r="AX3890" s="16" t="s">
        <v>82</v>
      </c>
      <c r="AY3890" s="282" t="s">
        <v>224</v>
      </c>
    </row>
    <row r="3891" s="2" customFormat="1" ht="24.15" customHeight="1">
      <c r="A3891" s="41"/>
      <c r="B3891" s="42"/>
      <c r="C3891" s="286" t="s">
        <v>4351</v>
      </c>
      <c r="D3891" s="286" t="s">
        <v>572</v>
      </c>
      <c r="E3891" s="287" t="s">
        <v>4352</v>
      </c>
      <c r="F3891" s="288" t="s">
        <v>4353</v>
      </c>
      <c r="G3891" s="289" t="s">
        <v>266</v>
      </c>
      <c r="H3891" s="290">
        <v>740.33000000000004</v>
      </c>
      <c r="I3891" s="291"/>
      <c r="J3891" s="292">
        <f>ROUND(I3891*H3891,2)</f>
        <v>0</v>
      </c>
      <c r="K3891" s="288" t="s">
        <v>312</v>
      </c>
      <c r="L3891" s="293"/>
      <c r="M3891" s="294" t="s">
        <v>19</v>
      </c>
      <c r="N3891" s="295" t="s">
        <v>46</v>
      </c>
      <c r="O3891" s="87"/>
      <c r="P3891" s="225">
        <f>O3891*H3891</f>
        <v>0</v>
      </c>
      <c r="Q3891" s="225">
        <v>0.021999999999999999</v>
      </c>
      <c r="R3891" s="225">
        <f>Q3891*H3891</f>
        <v>16.28726</v>
      </c>
      <c r="S3891" s="225">
        <v>0</v>
      </c>
      <c r="T3891" s="226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7" t="s">
        <v>643</v>
      </c>
      <c r="AT3891" s="227" t="s">
        <v>572</v>
      </c>
      <c r="AU3891" s="227" t="s">
        <v>93</v>
      </c>
      <c r="AY3891" s="20" t="s">
        <v>224</v>
      </c>
      <c r="BE3891" s="228">
        <f>IF(N3891="základní",J3891,0)</f>
        <v>0</v>
      </c>
      <c r="BF3891" s="228">
        <f>IF(N3891="snížená",J3891,0)</f>
        <v>0</v>
      </c>
      <c r="BG3891" s="228">
        <f>IF(N3891="zákl. přenesená",J3891,0)</f>
        <v>0</v>
      </c>
      <c r="BH3891" s="228">
        <f>IF(N3891="sníž. přenesená",J3891,0)</f>
        <v>0</v>
      </c>
      <c r="BI3891" s="228">
        <f>IF(N3891="nulová",J3891,0)</f>
        <v>0</v>
      </c>
      <c r="BJ3891" s="20" t="s">
        <v>93</v>
      </c>
      <c r="BK3891" s="228">
        <f>ROUND(I3891*H3891,2)</f>
        <v>0</v>
      </c>
      <c r="BL3891" s="20" t="s">
        <v>544</v>
      </c>
      <c r="BM3891" s="227" t="s">
        <v>4354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4355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4356</v>
      </c>
      <c r="G3893" s="230"/>
      <c r="H3893" s="234">
        <v>657.79999999999995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4" customFormat="1">
      <c r="A3894" s="14"/>
      <c r="B3894" s="246"/>
      <c r="C3894" s="247"/>
      <c r="D3894" s="231" t="s">
        <v>268</v>
      </c>
      <c r="E3894" s="248" t="s">
        <v>19</v>
      </c>
      <c r="F3894" s="249" t="s">
        <v>4357</v>
      </c>
      <c r="G3894" s="247"/>
      <c r="H3894" s="248" t="s">
        <v>19</v>
      </c>
      <c r="I3894" s="250"/>
      <c r="J3894" s="247"/>
      <c r="K3894" s="247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268</v>
      </c>
      <c r="AU3894" s="255" t="s">
        <v>93</v>
      </c>
      <c r="AV3894" s="14" t="s">
        <v>82</v>
      </c>
      <c r="AW3894" s="14" t="s">
        <v>34</v>
      </c>
      <c r="AX3894" s="14" t="s">
        <v>74</v>
      </c>
      <c r="AY3894" s="255" t="s">
        <v>224</v>
      </c>
    </row>
    <row r="3895" s="13" customFormat="1">
      <c r="A3895" s="13"/>
      <c r="B3895" s="229"/>
      <c r="C3895" s="230"/>
      <c r="D3895" s="231" t="s">
        <v>268</v>
      </c>
      <c r="E3895" s="232" t="s">
        <v>19</v>
      </c>
      <c r="F3895" s="233" t="s">
        <v>4358</v>
      </c>
      <c r="G3895" s="230"/>
      <c r="H3895" s="234">
        <v>15.227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34</v>
      </c>
      <c r="AX3895" s="13" t="s">
        <v>74</v>
      </c>
      <c r="AY3895" s="240" t="s">
        <v>224</v>
      </c>
    </row>
    <row r="3896" s="16" customFormat="1">
      <c r="A3896" s="16"/>
      <c r="B3896" s="272"/>
      <c r="C3896" s="273"/>
      <c r="D3896" s="231" t="s">
        <v>268</v>
      </c>
      <c r="E3896" s="274" t="s">
        <v>19</v>
      </c>
      <c r="F3896" s="275" t="s">
        <v>351</v>
      </c>
      <c r="G3896" s="273"/>
      <c r="H3896" s="276">
        <v>673.02700000000004</v>
      </c>
      <c r="I3896" s="277"/>
      <c r="J3896" s="273"/>
      <c r="K3896" s="273"/>
      <c r="L3896" s="278"/>
      <c r="M3896" s="279"/>
      <c r="N3896" s="280"/>
      <c r="O3896" s="280"/>
      <c r="P3896" s="280"/>
      <c r="Q3896" s="280"/>
      <c r="R3896" s="280"/>
      <c r="S3896" s="280"/>
      <c r="T3896" s="281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T3896" s="282" t="s">
        <v>268</v>
      </c>
      <c r="AU3896" s="282" t="s">
        <v>93</v>
      </c>
      <c r="AV3896" s="16" t="s">
        <v>231</v>
      </c>
      <c r="AW3896" s="16" t="s">
        <v>34</v>
      </c>
      <c r="AX3896" s="16" t="s">
        <v>82</v>
      </c>
      <c r="AY3896" s="282" t="s">
        <v>224</v>
      </c>
    </row>
    <row r="3897" s="13" customFormat="1">
      <c r="A3897" s="13"/>
      <c r="B3897" s="229"/>
      <c r="C3897" s="230"/>
      <c r="D3897" s="231" t="s">
        <v>268</v>
      </c>
      <c r="E3897" s="230"/>
      <c r="F3897" s="233" t="s">
        <v>4359</v>
      </c>
      <c r="G3897" s="230"/>
      <c r="H3897" s="234">
        <v>740.33000000000004</v>
      </c>
      <c r="I3897" s="235"/>
      <c r="J3897" s="230"/>
      <c r="K3897" s="230"/>
      <c r="L3897" s="236"/>
      <c r="M3897" s="237"/>
      <c r="N3897" s="238"/>
      <c r="O3897" s="238"/>
      <c r="P3897" s="238"/>
      <c r="Q3897" s="238"/>
      <c r="R3897" s="238"/>
      <c r="S3897" s="238"/>
      <c r="T3897" s="23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0" t="s">
        <v>268</v>
      </c>
      <c r="AU3897" s="240" t="s">
        <v>93</v>
      </c>
      <c r="AV3897" s="13" t="s">
        <v>93</v>
      </c>
      <c r="AW3897" s="13" t="s">
        <v>4</v>
      </c>
      <c r="AX3897" s="13" t="s">
        <v>82</v>
      </c>
      <c r="AY3897" s="240" t="s">
        <v>224</v>
      </c>
    </row>
    <row r="3898" s="2" customFormat="1" ht="16.5" customHeight="1">
      <c r="A3898" s="41"/>
      <c r="B3898" s="42"/>
      <c r="C3898" s="216" t="s">
        <v>4360</v>
      </c>
      <c r="D3898" s="216" t="s">
        <v>227</v>
      </c>
      <c r="E3898" s="217" t="s">
        <v>4361</v>
      </c>
      <c r="F3898" s="218" t="s">
        <v>4362</v>
      </c>
      <c r="G3898" s="219" t="s">
        <v>471</v>
      </c>
      <c r="H3898" s="220">
        <v>1059.683</v>
      </c>
      <c r="I3898" s="221"/>
      <c r="J3898" s="222">
        <f>ROUND(I3898*H3898,2)</f>
        <v>0</v>
      </c>
      <c r="K3898" s="218" t="s">
        <v>312</v>
      </c>
      <c r="L3898" s="47"/>
      <c r="M3898" s="223" t="s">
        <v>19</v>
      </c>
      <c r="N3898" s="224" t="s">
        <v>46</v>
      </c>
      <c r="O3898" s="87"/>
      <c r="P3898" s="225">
        <f>O3898*H3898</f>
        <v>0</v>
      </c>
      <c r="Q3898" s="225">
        <v>3.0000000000000001E-05</v>
      </c>
      <c r="R3898" s="225">
        <f>Q3898*H3898</f>
        <v>0.031790489999999998</v>
      </c>
      <c r="S3898" s="225">
        <v>0</v>
      </c>
      <c r="T3898" s="226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7" t="s">
        <v>544</v>
      </c>
      <c r="AT3898" s="227" t="s">
        <v>227</v>
      </c>
      <c r="AU3898" s="227" t="s">
        <v>93</v>
      </c>
      <c r="AY3898" s="20" t="s">
        <v>224</v>
      </c>
      <c r="BE3898" s="228">
        <f>IF(N3898="základní",J3898,0)</f>
        <v>0</v>
      </c>
      <c r="BF3898" s="228">
        <f>IF(N3898="snížená",J3898,0)</f>
        <v>0</v>
      </c>
      <c r="BG3898" s="228">
        <f>IF(N3898="zákl. přenesená",J3898,0)</f>
        <v>0</v>
      </c>
      <c r="BH3898" s="228">
        <f>IF(N3898="sníž. přenesená",J3898,0)</f>
        <v>0</v>
      </c>
      <c r="BI3898" s="228">
        <f>IF(N3898="nulová",J3898,0)</f>
        <v>0</v>
      </c>
      <c r="BJ3898" s="20" t="s">
        <v>93</v>
      </c>
      <c r="BK3898" s="228">
        <f>ROUND(I3898*H3898,2)</f>
        <v>0</v>
      </c>
      <c r="BL3898" s="20" t="s">
        <v>544</v>
      </c>
      <c r="BM3898" s="227" t="s">
        <v>4363</v>
      </c>
    </row>
    <row r="3899" s="2" customFormat="1">
      <c r="A3899" s="41"/>
      <c r="B3899" s="42"/>
      <c r="C3899" s="43"/>
      <c r="D3899" s="267" t="s">
        <v>314</v>
      </c>
      <c r="E3899" s="43"/>
      <c r="F3899" s="268" t="s">
        <v>4364</v>
      </c>
      <c r="G3899" s="43"/>
      <c r="H3899" s="43"/>
      <c r="I3899" s="269"/>
      <c r="J3899" s="43"/>
      <c r="K3899" s="43"/>
      <c r="L3899" s="47"/>
      <c r="M3899" s="270"/>
      <c r="N3899" s="271"/>
      <c r="O3899" s="87"/>
      <c r="P3899" s="87"/>
      <c r="Q3899" s="87"/>
      <c r="R3899" s="87"/>
      <c r="S3899" s="87"/>
      <c r="T3899" s="88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T3899" s="20" t="s">
        <v>314</v>
      </c>
      <c r="AU3899" s="20" t="s">
        <v>93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4365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4366</v>
      </c>
      <c r="G3901" s="230"/>
      <c r="H3901" s="234">
        <v>825.42499999999995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4" customFormat="1">
      <c r="A3902" s="14"/>
      <c r="B3902" s="246"/>
      <c r="C3902" s="247"/>
      <c r="D3902" s="231" t="s">
        <v>268</v>
      </c>
      <c r="E3902" s="248" t="s">
        <v>19</v>
      </c>
      <c r="F3902" s="249" t="s">
        <v>4367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268</v>
      </c>
      <c r="AU3902" s="255" t="s">
        <v>93</v>
      </c>
      <c r="AV3902" s="14" t="s">
        <v>82</v>
      </c>
      <c r="AW3902" s="14" t="s">
        <v>34</v>
      </c>
      <c r="AX3902" s="14" t="s">
        <v>74</v>
      </c>
      <c r="AY3902" s="255" t="s">
        <v>224</v>
      </c>
    </row>
    <row r="3903" s="13" customFormat="1">
      <c r="A3903" s="13"/>
      <c r="B3903" s="229"/>
      <c r="C3903" s="230"/>
      <c r="D3903" s="231" t="s">
        <v>268</v>
      </c>
      <c r="E3903" s="232" t="s">
        <v>19</v>
      </c>
      <c r="F3903" s="233" t="s">
        <v>4368</v>
      </c>
      <c r="G3903" s="230"/>
      <c r="H3903" s="234">
        <v>234.25800000000001</v>
      </c>
      <c r="I3903" s="235"/>
      <c r="J3903" s="230"/>
      <c r="K3903" s="230"/>
      <c r="L3903" s="236"/>
      <c r="M3903" s="237"/>
      <c r="N3903" s="238"/>
      <c r="O3903" s="238"/>
      <c r="P3903" s="238"/>
      <c r="Q3903" s="238"/>
      <c r="R3903" s="238"/>
      <c r="S3903" s="238"/>
      <c r="T3903" s="23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0" t="s">
        <v>268</v>
      </c>
      <c r="AU3903" s="240" t="s">
        <v>93</v>
      </c>
      <c r="AV3903" s="13" t="s">
        <v>93</v>
      </c>
      <c r="AW3903" s="13" t="s">
        <v>34</v>
      </c>
      <c r="AX3903" s="13" t="s">
        <v>74</v>
      </c>
      <c r="AY3903" s="240" t="s">
        <v>224</v>
      </c>
    </row>
    <row r="3904" s="16" customFormat="1">
      <c r="A3904" s="16"/>
      <c r="B3904" s="272"/>
      <c r="C3904" s="273"/>
      <c r="D3904" s="231" t="s">
        <v>268</v>
      </c>
      <c r="E3904" s="274" t="s">
        <v>19</v>
      </c>
      <c r="F3904" s="275" t="s">
        <v>351</v>
      </c>
      <c r="G3904" s="273"/>
      <c r="H3904" s="276">
        <v>1059.683</v>
      </c>
      <c r="I3904" s="277"/>
      <c r="J3904" s="273"/>
      <c r="K3904" s="273"/>
      <c r="L3904" s="278"/>
      <c r="M3904" s="279"/>
      <c r="N3904" s="280"/>
      <c r="O3904" s="280"/>
      <c r="P3904" s="280"/>
      <c r="Q3904" s="280"/>
      <c r="R3904" s="280"/>
      <c r="S3904" s="280"/>
      <c r="T3904" s="281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T3904" s="282" t="s">
        <v>268</v>
      </c>
      <c r="AU3904" s="282" t="s">
        <v>93</v>
      </c>
      <c r="AV3904" s="16" t="s">
        <v>231</v>
      </c>
      <c r="AW3904" s="16" t="s">
        <v>34</v>
      </c>
      <c r="AX3904" s="16" t="s">
        <v>82</v>
      </c>
      <c r="AY3904" s="282" t="s">
        <v>224</v>
      </c>
    </row>
    <row r="3905" s="2" customFormat="1" ht="24.15" customHeight="1">
      <c r="A3905" s="41"/>
      <c r="B3905" s="42"/>
      <c r="C3905" s="216" t="s">
        <v>4369</v>
      </c>
      <c r="D3905" s="216" t="s">
        <v>227</v>
      </c>
      <c r="E3905" s="217" t="s">
        <v>4370</v>
      </c>
      <c r="F3905" s="218" t="s">
        <v>4371</v>
      </c>
      <c r="G3905" s="219" t="s">
        <v>471</v>
      </c>
      <c r="H3905" s="220">
        <v>234.25800000000001</v>
      </c>
      <c r="I3905" s="221"/>
      <c r="J3905" s="222">
        <f>ROUND(I3905*H3905,2)</f>
        <v>0</v>
      </c>
      <c r="K3905" s="218" t="s">
        <v>312</v>
      </c>
      <c r="L3905" s="47"/>
      <c r="M3905" s="223" t="s">
        <v>19</v>
      </c>
      <c r="N3905" s="224" t="s">
        <v>46</v>
      </c>
      <c r="O3905" s="87"/>
      <c r="P3905" s="225">
        <f>O3905*H3905</f>
        <v>0</v>
      </c>
      <c r="Q3905" s="225">
        <v>0</v>
      </c>
      <c r="R3905" s="225">
        <f>Q3905*H3905</f>
        <v>0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544</v>
      </c>
      <c r="AT3905" s="227" t="s">
        <v>227</v>
      </c>
      <c r="AU3905" s="227" t="s">
        <v>93</v>
      </c>
      <c r="AY3905" s="20" t="s">
        <v>224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93</v>
      </c>
      <c r="BK3905" s="228">
        <f>ROUND(I3905*H3905,2)</f>
        <v>0</v>
      </c>
      <c r="BL3905" s="20" t="s">
        <v>544</v>
      </c>
      <c r="BM3905" s="227" t="s">
        <v>4372</v>
      </c>
    </row>
    <row r="3906" s="2" customFormat="1">
      <c r="A3906" s="41"/>
      <c r="B3906" s="42"/>
      <c r="C3906" s="43"/>
      <c r="D3906" s="267" t="s">
        <v>314</v>
      </c>
      <c r="E3906" s="43"/>
      <c r="F3906" s="268" t="s">
        <v>4373</v>
      </c>
      <c r="G3906" s="43"/>
      <c r="H3906" s="43"/>
      <c r="I3906" s="269"/>
      <c r="J3906" s="43"/>
      <c r="K3906" s="43"/>
      <c r="L3906" s="47"/>
      <c r="M3906" s="270"/>
      <c r="N3906" s="271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314</v>
      </c>
      <c r="AU3906" s="20" t="s">
        <v>93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4357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4368</v>
      </c>
      <c r="G3908" s="230"/>
      <c r="H3908" s="234">
        <v>234.25800000000001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82</v>
      </c>
      <c r="AY3908" s="240" t="s">
        <v>224</v>
      </c>
    </row>
    <row r="3909" s="2" customFormat="1" ht="49.05" customHeight="1">
      <c r="A3909" s="41"/>
      <c r="B3909" s="42"/>
      <c r="C3909" s="216" t="s">
        <v>4374</v>
      </c>
      <c r="D3909" s="216" t="s">
        <v>227</v>
      </c>
      <c r="E3909" s="217" t="s">
        <v>4375</v>
      </c>
      <c r="F3909" s="218" t="s">
        <v>4376</v>
      </c>
      <c r="G3909" s="219" t="s">
        <v>371</v>
      </c>
      <c r="H3909" s="220">
        <v>20.879999999999999</v>
      </c>
      <c r="I3909" s="221"/>
      <c r="J3909" s="222">
        <f>ROUND(I3909*H3909,2)</f>
        <v>0</v>
      </c>
      <c r="K3909" s="218" t="s">
        <v>312</v>
      </c>
      <c r="L3909" s="47"/>
      <c r="M3909" s="223" t="s">
        <v>19</v>
      </c>
      <c r="N3909" s="224" t="s">
        <v>46</v>
      </c>
      <c r="O3909" s="87"/>
      <c r="P3909" s="225">
        <f>O3909*H3909</f>
        <v>0</v>
      </c>
      <c r="Q3909" s="225">
        <v>0</v>
      </c>
      <c r="R3909" s="225">
        <f>Q3909*H3909</f>
        <v>0</v>
      </c>
      <c r="S3909" s="225">
        <v>0</v>
      </c>
      <c r="T3909" s="226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7" t="s">
        <v>544</v>
      </c>
      <c r="AT3909" s="227" t="s">
        <v>227</v>
      </c>
      <c r="AU3909" s="227" t="s">
        <v>93</v>
      </c>
      <c r="AY3909" s="20" t="s">
        <v>224</v>
      </c>
      <c r="BE3909" s="228">
        <f>IF(N3909="základní",J3909,0)</f>
        <v>0</v>
      </c>
      <c r="BF3909" s="228">
        <f>IF(N3909="snížená",J3909,0)</f>
        <v>0</v>
      </c>
      <c r="BG3909" s="228">
        <f>IF(N3909="zákl. přenesená",J3909,0)</f>
        <v>0</v>
      </c>
      <c r="BH3909" s="228">
        <f>IF(N3909="sníž. přenesená",J3909,0)</f>
        <v>0</v>
      </c>
      <c r="BI3909" s="228">
        <f>IF(N3909="nulová",J3909,0)</f>
        <v>0</v>
      </c>
      <c r="BJ3909" s="20" t="s">
        <v>93</v>
      </c>
      <c r="BK3909" s="228">
        <f>ROUND(I3909*H3909,2)</f>
        <v>0</v>
      </c>
      <c r="BL3909" s="20" t="s">
        <v>544</v>
      </c>
      <c r="BM3909" s="227" t="s">
        <v>4377</v>
      </c>
    </row>
    <row r="3910" s="2" customFormat="1">
      <c r="A3910" s="41"/>
      <c r="B3910" s="42"/>
      <c r="C3910" s="43"/>
      <c r="D3910" s="267" t="s">
        <v>314</v>
      </c>
      <c r="E3910" s="43"/>
      <c r="F3910" s="268" t="s">
        <v>4378</v>
      </c>
      <c r="G3910" s="43"/>
      <c r="H3910" s="43"/>
      <c r="I3910" s="269"/>
      <c r="J3910" s="43"/>
      <c r="K3910" s="43"/>
      <c r="L3910" s="47"/>
      <c r="M3910" s="270"/>
      <c r="N3910" s="271"/>
      <c r="O3910" s="87"/>
      <c r="P3910" s="87"/>
      <c r="Q3910" s="87"/>
      <c r="R3910" s="87"/>
      <c r="S3910" s="87"/>
      <c r="T3910" s="88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T3910" s="20" t="s">
        <v>314</v>
      </c>
      <c r="AU3910" s="20" t="s">
        <v>93</v>
      </c>
    </row>
    <row r="3911" s="12" customFormat="1" ht="22.8" customHeight="1">
      <c r="A3911" s="12"/>
      <c r="B3911" s="200"/>
      <c r="C3911" s="201"/>
      <c r="D3911" s="202" t="s">
        <v>73</v>
      </c>
      <c r="E3911" s="214" t="s">
        <v>4379</v>
      </c>
      <c r="F3911" s="214" t="s">
        <v>4380</v>
      </c>
      <c r="G3911" s="201"/>
      <c r="H3911" s="201"/>
      <c r="I3911" s="204"/>
      <c r="J3911" s="215">
        <f>BK3911</f>
        <v>0</v>
      </c>
      <c r="K3911" s="201"/>
      <c r="L3911" s="206"/>
      <c r="M3911" s="207"/>
      <c r="N3911" s="208"/>
      <c r="O3911" s="208"/>
      <c r="P3911" s="209">
        <f>SUM(P3912:P4035)</f>
        <v>0</v>
      </c>
      <c r="Q3911" s="208"/>
      <c r="R3911" s="209">
        <f>SUM(R3912:R4035)</f>
        <v>48.488785370000002</v>
      </c>
      <c r="S3911" s="208"/>
      <c r="T3911" s="210">
        <f>SUM(T3912:T4035)</f>
        <v>0</v>
      </c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R3911" s="211" t="s">
        <v>93</v>
      </c>
      <c r="AT3911" s="212" t="s">
        <v>73</v>
      </c>
      <c r="AU3911" s="212" t="s">
        <v>82</v>
      </c>
      <c r="AY3911" s="211" t="s">
        <v>224</v>
      </c>
      <c r="BK3911" s="213">
        <f>SUM(BK3912:BK4035)</f>
        <v>0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3686.6030000000001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7.875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</v>
      </c>
      <c r="R3914" s="225">
        <f>Q3914*H3914</f>
        <v>0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2" customFormat="1" ht="24.15" customHeight="1">
      <c r="A3916" s="41"/>
      <c r="B3916" s="42"/>
      <c r="C3916" s="216" t="s">
        <v>4391</v>
      </c>
      <c r="D3916" s="216" t="s">
        <v>227</v>
      </c>
      <c r="E3916" s="217" t="s">
        <v>4392</v>
      </c>
      <c r="F3916" s="218" t="s">
        <v>4393</v>
      </c>
      <c r="G3916" s="219" t="s">
        <v>266</v>
      </c>
      <c r="H3916" s="220">
        <v>3683.6030000000001</v>
      </c>
      <c r="I3916" s="221"/>
      <c r="J3916" s="222">
        <f>ROUND(I3916*H3916,2)</f>
        <v>0</v>
      </c>
      <c r="K3916" s="218" t="s">
        <v>312</v>
      </c>
      <c r="L3916" s="47"/>
      <c r="M3916" s="223" t="s">
        <v>19</v>
      </c>
      <c r="N3916" s="224" t="s">
        <v>46</v>
      </c>
      <c r="O3916" s="87"/>
      <c r="P3916" s="225">
        <f>O3916*H3916</f>
        <v>0</v>
      </c>
      <c r="Q3916" s="225">
        <v>0.00020000000000000001</v>
      </c>
      <c r="R3916" s="225">
        <f>Q3916*H3916</f>
        <v>0.73672060000000006</v>
      </c>
      <c r="S3916" s="225">
        <v>0</v>
      </c>
      <c r="T3916" s="226">
        <f>S3916*H3916</f>
        <v>0</v>
      </c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R3916" s="227" t="s">
        <v>544</v>
      </c>
      <c r="AT3916" s="227" t="s">
        <v>227</v>
      </c>
      <c r="AU3916" s="227" t="s">
        <v>93</v>
      </c>
      <c r="AY3916" s="20" t="s">
        <v>224</v>
      </c>
      <c r="BE3916" s="228">
        <f>IF(N3916="základní",J3916,0)</f>
        <v>0</v>
      </c>
      <c r="BF3916" s="228">
        <f>IF(N3916="snížená",J3916,0)</f>
        <v>0</v>
      </c>
      <c r="BG3916" s="228">
        <f>IF(N3916="zákl. přenesená",J3916,0)</f>
        <v>0</v>
      </c>
      <c r="BH3916" s="228">
        <f>IF(N3916="sníž. přenesená",J3916,0)</f>
        <v>0</v>
      </c>
      <c r="BI3916" s="228">
        <f>IF(N3916="nulová",J3916,0)</f>
        <v>0</v>
      </c>
      <c r="BJ3916" s="20" t="s">
        <v>93</v>
      </c>
      <c r="BK3916" s="228">
        <f>ROUND(I3916*H3916,2)</f>
        <v>0</v>
      </c>
      <c r="BL3916" s="20" t="s">
        <v>544</v>
      </c>
      <c r="BM3916" s="227" t="s">
        <v>4394</v>
      </c>
    </row>
    <row r="3917" s="2" customFormat="1">
      <c r="A3917" s="41"/>
      <c r="B3917" s="42"/>
      <c r="C3917" s="43"/>
      <c r="D3917" s="267" t="s">
        <v>314</v>
      </c>
      <c r="E3917" s="43"/>
      <c r="F3917" s="268" t="s">
        <v>4395</v>
      </c>
      <c r="G3917" s="43"/>
      <c r="H3917" s="43"/>
      <c r="I3917" s="269"/>
      <c r="J3917" s="43"/>
      <c r="K3917" s="43"/>
      <c r="L3917" s="47"/>
      <c r="M3917" s="270"/>
      <c r="N3917" s="271"/>
      <c r="O3917" s="87"/>
      <c r="P3917" s="87"/>
      <c r="Q3917" s="87"/>
      <c r="R3917" s="87"/>
      <c r="S3917" s="87"/>
      <c r="T3917" s="88"/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T3917" s="20" t="s">
        <v>314</v>
      </c>
      <c r="AU3917" s="20" t="s">
        <v>93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1838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1839</v>
      </c>
      <c r="G3919" s="230"/>
      <c r="H3919" s="234">
        <v>357.60000000000002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1840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1841</v>
      </c>
      <c r="G3921" s="230"/>
      <c r="H3921" s="234">
        <v>2310.4000000000001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1842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1843</v>
      </c>
      <c r="G3923" s="230"/>
      <c r="H3923" s="234">
        <v>252.90000000000001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1844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1845</v>
      </c>
      <c r="G3925" s="230"/>
      <c r="H3925" s="234">
        <v>138.69999999999999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1846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1847</v>
      </c>
      <c r="G3927" s="230"/>
      <c r="H3927" s="234">
        <v>534.79999999999995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1854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1855</v>
      </c>
      <c r="G3929" s="230"/>
      <c r="H3929" s="234">
        <v>3.7000000000000002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1860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1861</v>
      </c>
      <c r="G3931" s="230"/>
      <c r="H3931" s="234">
        <v>43.700000000000003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1001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1080</v>
      </c>
      <c r="G3933" s="230"/>
      <c r="H3933" s="234">
        <v>41.802999999999997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6" customFormat="1">
      <c r="A3934" s="16"/>
      <c r="B3934" s="272"/>
      <c r="C3934" s="273"/>
      <c r="D3934" s="231" t="s">
        <v>268</v>
      </c>
      <c r="E3934" s="274" t="s">
        <v>19</v>
      </c>
      <c r="F3934" s="275" t="s">
        <v>351</v>
      </c>
      <c r="G3934" s="273"/>
      <c r="H3934" s="276">
        <v>3683.6030000000001</v>
      </c>
      <c r="I3934" s="277"/>
      <c r="J3934" s="273"/>
      <c r="K3934" s="273"/>
      <c r="L3934" s="278"/>
      <c r="M3934" s="279"/>
      <c r="N3934" s="280"/>
      <c r="O3934" s="280"/>
      <c r="P3934" s="280"/>
      <c r="Q3934" s="280"/>
      <c r="R3934" s="280"/>
      <c r="S3934" s="280"/>
      <c r="T3934" s="281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T3934" s="282" t="s">
        <v>268</v>
      </c>
      <c r="AU3934" s="282" t="s">
        <v>93</v>
      </c>
      <c r="AV3934" s="16" t="s">
        <v>231</v>
      </c>
      <c r="AW3934" s="16" t="s">
        <v>34</v>
      </c>
      <c r="AX3934" s="16" t="s">
        <v>82</v>
      </c>
      <c r="AY3934" s="282" t="s">
        <v>224</v>
      </c>
    </row>
    <row r="3935" s="2" customFormat="1" ht="24.15" customHeight="1">
      <c r="A3935" s="41"/>
      <c r="B3935" s="42"/>
      <c r="C3935" s="216" t="s">
        <v>4396</v>
      </c>
      <c r="D3935" s="216" t="s">
        <v>227</v>
      </c>
      <c r="E3935" s="217" t="s">
        <v>4397</v>
      </c>
      <c r="F3935" s="218" t="s">
        <v>4398</v>
      </c>
      <c r="G3935" s="219" t="s">
        <v>266</v>
      </c>
      <c r="H3935" s="220">
        <v>7.875</v>
      </c>
      <c r="I3935" s="221"/>
      <c r="J3935" s="222">
        <f>ROUND(I3935*H3935,2)</f>
        <v>0</v>
      </c>
      <c r="K3935" s="218" t="s">
        <v>312</v>
      </c>
      <c r="L3935" s="47"/>
      <c r="M3935" s="223" t="s">
        <v>19</v>
      </c>
      <c r="N3935" s="224" t="s">
        <v>46</v>
      </c>
      <c r="O3935" s="87"/>
      <c r="P3935" s="225">
        <f>O3935*H3935</f>
        <v>0</v>
      </c>
      <c r="Q3935" s="225">
        <v>0.00029999999999999997</v>
      </c>
      <c r="R3935" s="225">
        <f>Q3935*H3935</f>
        <v>0.0023624999999999996</v>
      </c>
      <c r="S3935" s="225">
        <v>0</v>
      </c>
      <c r="T3935" s="226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27" t="s">
        <v>544</v>
      </c>
      <c r="AT3935" s="227" t="s">
        <v>227</v>
      </c>
      <c r="AU3935" s="227" t="s">
        <v>93</v>
      </c>
      <c r="AY3935" s="20" t="s">
        <v>224</v>
      </c>
      <c r="BE3935" s="228">
        <f>IF(N3935="základní",J3935,0)</f>
        <v>0</v>
      </c>
      <c r="BF3935" s="228">
        <f>IF(N3935="snížená",J3935,0)</f>
        <v>0</v>
      </c>
      <c r="BG3935" s="228">
        <f>IF(N3935="zákl. přenesená",J3935,0)</f>
        <v>0</v>
      </c>
      <c r="BH3935" s="228">
        <f>IF(N3935="sníž. přenesená",J3935,0)</f>
        <v>0</v>
      </c>
      <c r="BI3935" s="228">
        <f>IF(N3935="nulová",J3935,0)</f>
        <v>0</v>
      </c>
      <c r="BJ3935" s="20" t="s">
        <v>93</v>
      </c>
      <c r="BK3935" s="228">
        <f>ROUND(I3935*H3935,2)</f>
        <v>0</v>
      </c>
      <c r="BL3935" s="20" t="s">
        <v>544</v>
      </c>
      <c r="BM3935" s="227" t="s">
        <v>4399</v>
      </c>
    </row>
    <row r="3936" s="2" customFormat="1">
      <c r="A3936" s="41"/>
      <c r="B3936" s="42"/>
      <c r="C3936" s="43"/>
      <c r="D3936" s="267" t="s">
        <v>314</v>
      </c>
      <c r="E3936" s="43"/>
      <c r="F3936" s="268" t="s">
        <v>4400</v>
      </c>
      <c r="G3936" s="43"/>
      <c r="H3936" s="43"/>
      <c r="I3936" s="269"/>
      <c r="J3936" s="43"/>
      <c r="K3936" s="43"/>
      <c r="L3936" s="47"/>
      <c r="M3936" s="270"/>
      <c r="N3936" s="271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314</v>
      </c>
      <c r="AU3936" s="20" t="s">
        <v>93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4401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4402</v>
      </c>
      <c r="G3938" s="230"/>
      <c r="H3938" s="234">
        <v>7.875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82</v>
      </c>
      <c r="AY3938" s="240" t="s">
        <v>224</v>
      </c>
    </row>
    <row r="3939" s="2" customFormat="1" ht="37.8" customHeight="1">
      <c r="A3939" s="41"/>
      <c r="B3939" s="42"/>
      <c r="C3939" s="216" t="s">
        <v>4403</v>
      </c>
      <c r="D3939" s="216" t="s">
        <v>227</v>
      </c>
      <c r="E3939" s="217" t="s">
        <v>4404</v>
      </c>
      <c r="F3939" s="218" t="s">
        <v>4405</v>
      </c>
      <c r="G3939" s="219" t="s">
        <v>266</v>
      </c>
      <c r="H3939" s="220">
        <v>4608.1999999999998</v>
      </c>
      <c r="I3939" s="221"/>
      <c r="J3939" s="222">
        <f>ROUND(I3939*H3939,2)</f>
        <v>0</v>
      </c>
      <c r="K3939" s="218" t="s">
        <v>312</v>
      </c>
      <c r="L3939" s="47"/>
      <c r="M3939" s="223" t="s">
        <v>19</v>
      </c>
      <c r="N3939" s="224" t="s">
        <v>46</v>
      </c>
      <c r="O3939" s="87"/>
      <c r="P3939" s="225">
        <f>O3939*H3939</f>
        <v>0</v>
      </c>
      <c r="Q3939" s="225">
        <v>0.0074999999999999997</v>
      </c>
      <c r="R3939" s="225">
        <f>Q3939*H3939</f>
        <v>34.561499999999995</v>
      </c>
      <c r="S3939" s="225">
        <v>0</v>
      </c>
      <c r="T3939" s="226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7" t="s">
        <v>544</v>
      </c>
      <c r="AT3939" s="227" t="s">
        <v>227</v>
      </c>
      <c r="AU3939" s="227" t="s">
        <v>93</v>
      </c>
      <c r="AY3939" s="20" t="s">
        <v>224</v>
      </c>
      <c r="BE3939" s="228">
        <f>IF(N3939="základní",J3939,0)</f>
        <v>0</v>
      </c>
      <c r="BF3939" s="228">
        <f>IF(N3939="snížená",J3939,0)</f>
        <v>0</v>
      </c>
      <c r="BG3939" s="228">
        <f>IF(N3939="zákl. přenesená",J3939,0)</f>
        <v>0</v>
      </c>
      <c r="BH3939" s="228">
        <f>IF(N3939="sníž. přenesená",J3939,0)</f>
        <v>0</v>
      </c>
      <c r="BI3939" s="228">
        <f>IF(N3939="nulová",J3939,0)</f>
        <v>0</v>
      </c>
      <c r="BJ3939" s="20" t="s">
        <v>93</v>
      </c>
      <c r="BK3939" s="228">
        <f>ROUND(I3939*H3939,2)</f>
        <v>0</v>
      </c>
      <c r="BL3939" s="20" t="s">
        <v>544</v>
      </c>
      <c r="BM3939" s="227" t="s">
        <v>4406</v>
      </c>
    </row>
    <row r="3940" s="2" customFormat="1">
      <c r="A3940" s="41"/>
      <c r="B3940" s="42"/>
      <c r="C3940" s="43"/>
      <c r="D3940" s="267" t="s">
        <v>314</v>
      </c>
      <c r="E3940" s="43"/>
      <c r="F3940" s="268" t="s">
        <v>4407</v>
      </c>
      <c r="G3940" s="43"/>
      <c r="H3940" s="43"/>
      <c r="I3940" s="269"/>
      <c r="J3940" s="43"/>
      <c r="K3940" s="43"/>
      <c r="L3940" s="47"/>
      <c r="M3940" s="270"/>
      <c r="N3940" s="271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314</v>
      </c>
      <c r="AU3940" s="20" t="s">
        <v>93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1838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1839</v>
      </c>
      <c r="G3942" s="230"/>
      <c r="H3942" s="234">
        <v>357.60000000000002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1840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1841</v>
      </c>
      <c r="G3944" s="230"/>
      <c r="H3944" s="234">
        <v>2310.4000000000001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4408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4409</v>
      </c>
      <c r="G3946" s="230"/>
      <c r="H3946" s="234">
        <v>505.80000000000001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4410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4411</v>
      </c>
      <c r="G3948" s="230"/>
      <c r="H3948" s="234">
        <v>277.39999999999998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4412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4413</v>
      </c>
      <c r="G3950" s="230"/>
      <c r="H3950" s="234">
        <v>1069.5999999999999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4" customFormat="1">
      <c r="A3951" s="14"/>
      <c r="B3951" s="246"/>
      <c r="C3951" s="247"/>
      <c r="D3951" s="231" t="s">
        <v>268</v>
      </c>
      <c r="E3951" s="248" t="s">
        <v>19</v>
      </c>
      <c r="F3951" s="249" t="s">
        <v>4414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268</v>
      </c>
      <c r="AU3951" s="255" t="s">
        <v>93</v>
      </c>
      <c r="AV3951" s="14" t="s">
        <v>82</v>
      </c>
      <c r="AW3951" s="14" t="s">
        <v>34</v>
      </c>
      <c r="AX3951" s="14" t="s">
        <v>74</v>
      </c>
      <c r="AY3951" s="255" t="s">
        <v>224</v>
      </c>
    </row>
    <row r="3952" s="13" customFormat="1">
      <c r="A3952" s="13"/>
      <c r="B3952" s="229"/>
      <c r="C3952" s="230"/>
      <c r="D3952" s="231" t="s">
        <v>268</v>
      </c>
      <c r="E3952" s="232" t="s">
        <v>19</v>
      </c>
      <c r="F3952" s="233" t="s">
        <v>4415</v>
      </c>
      <c r="G3952" s="230"/>
      <c r="H3952" s="234">
        <v>87.400000000000006</v>
      </c>
      <c r="I3952" s="235"/>
      <c r="J3952" s="230"/>
      <c r="K3952" s="230"/>
      <c r="L3952" s="236"/>
      <c r="M3952" s="237"/>
      <c r="N3952" s="238"/>
      <c r="O3952" s="238"/>
      <c r="P3952" s="238"/>
      <c r="Q3952" s="238"/>
      <c r="R3952" s="238"/>
      <c r="S3952" s="238"/>
      <c r="T3952" s="23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0" t="s">
        <v>268</v>
      </c>
      <c r="AU3952" s="240" t="s">
        <v>93</v>
      </c>
      <c r="AV3952" s="13" t="s">
        <v>93</v>
      </c>
      <c r="AW3952" s="13" t="s">
        <v>34</v>
      </c>
      <c r="AX3952" s="13" t="s">
        <v>74</v>
      </c>
      <c r="AY3952" s="240" t="s">
        <v>224</v>
      </c>
    </row>
    <row r="3953" s="16" customFormat="1">
      <c r="A3953" s="16"/>
      <c r="B3953" s="272"/>
      <c r="C3953" s="273"/>
      <c r="D3953" s="231" t="s">
        <v>268</v>
      </c>
      <c r="E3953" s="274" t="s">
        <v>19</v>
      </c>
      <c r="F3953" s="275" t="s">
        <v>351</v>
      </c>
      <c r="G3953" s="273"/>
      <c r="H3953" s="276">
        <v>4608.1999999999998</v>
      </c>
      <c r="I3953" s="277"/>
      <c r="J3953" s="273"/>
      <c r="K3953" s="273"/>
      <c r="L3953" s="278"/>
      <c r="M3953" s="279"/>
      <c r="N3953" s="280"/>
      <c r="O3953" s="280"/>
      <c r="P3953" s="280"/>
      <c r="Q3953" s="280"/>
      <c r="R3953" s="280"/>
      <c r="S3953" s="280"/>
      <c r="T3953" s="281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T3953" s="282" t="s">
        <v>268</v>
      </c>
      <c r="AU3953" s="282" t="s">
        <v>93</v>
      </c>
      <c r="AV3953" s="16" t="s">
        <v>231</v>
      </c>
      <c r="AW3953" s="16" t="s">
        <v>34</v>
      </c>
      <c r="AX3953" s="16" t="s">
        <v>82</v>
      </c>
      <c r="AY3953" s="282" t="s">
        <v>224</v>
      </c>
    </row>
    <row r="3954" s="2" customFormat="1" ht="24.15" customHeight="1">
      <c r="A3954" s="41"/>
      <c r="B3954" s="42"/>
      <c r="C3954" s="216" t="s">
        <v>4416</v>
      </c>
      <c r="D3954" s="216" t="s">
        <v>227</v>
      </c>
      <c r="E3954" s="217" t="s">
        <v>4417</v>
      </c>
      <c r="F3954" s="218" t="s">
        <v>4418</v>
      </c>
      <c r="G3954" s="219" t="s">
        <v>266</v>
      </c>
      <c r="H3954" s="220">
        <v>3.7000000000000002</v>
      </c>
      <c r="I3954" s="221"/>
      <c r="J3954" s="222">
        <f>ROUND(I3954*H3954,2)</f>
        <v>0</v>
      </c>
      <c r="K3954" s="218" t="s">
        <v>312</v>
      </c>
      <c r="L3954" s="47"/>
      <c r="M3954" s="223" t="s">
        <v>19</v>
      </c>
      <c r="N3954" s="224" t="s">
        <v>46</v>
      </c>
      <c r="O3954" s="87"/>
      <c r="P3954" s="225">
        <f>O3954*H3954</f>
        <v>0</v>
      </c>
      <c r="Q3954" s="225">
        <v>0.00050000000000000001</v>
      </c>
      <c r="R3954" s="225">
        <f>Q3954*H3954</f>
        <v>0.0018500000000000001</v>
      </c>
      <c r="S3954" s="225">
        <v>0</v>
      </c>
      <c r="T3954" s="226">
        <f>S3954*H3954</f>
        <v>0</v>
      </c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R3954" s="227" t="s">
        <v>544</v>
      </c>
      <c r="AT3954" s="227" t="s">
        <v>227</v>
      </c>
      <c r="AU3954" s="227" t="s">
        <v>93</v>
      </c>
      <c r="AY3954" s="20" t="s">
        <v>224</v>
      </c>
      <c r="BE3954" s="228">
        <f>IF(N3954="základní",J3954,0)</f>
        <v>0</v>
      </c>
      <c r="BF3954" s="228">
        <f>IF(N3954="snížená",J3954,0)</f>
        <v>0</v>
      </c>
      <c r="BG3954" s="228">
        <f>IF(N3954="zákl. přenesená",J3954,0)</f>
        <v>0</v>
      </c>
      <c r="BH3954" s="228">
        <f>IF(N3954="sníž. přenesená",J3954,0)</f>
        <v>0</v>
      </c>
      <c r="BI3954" s="228">
        <f>IF(N3954="nulová",J3954,0)</f>
        <v>0</v>
      </c>
      <c r="BJ3954" s="20" t="s">
        <v>93</v>
      </c>
      <c r="BK3954" s="228">
        <f>ROUND(I3954*H3954,2)</f>
        <v>0</v>
      </c>
      <c r="BL3954" s="20" t="s">
        <v>544</v>
      </c>
      <c r="BM3954" s="227" t="s">
        <v>4419</v>
      </c>
    </row>
    <row r="3955" s="2" customFormat="1">
      <c r="A3955" s="41"/>
      <c r="B3955" s="42"/>
      <c r="C3955" s="43"/>
      <c r="D3955" s="267" t="s">
        <v>314</v>
      </c>
      <c r="E3955" s="43"/>
      <c r="F3955" s="268" t="s">
        <v>4420</v>
      </c>
      <c r="G3955" s="43"/>
      <c r="H3955" s="43"/>
      <c r="I3955" s="269"/>
      <c r="J3955" s="43"/>
      <c r="K3955" s="43"/>
      <c r="L3955" s="47"/>
      <c r="M3955" s="270"/>
      <c r="N3955" s="271"/>
      <c r="O3955" s="87"/>
      <c r="P3955" s="87"/>
      <c r="Q3955" s="87"/>
      <c r="R3955" s="87"/>
      <c r="S3955" s="87"/>
      <c r="T3955" s="88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T3955" s="20" t="s">
        <v>314</v>
      </c>
      <c r="AU3955" s="20" t="s">
        <v>93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1854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1855</v>
      </c>
      <c r="G3957" s="230"/>
      <c r="H3957" s="234">
        <v>3.7000000000000002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82</v>
      </c>
      <c r="AY3957" s="240" t="s">
        <v>224</v>
      </c>
    </row>
    <row r="3958" s="2" customFormat="1" ht="16.5" customHeight="1">
      <c r="A3958" s="41"/>
      <c r="B3958" s="42"/>
      <c r="C3958" s="286" t="s">
        <v>4421</v>
      </c>
      <c r="D3958" s="286" t="s">
        <v>572</v>
      </c>
      <c r="E3958" s="287" t="s">
        <v>4422</v>
      </c>
      <c r="F3958" s="288" t="s">
        <v>4423</v>
      </c>
      <c r="G3958" s="289" t="s">
        <v>266</v>
      </c>
      <c r="H3958" s="290">
        <v>4.0700000000000003</v>
      </c>
      <c r="I3958" s="291"/>
      <c r="J3958" s="292">
        <f>ROUND(I3958*H3958,2)</f>
        <v>0</v>
      </c>
      <c r="K3958" s="288" t="s">
        <v>19</v>
      </c>
      <c r="L3958" s="293"/>
      <c r="M3958" s="294" t="s">
        <v>19</v>
      </c>
      <c r="N3958" s="295" t="s">
        <v>46</v>
      </c>
      <c r="O3958" s="87"/>
      <c r="P3958" s="225">
        <f>O3958*H3958</f>
        <v>0</v>
      </c>
      <c r="Q3958" s="225">
        <v>0.0041999999999999997</v>
      </c>
      <c r="R3958" s="225">
        <f>Q3958*H3958</f>
        <v>0.017094000000000002</v>
      </c>
      <c r="S3958" s="225">
        <v>0</v>
      </c>
      <c r="T3958" s="226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7" t="s">
        <v>643</v>
      </c>
      <c r="AT3958" s="227" t="s">
        <v>572</v>
      </c>
      <c r="AU3958" s="227" t="s">
        <v>93</v>
      </c>
      <c r="AY3958" s="20" t="s">
        <v>224</v>
      </c>
      <c r="BE3958" s="228">
        <f>IF(N3958="základní",J3958,0)</f>
        <v>0</v>
      </c>
      <c r="BF3958" s="228">
        <f>IF(N3958="snížená",J3958,0)</f>
        <v>0</v>
      </c>
      <c r="BG3958" s="228">
        <f>IF(N3958="zákl. přenesená",J3958,0)</f>
        <v>0</v>
      </c>
      <c r="BH3958" s="228">
        <f>IF(N3958="sníž. přenesená",J3958,0)</f>
        <v>0</v>
      </c>
      <c r="BI3958" s="228">
        <f>IF(N3958="nulová",J3958,0)</f>
        <v>0</v>
      </c>
      <c r="BJ3958" s="20" t="s">
        <v>93</v>
      </c>
      <c r="BK3958" s="228">
        <f>ROUND(I3958*H3958,2)</f>
        <v>0</v>
      </c>
      <c r="BL3958" s="20" t="s">
        <v>544</v>
      </c>
      <c r="BM3958" s="227" t="s">
        <v>4424</v>
      </c>
    </row>
    <row r="3959" s="14" customFormat="1">
      <c r="A3959" s="14"/>
      <c r="B3959" s="246"/>
      <c r="C3959" s="247"/>
      <c r="D3959" s="231" t="s">
        <v>268</v>
      </c>
      <c r="E3959" s="248" t="s">
        <v>19</v>
      </c>
      <c r="F3959" s="249" t="s">
        <v>1854</v>
      </c>
      <c r="G3959" s="247"/>
      <c r="H3959" s="248" t="s">
        <v>19</v>
      </c>
      <c r="I3959" s="250"/>
      <c r="J3959" s="247"/>
      <c r="K3959" s="247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268</v>
      </c>
      <c r="AU3959" s="255" t="s">
        <v>93</v>
      </c>
      <c r="AV3959" s="14" t="s">
        <v>82</v>
      </c>
      <c r="AW3959" s="14" t="s">
        <v>34</v>
      </c>
      <c r="AX3959" s="14" t="s">
        <v>74</v>
      </c>
      <c r="AY3959" s="255" t="s">
        <v>224</v>
      </c>
    </row>
    <row r="3960" s="13" customFormat="1">
      <c r="A3960" s="13"/>
      <c r="B3960" s="229"/>
      <c r="C3960" s="230"/>
      <c r="D3960" s="231" t="s">
        <v>268</v>
      </c>
      <c r="E3960" s="232" t="s">
        <v>19</v>
      </c>
      <c r="F3960" s="233" t="s">
        <v>4425</v>
      </c>
      <c r="G3960" s="230"/>
      <c r="H3960" s="234">
        <v>4.0700000000000003</v>
      </c>
      <c r="I3960" s="235"/>
      <c r="J3960" s="230"/>
      <c r="K3960" s="230"/>
      <c r="L3960" s="236"/>
      <c r="M3960" s="237"/>
      <c r="N3960" s="238"/>
      <c r="O3960" s="238"/>
      <c r="P3960" s="238"/>
      <c r="Q3960" s="238"/>
      <c r="R3960" s="238"/>
      <c r="S3960" s="238"/>
      <c r="T3960" s="23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0" t="s">
        <v>268</v>
      </c>
      <c r="AU3960" s="240" t="s">
        <v>93</v>
      </c>
      <c r="AV3960" s="13" t="s">
        <v>93</v>
      </c>
      <c r="AW3960" s="13" t="s">
        <v>34</v>
      </c>
      <c r="AX3960" s="13" t="s">
        <v>82</v>
      </c>
      <c r="AY3960" s="240" t="s">
        <v>224</v>
      </c>
    </row>
    <row r="3961" s="2" customFormat="1" ht="24.15" customHeight="1">
      <c r="A3961" s="41"/>
      <c r="B3961" s="42"/>
      <c r="C3961" s="216" t="s">
        <v>4426</v>
      </c>
      <c r="D3961" s="216" t="s">
        <v>227</v>
      </c>
      <c r="E3961" s="217" t="s">
        <v>4427</v>
      </c>
      <c r="F3961" s="218" t="s">
        <v>4428</v>
      </c>
      <c r="G3961" s="219" t="s">
        <v>266</v>
      </c>
      <c r="H3961" s="220">
        <v>3681.703</v>
      </c>
      <c r="I3961" s="221"/>
      <c r="J3961" s="222">
        <f>ROUND(I3961*H3961,2)</f>
        <v>0</v>
      </c>
      <c r="K3961" s="218" t="s">
        <v>312</v>
      </c>
      <c r="L3961" s="47"/>
      <c r="M3961" s="223" t="s">
        <v>19</v>
      </c>
      <c r="N3961" s="224" t="s">
        <v>46</v>
      </c>
      <c r="O3961" s="87"/>
      <c r="P3961" s="225">
        <f>O3961*H3961</f>
        <v>0</v>
      </c>
      <c r="Q3961" s="225">
        <v>0.00029999999999999997</v>
      </c>
      <c r="R3961" s="225">
        <f>Q3961*H3961</f>
        <v>1.1045109</v>
      </c>
      <c r="S3961" s="225">
        <v>0</v>
      </c>
      <c r="T3961" s="226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7" t="s">
        <v>544</v>
      </c>
      <c r="AT3961" s="227" t="s">
        <v>227</v>
      </c>
      <c r="AU3961" s="227" t="s">
        <v>93</v>
      </c>
      <c r="AY3961" s="20" t="s">
        <v>224</v>
      </c>
      <c r="BE3961" s="228">
        <f>IF(N3961="základní",J3961,0)</f>
        <v>0</v>
      </c>
      <c r="BF3961" s="228">
        <f>IF(N3961="snížená",J3961,0)</f>
        <v>0</v>
      </c>
      <c r="BG3961" s="228">
        <f>IF(N3961="zákl. přenesená",J3961,0)</f>
        <v>0</v>
      </c>
      <c r="BH3961" s="228">
        <f>IF(N3961="sníž. přenesená",J3961,0)</f>
        <v>0</v>
      </c>
      <c r="BI3961" s="228">
        <f>IF(N3961="nulová",J3961,0)</f>
        <v>0</v>
      </c>
      <c r="BJ3961" s="20" t="s">
        <v>93</v>
      </c>
      <c r="BK3961" s="228">
        <f>ROUND(I3961*H3961,2)</f>
        <v>0</v>
      </c>
      <c r="BL3961" s="20" t="s">
        <v>544</v>
      </c>
      <c r="BM3961" s="227" t="s">
        <v>4429</v>
      </c>
    </row>
    <row r="3962" s="2" customFormat="1">
      <c r="A3962" s="41"/>
      <c r="B3962" s="42"/>
      <c r="C3962" s="43"/>
      <c r="D3962" s="267" t="s">
        <v>314</v>
      </c>
      <c r="E3962" s="43"/>
      <c r="F3962" s="268" t="s">
        <v>4430</v>
      </c>
      <c r="G3962" s="43"/>
      <c r="H3962" s="43"/>
      <c r="I3962" s="269"/>
      <c r="J3962" s="43"/>
      <c r="K3962" s="43"/>
      <c r="L3962" s="47"/>
      <c r="M3962" s="270"/>
      <c r="N3962" s="271"/>
      <c r="O3962" s="87"/>
      <c r="P3962" s="87"/>
      <c r="Q3962" s="87"/>
      <c r="R3962" s="87"/>
      <c r="S3962" s="87"/>
      <c r="T3962" s="88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20" t="s">
        <v>314</v>
      </c>
      <c r="AU3962" s="20" t="s">
        <v>93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1838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1839</v>
      </c>
      <c r="G3964" s="230"/>
      <c r="H3964" s="234">
        <v>357.60000000000002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1840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1841</v>
      </c>
      <c r="G3966" s="230"/>
      <c r="H3966" s="234">
        <v>2310.4000000000001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1842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1843</v>
      </c>
      <c r="G3968" s="230"/>
      <c r="H3968" s="234">
        <v>252.90000000000001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1844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1845</v>
      </c>
      <c r="G3970" s="230"/>
      <c r="H3970" s="234">
        <v>138.69999999999999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1846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1847</v>
      </c>
      <c r="G3972" s="230"/>
      <c r="H3972" s="234">
        <v>534.79999999999995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1860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1861</v>
      </c>
      <c r="G3974" s="230"/>
      <c r="H3974" s="234">
        <v>43.700000000000003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1001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3" customFormat="1">
      <c r="A3976" s="13"/>
      <c r="B3976" s="229"/>
      <c r="C3976" s="230"/>
      <c r="D3976" s="231" t="s">
        <v>268</v>
      </c>
      <c r="E3976" s="232" t="s">
        <v>19</v>
      </c>
      <c r="F3976" s="233" t="s">
        <v>1080</v>
      </c>
      <c r="G3976" s="230"/>
      <c r="H3976" s="234">
        <v>41.802999999999997</v>
      </c>
      <c r="I3976" s="235"/>
      <c r="J3976" s="230"/>
      <c r="K3976" s="230"/>
      <c r="L3976" s="236"/>
      <c r="M3976" s="237"/>
      <c r="N3976" s="238"/>
      <c r="O3976" s="238"/>
      <c r="P3976" s="238"/>
      <c r="Q3976" s="238"/>
      <c r="R3976" s="238"/>
      <c r="S3976" s="238"/>
      <c r="T3976" s="23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0" t="s">
        <v>268</v>
      </c>
      <c r="AU3976" s="240" t="s">
        <v>93</v>
      </c>
      <c r="AV3976" s="13" t="s">
        <v>93</v>
      </c>
      <c r="AW3976" s="13" t="s">
        <v>34</v>
      </c>
      <c r="AX3976" s="13" t="s">
        <v>74</v>
      </c>
      <c r="AY3976" s="240" t="s">
        <v>224</v>
      </c>
    </row>
    <row r="3977" s="14" customFormat="1">
      <c r="A3977" s="14"/>
      <c r="B3977" s="246"/>
      <c r="C3977" s="247"/>
      <c r="D3977" s="231" t="s">
        <v>268</v>
      </c>
      <c r="E3977" s="248" t="s">
        <v>19</v>
      </c>
      <c r="F3977" s="249" t="s">
        <v>4401</v>
      </c>
      <c r="G3977" s="247"/>
      <c r="H3977" s="248" t="s">
        <v>19</v>
      </c>
      <c r="I3977" s="250"/>
      <c r="J3977" s="247"/>
      <c r="K3977" s="247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268</v>
      </c>
      <c r="AU3977" s="255" t="s">
        <v>93</v>
      </c>
      <c r="AV3977" s="14" t="s">
        <v>82</v>
      </c>
      <c r="AW3977" s="14" t="s">
        <v>34</v>
      </c>
      <c r="AX3977" s="14" t="s">
        <v>74</v>
      </c>
      <c r="AY3977" s="255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4431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4432</v>
      </c>
      <c r="G3979" s="230"/>
      <c r="H3979" s="234">
        <v>1.8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6" customFormat="1">
      <c r="A3980" s="16"/>
      <c r="B3980" s="272"/>
      <c r="C3980" s="273"/>
      <c r="D3980" s="231" t="s">
        <v>268</v>
      </c>
      <c r="E3980" s="274" t="s">
        <v>19</v>
      </c>
      <c r="F3980" s="275" t="s">
        <v>351</v>
      </c>
      <c r="G3980" s="273"/>
      <c r="H3980" s="276">
        <v>3681.703</v>
      </c>
      <c r="I3980" s="277"/>
      <c r="J3980" s="273"/>
      <c r="K3980" s="273"/>
      <c r="L3980" s="278"/>
      <c r="M3980" s="279"/>
      <c r="N3980" s="280"/>
      <c r="O3980" s="280"/>
      <c r="P3980" s="280"/>
      <c r="Q3980" s="280"/>
      <c r="R3980" s="280"/>
      <c r="S3980" s="280"/>
      <c r="T3980" s="281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T3980" s="282" t="s">
        <v>268</v>
      </c>
      <c r="AU3980" s="282" t="s">
        <v>93</v>
      </c>
      <c r="AV3980" s="16" t="s">
        <v>231</v>
      </c>
      <c r="AW3980" s="16" t="s">
        <v>34</v>
      </c>
      <c r="AX3980" s="16" t="s">
        <v>82</v>
      </c>
      <c r="AY3980" s="282" t="s">
        <v>224</v>
      </c>
    </row>
    <row r="3981" s="2" customFormat="1" ht="16.5" customHeight="1">
      <c r="A3981" s="41"/>
      <c r="B3981" s="42"/>
      <c r="C3981" s="286" t="s">
        <v>4433</v>
      </c>
      <c r="D3981" s="286" t="s">
        <v>572</v>
      </c>
      <c r="E3981" s="287" t="s">
        <v>4434</v>
      </c>
      <c r="F3981" s="288" t="s">
        <v>4435</v>
      </c>
      <c r="G3981" s="289" t="s">
        <v>266</v>
      </c>
      <c r="H3981" s="290">
        <v>3261.0599999999999</v>
      </c>
      <c r="I3981" s="291"/>
      <c r="J3981" s="292">
        <f>ROUND(I3981*H3981,2)</f>
        <v>0</v>
      </c>
      <c r="K3981" s="288" t="s">
        <v>19</v>
      </c>
      <c r="L3981" s="293"/>
      <c r="M3981" s="294" t="s">
        <v>19</v>
      </c>
      <c r="N3981" s="295" t="s">
        <v>46</v>
      </c>
      <c r="O3981" s="87"/>
      <c r="P3981" s="225">
        <f>O3981*H3981</f>
        <v>0</v>
      </c>
      <c r="Q3981" s="225">
        <v>0.0025000000000000001</v>
      </c>
      <c r="R3981" s="225">
        <f>Q3981*H3981</f>
        <v>8.1526499999999995</v>
      </c>
      <c r="S3981" s="225">
        <v>0</v>
      </c>
      <c r="T3981" s="226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7" t="s">
        <v>643</v>
      </c>
      <c r="AT3981" s="227" t="s">
        <v>572</v>
      </c>
      <c r="AU3981" s="227" t="s">
        <v>93</v>
      </c>
      <c r="AY3981" s="20" t="s">
        <v>224</v>
      </c>
      <c r="BE3981" s="228">
        <f>IF(N3981="základní",J3981,0)</f>
        <v>0</v>
      </c>
      <c r="BF3981" s="228">
        <f>IF(N3981="snížená",J3981,0)</f>
        <v>0</v>
      </c>
      <c r="BG3981" s="228">
        <f>IF(N3981="zákl. přenesená",J3981,0)</f>
        <v>0</v>
      </c>
      <c r="BH3981" s="228">
        <f>IF(N3981="sníž. přenesená",J3981,0)</f>
        <v>0</v>
      </c>
      <c r="BI3981" s="228">
        <f>IF(N3981="nulová",J3981,0)</f>
        <v>0</v>
      </c>
      <c r="BJ3981" s="20" t="s">
        <v>93</v>
      </c>
      <c r="BK3981" s="228">
        <f>ROUND(I3981*H3981,2)</f>
        <v>0</v>
      </c>
      <c r="BL3981" s="20" t="s">
        <v>544</v>
      </c>
      <c r="BM3981" s="227" t="s">
        <v>4436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1838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4437</v>
      </c>
      <c r="G3983" s="230"/>
      <c r="H3983" s="234">
        <v>393.36000000000001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1840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4438</v>
      </c>
      <c r="G3985" s="230"/>
      <c r="H3985" s="234">
        <v>2541.4400000000001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1842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4439</v>
      </c>
      <c r="G3987" s="230"/>
      <c r="H3987" s="234">
        <v>278.19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1860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4440</v>
      </c>
      <c r="G3989" s="230"/>
      <c r="H3989" s="234">
        <v>48.07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6" customFormat="1">
      <c r="A3990" s="16"/>
      <c r="B3990" s="272"/>
      <c r="C3990" s="273"/>
      <c r="D3990" s="231" t="s">
        <v>268</v>
      </c>
      <c r="E3990" s="274" t="s">
        <v>19</v>
      </c>
      <c r="F3990" s="275" t="s">
        <v>351</v>
      </c>
      <c r="G3990" s="273"/>
      <c r="H3990" s="276">
        <v>3261.0599999999999</v>
      </c>
      <c r="I3990" s="277"/>
      <c r="J3990" s="273"/>
      <c r="K3990" s="273"/>
      <c r="L3990" s="278"/>
      <c r="M3990" s="279"/>
      <c r="N3990" s="280"/>
      <c r="O3990" s="280"/>
      <c r="P3990" s="280"/>
      <c r="Q3990" s="280"/>
      <c r="R3990" s="280"/>
      <c r="S3990" s="280"/>
      <c r="T3990" s="281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T3990" s="282" t="s">
        <v>268</v>
      </c>
      <c r="AU3990" s="282" t="s">
        <v>93</v>
      </c>
      <c r="AV3990" s="16" t="s">
        <v>231</v>
      </c>
      <c r="AW3990" s="16" t="s">
        <v>34</v>
      </c>
      <c r="AX3990" s="16" t="s">
        <v>82</v>
      </c>
      <c r="AY3990" s="282" t="s">
        <v>224</v>
      </c>
    </row>
    <row r="3991" s="2" customFormat="1" ht="21.75" customHeight="1">
      <c r="A3991" s="41"/>
      <c r="B3991" s="42"/>
      <c r="C3991" s="286" t="s">
        <v>4441</v>
      </c>
      <c r="D3991" s="286" t="s">
        <v>572</v>
      </c>
      <c r="E3991" s="287" t="s">
        <v>4442</v>
      </c>
      <c r="F3991" s="288" t="s">
        <v>4443</v>
      </c>
      <c r="G3991" s="289" t="s">
        <v>266</v>
      </c>
      <c r="H3991" s="290">
        <v>791.31600000000003</v>
      </c>
      <c r="I3991" s="291"/>
      <c r="J3991" s="292">
        <f>ROUND(I3991*H3991,2)</f>
        <v>0</v>
      </c>
      <c r="K3991" s="288" t="s">
        <v>19</v>
      </c>
      <c r="L3991" s="293"/>
      <c r="M3991" s="294" t="s">
        <v>19</v>
      </c>
      <c r="N3991" s="295" t="s">
        <v>46</v>
      </c>
      <c r="O3991" s="87"/>
      <c r="P3991" s="225">
        <f>O3991*H3991</f>
        <v>0</v>
      </c>
      <c r="Q3991" s="225">
        <v>0.0032000000000000002</v>
      </c>
      <c r="R3991" s="225">
        <f>Q3991*H3991</f>
        <v>2.5322112000000003</v>
      </c>
      <c r="S3991" s="225">
        <v>0</v>
      </c>
      <c r="T3991" s="226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7" t="s">
        <v>643</v>
      </c>
      <c r="AT3991" s="227" t="s">
        <v>572</v>
      </c>
      <c r="AU3991" s="227" t="s">
        <v>93</v>
      </c>
      <c r="AY3991" s="20" t="s">
        <v>224</v>
      </c>
      <c r="BE3991" s="228">
        <f>IF(N3991="základní",J3991,0)</f>
        <v>0</v>
      </c>
      <c r="BF3991" s="228">
        <f>IF(N3991="snížená",J3991,0)</f>
        <v>0</v>
      </c>
      <c r="BG3991" s="228">
        <f>IF(N3991="zákl. přenesená",J3991,0)</f>
        <v>0</v>
      </c>
      <c r="BH3991" s="228">
        <f>IF(N3991="sníž. přenesená",J3991,0)</f>
        <v>0</v>
      </c>
      <c r="BI3991" s="228">
        <f>IF(N3991="nulová",J3991,0)</f>
        <v>0</v>
      </c>
      <c r="BJ3991" s="20" t="s">
        <v>93</v>
      </c>
      <c r="BK3991" s="228">
        <f>ROUND(I3991*H3991,2)</f>
        <v>0</v>
      </c>
      <c r="BL3991" s="20" t="s">
        <v>544</v>
      </c>
      <c r="BM3991" s="227" t="s">
        <v>4444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1844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4445</v>
      </c>
      <c r="G3993" s="230"/>
      <c r="H3993" s="234">
        <v>152.56999999999999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1846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4446</v>
      </c>
      <c r="G3995" s="230"/>
      <c r="H3995" s="234">
        <v>588.27999999999997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1001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1080</v>
      </c>
      <c r="G3997" s="230"/>
      <c r="H3997" s="234">
        <v>41.802999999999997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4" customFormat="1">
      <c r="A3998" s="14"/>
      <c r="B3998" s="246"/>
      <c r="C3998" s="247"/>
      <c r="D3998" s="231" t="s">
        <v>268</v>
      </c>
      <c r="E3998" s="248" t="s">
        <v>19</v>
      </c>
      <c r="F3998" s="249" t="s">
        <v>4401</v>
      </c>
      <c r="G3998" s="247"/>
      <c r="H3998" s="248" t="s">
        <v>19</v>
      </c>
      <c r="I3998" s="250"/>
      <c r="J3998" s="247"/>
      <c r="K3998" s="247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268</v>
      </c>
      <c r="AU3998" s="255" t="s">
        <v>93</v>
      </c>
      <c r="AV3998" s="14" t="s">
        <v>82</v>
      </c>
      <c r="AW3998" s="14" t="s">
        <v>34</v>
      </c>
      <c r="AX3998" s="14" t="s">
        <v>74</v>
      </c>
      <c r="AY3998" s="255" t="s">
        <v>224</v>
      </c>
    </row>
    <row r="3999" s="13" customFormat="1">
      <c r="A3999" s="13"/>
      <c r="B3999" s="229"/>
      <c r="C3999" s="230"/>
      <c r="D3999" s="231" t="s">
        <v>268</v>
      </c>
      <c r="E3999" s="232" t="s">
        <v>19</v>
      </c>
      <c r="F3999" s="233" t="s">
        <v>4447</v>
      </c>
      <c r="G3999" s="230"/>
      <c r="H3999" s="234">
        <v>8.6630000000000003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268</v>
      </c>
      <c r="AU3999" s="240" t="s">
        <v>93</v>
      </c>
      <c r="AV3999" s="13" t="s">
        <v>93</v>
      </c>
      <c r="AW3999" s="13" t="s">
        <v>34</v>
      </c>
      <c r="AX3999" s="13" t="s">
        <v>74</v>
      </c>
      <c r="AY3999" s="240" t="s">
        <v>224</v>
      </c>
    </row>
    <row r="4000" s="16" customFormat="1">
      <c r="A4000" s="16"/>
      <c r="B4000" s="272"/>
      <c r="C4000" s="273"/>
      <c r="D4000" s="231" t="s">
        <v>268</v>
      </c>
      <c r="E4000" s="274" t="s">
        <v>19</v>
      </c>
      <c r="F4000" s="275" t="s">
        <v>351</v>
      </c>
      <c r="G4000" s="273"/>
      <c r="H4000" s="276">
        <v>791.31600000000003</v>
      </c>
      <c r="I4000" s="277"/>
      <c r="J4000" s="273"/>
      <c r="K4000" s="273"/>
      <c r="L4000" s="278"/>
      <c r="M4000" s="279"/>
      <c r="N4000" s="280"/>
      <c r="O4000" s="280"/>
      <c r="P4000" s="280"/>
      <c r="Q4000" s="280"/>
      <c r="R4000" s="280"/>
      <c r="S4000" s="280"/>
      <c r="T4000" s="281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82" t="s">
        <v>268</v>
      </c>
      <c r="AU4000" s="282" t="s">
        <v>93</v>
      </c>
      <c r="AV4000" s="16" t="s">
        <v>231</v>
      </c>
      <c r="AW4000" s="16" t="s">
        <v>34</v>
      </c>
      <c r="AX4000" s="16" t="s">
        <v>82</v>
      </c>
      <c r="AY4000" s="282" t="s">
        <v>224</v>
      </c>
    </row>
    <row r="4001" s="2" customFormat="1" ht="24.15" customHeight="1">
      <c r="A4001" s="41"/>
      <c r="B4001" s="42"/>
      <c r="C4001" s="216" t="s">
        <v>4448</v>
      </c>
      <c r="D4001" s="216" t="s">
        <v>227</v>
      </c>
      <c r="E4001" s="217" t="s">
        <v>4449</v>
      </c>
      <c r="F4001" s="218" t="s">
        <v>4450</v>
      </c>
      <c r="G4001" s="219" t="s">
        <v>471</v>
      </c>
      <c r="H4001" s="220">
        <v>2458.5189999999998</v>
      </c>
      <c r="I4001" s="221"/>
      <c r="J4001" s="222">
        <f>ROUND(I4001*H4001,2)</f>
        <v>0</v>
      </c>
      <c r="K4001" s="218" t="s">
        <v>312</v>
      </c>
      <c r="L4001" s="47"/>
      <c r="M4001" s="223" t="s">
        <v>19</v>
      </c>
      <c r="N4001" s="224" t="s">
        <v>46</v>
      </c>
      <c r="O4001" s="87"/>
      <c r="P4001" s="225">
        <f>O4001*H4001</f>
        <v>0</v>
      </c>
      <c r="Q4001" s="225">
        <v>0</v>
      </c>
      <c r="R4001" s="225">
        <f>Q4001*H4001</f>
        <v>0</v>
      </c>
      <c r="S4001" s="225">
        <v>0</v>
      </c>
      <c r="T4001" s="226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7" t="s">
        <v>544</v>
      </c>
      <c r="AT4001" s="227" t="s">
        <v>227</v>
      </c>
      <c r="AU4001" s="227" t="s">
        <v>93</v>
      </c>
      <c r="AY4001" s="20" t="s">
        <v>224</v>
      </c>
      <c r="BE4001" s="228">
        <f>IF(N4001="základní",J4001,0)</f>
        <v>0</v>
      </c>
      <c r="BF4001" s="228">
        <f>IF(N4001="snížená",J4001,0)</f>
        <v>0</v>
      </c>
      <c r="BG4001" s="228">
        <f>IF(N4001="zákl. přenesená",J4001,0)</f>
        <v>0</v>
      </c>
      <c r="BH4001" s="228">
        <f>IF(N4001="sníž. přenesená",J4001,0)</f>
        <v>0</v>
      </c>
      <c r="BI4001" s="228">
        <f>IF(N4001="nulová",J4001,0)</f>
        <v>0</v>
      </c>
      <c r="BJ4001" s="20" t="s">
        <v>93</v>
      </c>
      <c r="BK4001" s="228">
        <f>ROUND(I4001*H4001,2)</f>
        <v>0</v>
      </c>
      <c r="BL4001" s="20" t="s">
        <v>544</v>
      </c>
      <c r="BM4001" s="227" t="s">
        <v>4451</v>
      </c>
    </row>
    <row r="4002" s="2" customFormat="1">
      <c r="A4002" s="41"/>
      <c r="B4002" s="42"/>
      <c r="C4002" s="43"/>
      <c r="D4002" s="267" t="s">
        <v>314</v>
      </c>
      <c r="E4002" s="43"/>
      <c r="F4002" s="268" t="s">
        <v>4452</v>
      </c>
      <c r="G4002" s="43"/>
      <c r="H4002" s="43"/>
      <c r="I4002" s="269"/>
      <c r="J4002" s="43"/>
      <c r="K4002" s="43"/>
      <c r="L4002" s="47"/>
      <c r="M4002" s="270"/>
      <c r="N4002" s="271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314</v>
      </c>
      <c r="AU4002" s="20" t="s">
        <v>93</v>
      </c>
    </row>
    <row r="4003" s="13" customFormat="1">
      <c r="A4003" s="13"/>
      <c r="B4003" s="229"/>
      <c r="C4003" s="230"/>
      <c r="D4003" s="231" t="s">
        <v>268</v>
      </c>
      <c r="E4003" s="232" t="s">
        <v>19</v>
      </c>
      <c r="F4003" s="233" t="s">
        <v>4453</v>
      </c>
      <c r="G4003" s="230"/>
      <c r="H4003" s="234">
        <v>2458.5189999999998</v>
      </c>
      <c r="I4003" s="235"/>
      <c r="J4003" s="230"/>
      <c r="K4003" s="230"/>
      <c r="L4003" s="236"/>
      <c r="M4003" s="237"/>
      <c r="N4003" s="238"/>
      <c r="O4003" s="238"/>
      <c r="P4003" s="238"/>
      <c r="Q4003" s="238"/>
      <c r="R4003" s="238"/>
      <c r="S4003" s="238"/>
      <c r="T4003" s="23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0" t="s">
        <v>268</v>
      </c>
      <c r="AU4003" s="240" t="s">
        <v>93</v>
      </c>
      <c r="AV4003" s="13" t="s">
        <v>93</v>
      </c>
      <c r="AW4003" s="13" t="s">
        <v>34</v>
      </c>
      <c r="AX4003" s="13" t="s">
        <v>82</v>
      </c>
      <c r="AY4003" s="240" t="s">
        <v>224</v>
      </c>
    </row>
    <row r="4004" s="2" customFormat="1" ht="24.15" customHeight="1">
      <c r="A4004" s="41"/>
      <c r="B4004" s="42"/>
      <c r="C4004" s="216" t="s">
        <v>4454</v>
      </c>
      <c r="D4004" s="216" t="s">
        <v>227</v>
      </c>
      <c r="E4004" s="217" t="s">
        <v>4455</v>
      </c>
      <c r="F4004" s="218" t="s">
        <v>4456</v>
      </c>
      <c r="G4004" s="219" t="s">
        <v>471</v>
      </c>
      <c r="H4004" s="220">
        <v>13.5</v>
      </c>
      <c r="I4004" s="221"/>
      <c r="J4004" s="222">
        <f>ROUND(I4004*H4004,2)</f>
        <v>0</v>
      </c>
      <c r="K4004" s="218" t="s">
        <v>312</v>
      </c>
      <c r="L4004" s="47"/>
      <c r="M4004" s="223" t="s">
        <v>19</v>
      </c>
      <c r="N4004" s="224" t="s">
        <v>46</v>
      </c>
      <c r="O4004" s="87"/>
      <c r="P4004" s="225">
        <f>O4004*H4004</f>
        <v>0</v>
      </c>
      <c r="Q4004" s="225">
        <v>0.00012</v>
      </c>
      <c r="R4004" s="225">
        <f>Q4004*H4004</f>
        <v>0.0016200000000000001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544</v>
      </c>
      <c r="AT4004" s="227" t="s">
        <v>227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4457</v>
      </c>
    </row>
    <row r="4005" s="2" customFormat="1">
      <c r="A4005" s="41"/>
      <c r="B4005" s="42"/>
      <c r="C4005" s="43"/>
      <c r="D4005" s="267" t="s">
        <v>314</v>
      </c>
      <c r="E4005" s="43"/>
      <c r="F4005" s="268" t="s">
        <v>4458</v>
      </c>
      <c r="G4005" s="43"/>
      <c r="H4005" s="43"/>
      <c r="I4005" s="269"/>
      <c r="J4005" s="43"/>
      <c r="K4005" s="43"/>
      <c r="L4005" s="47"/>
      <c r="M4005" s="270"/>
      <c r="N4005" s="271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314</v>
      </c>
      <c r="AU4005" s="20" t="s">
        <v>93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4401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704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4" customFormat="1">
      <c r="A4008" s="14"/>
      <c r="B4008" s="246"/>
      <c r="C4008" s="247"/>
      <c r="D4008" s="231" t="s">
        <v>268</v>
      </c>
      <c r="E4008" s="248" t="s">
        <v>19</v>
      </c>
      <c r="F4008" s="249" t="s">
        <v>4459</v>
      </c>
      <c r="G4008" s="247"/>
      <c r="H4008" s="248" t="s">
        <v>19</v>
      </c>
      <c r="I4008" s="250"/>
      <c r="J4008" s="247"/>
      <c r="K4008" s="247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268</v>
      </c>
      <c r="AU4008" s="255" t="s">
        <v>93</v>
      </c>
      <c r="AV4008" s="14" t="s">
        <v>82</v>
      </c>
      <c r="AW4008" s="14" t="s">
        <v>34</v>
      </c>
      <c r="AX4008" s="14" t="s">
        <v>74</v>
      </c>
      <c r="AY4008" s="255" t="s">
        <v>224</v>
      </c>
    </row>
    <row r="4009" s="13" customFormat="1">
      <c r="A4009" s="13"/>
      <c r="B4009" s="229"/>
      <c r="C4009" s="230"/>
      <c r="D4009" s="231" t="s">
        <v>268</v>
      </c>
      <c r="E4009" s="232" t="s">
        <v>19</v>
      </c>
      <c r="F4009" s="233" t="s">
        <v>1177</v>
      </c>
      <c r="G4009" s="230"/>
      <c r="H4009" s="234">
        <v>4.5</v>
      </c>
      <c r="I4009" s="235"/>
      <c r="J4009" s="230"/>
      <c r="K4009" s="230"/>
      <c r="L4009" s="236"/>
      <c r="M4009" s="237"/>
      <c r="N4009" s="238"/>
      <c r="O4009" s="238"/>
      <c r="P4009" s="238"/>
      <c r="Q4009" s="238"/>
      <c r="R4009" s="238"/>
      <c r="S4009" s="238"/>
      <c r="T4009" s="23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0" t="s">
        <v>268</v>
      </c>
      <c r="AU4009" s="240" t="s">
        <v>93</v>
      </c>
      <c r="AV4009" s="13" t="s">
        <v>93</v>
      </c>
      <c r="AW4009" s="13" t="s">
        <v>34</v>
      </c>
      <c r="AX4009" s="13" t="s">
        <v>74</v>
      </c>
      <c r="AY4009" s="240" t="s">
        <v>224</v>
      </c>
    </row>
    <row r="4010" s="15" customFormat="1">
      <c r="A4010" s="15"/>
      <c r="B4010" s="256"/>
      <c r="C4010" s="257"/>
      <c r="D4010" s="231" t="s">
        <v>268</v>
      </c>
      <c r="E4010" s="258" t="s">
        <v>19</v>
      </c>
      <c r="F4010" s="259" t="s">
        <v>300</v>
      </c>
      <c r="G4010" s="257"/>
      <c r="H4010" s="260">
        <v>4.5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268</v>
      </c>
      <c r="AU4010" s="266" t="s">
        <v>93</v>
      </c>
      <c r="AV4010" s="15" t="s">
        <v>108</v>
      </c>
      <c r="AW4010" s="15" t="s">
        <v>34</v>
      </c>
      <c r="AX4010" s="15" t="s">
        <v>74</v>
      </c>
      <c r="AY4010" s="266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1176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1177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1178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1177</v>
      </c>
      <c r="G4014" s="230"/>
      <c r="H4014" s="234">
        <v>4.5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5" customFormat="1">
      <c r="A4015" s="15"/>
      <c r="B4015" s="256"/>
      <c r="C4015" s="257"/>
      <c r="D4015" s="231" t="s">
        <v>268</v>
      </c>
      <c r="E4015" s="258" t="s">
        <v>19</v>
      </c>
      <c r="F4015" s="259" t="s">
        <v>300</v>
      </c>
      <c r="G4015" s="257"/>
      <c r="H4015" s="260">
        <v>9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268</v>
      </c>
      <c r="AU4015" s="266" t="s">
        <v>93</v>
      </c>
      <c r="AV4015" s="15" t="s">
        <v>108</v>
      </c>
      <c r="AW4015" s="15" t="s">
        <v>34</v>
      </c>
      <c r="AX4015" s="15" t="s">
        <v>74</v>
      </c>
      <c r="AY4015" s="266" t="s">
        <v>224</v>
      </c>
    </row>
    <row r="4016" s="16" customFormat="1">
      <c r="A4016" s="16"/>
      <c r="B4016" s="272"/>
      <c r="C4016" s="273"/>
      <c r="D4016" s="231" t="s">
        <v>268</v>
      </c>
      <c r="E4016" s="274" t="s">
        <v>19</v>
      </c>
      <c r="F4016" s="275" t="s">
        <v>351</v>
      </c>
      <c r="G4016" s="273"/>
      <c r="H4016" s="276">
        <v>13.5</v>
      </c>
      <c r="I4016" s="277"/>
      <c r="J4016" s="273"/>
      <c r="K4016" s="273"/>
      <c r="L4016" s="278"/>
      <c r="M4016" s="279"/>
      <c r="N4016" s="280"/>
      <c r="O4016" s="280"/>
      <c r="P4016" s="280"/>
      <c r="Q4016" s="280"/>
      <c r="R4016" s="280"/>
      <c r="S4016" s="280"/>
      <c r="T4016" s="281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T4016" s="282" t="s">
        <v>268</v>
      </c>
      <c r="AU4016" s="282" t="s">
        <v>93</v>
      </c>
      <c r="AV4016" s="16" t="s">
        <v>231</v>
      </c>
      <c r="AW4016" s="16" t="s">
        <v>34</v>
      </c>
      <c r="AX4016" s="16" t="s">
        <v>82</v>
      </c>
      <c r="AY4016" s="282" t="s">
        <v>224</v>
      </c>
    </row>
    <row r="4017" s="2" customFormat="1" ht="24.1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8.0000000000000007E-05</v>
      </c>
      <c r="R4017" s="225">
        <f>Q4017*H4017</f>
        <v>0.00108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2" customFormat="1" ht="21.75" customHeight="1">
      <c r="A4019" s="41"/>
      <c r="B4019" s="42"/>
      <c r="C4019" s="216" t="s">
        <v>4465</v>
      </c>
      <c r="D4019" s="216" t="s">
        <v>227</v>
      </c>
      <c r="E4019" s="217" t="s">
        <v>4466</v>
      </c>
      <c r="F4019" s="218" t="s">
        <v>4467</v>
      </c>
      <c r="G4019" s="219" t="s">
        <v>471</v>
      </c>
      <c r="H4019" s="220">
        <v>3486.547</v>
      </c>
      <c r="I4019" s="221"/>
      <c r="J4019" s="222">
        <f>ROUND(I4019*H4019,2)</f>
        <v>0</v>
      </c>
      <c r="K4019" s="218" t="s">
        <v>312</v>
      </c>
      <c r="L4019" s="47"/>
      <c r="M4019" s="223" t="s">
        <v>19</v>
      </c>
      <c r="N4019" s="224" t="s">
        <v>46</v>
      </c>
      <c r="O4019" s="87"/>
      <c r="P4019" s="225">
        <f>O4019*H4019</f>
        <v>0</v>
      </c>
      <c r="Q4019" s="225">
        <v>1.0000000000000001E-05</v>
      </c>
      <c r="R4019" s="225">
        <f>Q4019*H4019</f>
        <v>0.034865470000000003</v>
      </c>
      <c r="S4019" s="225">
        <v>0</v>
      </c>
      <c r="T4019" s="226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7" t="s">
        <v>544</v>
      </c>
      <c r="AT4019" s="227" t="s">
        <v>227</v>
      </c>
      <c r="AU4019" s="227" t="s">
        <v>93</v>
      </c>
      <c r="AY4019" s="20" t="s">
        <v>224</v>
      </c>
      <c r="BE4019" s="228">
        <f>IF(N4019="základní",J4019,0)</f>
        <v>0</v>
      </c>
      <c r="BF4019" s="228">
        <f>IF(N4019="snížená",J4019,0)</f>
        <v>0</v>
      </c>
      <c r="BG4019" s="228">
        <f>IF(N4019="zákl. přenesená",J4019,0)</f>
        <v>0</v>
      </c>
      <c r="BH4019" s="228">
        <f>IF(N4019="sníž. přenesená",J4019,0)</f>
        <v>0</v>
      </c>
      <c r="BI4019" s="228">
        <f>IF(N4019="nulová",J4019,0)</f>
        <v>0</v>
      </c>
      <c r="BJ4019" s="20" t="s">
        <v>93</v>
      </c>
      <c r="BK4019" s="228">
        <f>ROUND(I4019*H4019,2)</f>
        <v>0</v>
      </c>
      <c r="BL4019" s="20" t="s">
        <v>544</v>
      </c>
      <c r="BM4019" s="227" t="s">
        <v>4468</v>
      </c>
    </row>
    <row r="4020" s="2" customFormat="1">
      <c r="A4020" s="41"/>
      <c r="B4020" s="42"/>
      <c r="C4020" s="43"/>
      <c r="D4020" s="267" t="s">
        <v>314</v>
      </c>
      <c r="E4020" s="43"/>
      <c r="F4020" s="268" t="s">
        <v>4469</v>
      </c>
      <c r="G4020" s="43"/>
      <c r="H4020" s="43"/>
      <c r="I4020" s="269"/>
      <c r="J4020" s="43"/>
      <c r="K4020" s="43"/>
      <c r="L4020" s="47"/>
      <c r="M4020" s="270"/>
      <c r="N4020" s="271"/>
      <c r="O4020" s="87"/>
      <c r="P4020" s="87"/>
      <c r="Q4020" s="87"/>
      <c r="R4020" s="87"/>
      <c r="S4020" s="87"/>
      <c r="T4020" s="88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T4020" s="20" t="s">
        <v>314</v>
      </c>
      <c r="AU4020" s="20" t="s">
        <v>93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648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4470</v>
      </c>
      <c r="G4022" s="230"/>
      <c r="H4022" s="234">
        <v>579.34299999999996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662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4471</v>
      </c>
      <c r="G4024" s="230"/>
      <c r="H4024" s="234">
        <v>874.12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664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4472</v>
      </c>
      <c r="G4026" s="230"/>
      <c r="H4026" s="234">
        <v>874.09000000000003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665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4473</v>
      </c>
      <c r="G4028" s="230"/>
      <c r="H4028" s="234">
        <v>822.44899999999996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667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4474</v>
      </c>
      <c r="G4030" s="230"/>
      <c r="H4030" s="234">
        <v>336.54500000000002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6" customFormat="1">
      <c r="A4031" s="16"/>
      <c r="B4031" s="272"/>
      <c r="C4031" s="273"/>
      <c r="D4031" s="231" t="s">
        <v>268</v>
      </c>
      <c r="E4031" s="274" t="s">
        <v>19</v>
      </c>
      <c r="F4031" s="275" t="s">
        <v>351</v>
      </c>
      <c r="G4031" s="273"/>
      <c r="H4031" s="276">
        <v>3486.547</v>
      </c>
      <c r="I4031" s="277"/>
      <c r="J4031" s="273"/>
      <c r="K4031" s="273"/>
      <c r="L4031" s="278"/>
      <c r="M4031" s="279"/>
      <c r="N4031" s="280"/>
      <c r="O4031" s="280"/>
      <c r="P4031" s="280"/>
      <c r="Q4031" s="280"/>
      <c r="R4031" s="280"/>
      <c r="S4031" s="280"/>
      <c r="T4031" s="281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T4031" s="282" t="s">
        <v>268</v>
      </c>
      <c r="AU4031" s="282" t="s">
        <v>93</v>
      </c>
      <c r="AV4031" s="16" t="s">
        <v>231</v>
      </c>
      <c r="AW4031" s="16" t="s">
        <v>34</v>
      </c>
      <c r="AX4031" s="16" t="s">
        <v>82</v>
      </c>
      <c r="AY4031" s="282" t="s">
        <v>224</v>
      </c>
    </row>
    <row r="4032" s="2" customFormat="1" ht="16.5" customHeight="1">
      <c r="A4032" s="41"/>
      <c r="B4032" s="42"/>
      <c r="C4032" s="286" t="s">
        <v>4475</v>
      </c>
      <c r="D4032" s="286" t="s">
        <v>572</v>
      </c>
      <c r="E4032" s="287" t="s">
        <v>4476</v>
      </c>
      <c r="F4032" s="288" t="s">
        <v>4477</v>
      </c>
      <c r="G4032" s="289" t="s">
        <v>471</v>
      </c>
      <c r="H4032" s="290">
        <v>3835.2020000000002</v>
      </c>
      <c r="I4032" s="291"/>
      <c r="J4032" s="292">
        <f>ROUND(I4032*H4032,2)</f>
        <v>0</v>
      </c>
      <c r="K4032" s="288" t="s">
        <v>19</v>
      </c>
      <c r="L4032" s="293"/>
      <c r="M4032" s="294" t="s">
        <v>19</v>
      </c>
      <c r="N4032" s="295" t="s">
        <v>46</v>
      </c>
      <c r="O4032" s="87"/>
      <c r="P4032" s="225">
        <f>O4032*H4032</f>
        <v>0</v>
      </c>
      <c r="Q4032" s="225">
        <v>0.00035</v>
      </c>
      <c r="R4032" s="225">
        <f>Q4032*H4032</f>
        <v>1.3423207000000001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643</v>
      </c>
      <c r="AT4032" s="227" t="s">
        <v>572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13" customFormat="1">
      <c r="A4033" s="13"/>
      <c r="B4033" s="229"/>
      <c r="C4033" s="230"/>
      <c r="D4033" s="231" t="s">
        <v>268</v>
      </c>
      <c r="E4033" s="232" t="s">
        <v>19</v>
      </c>
      <c r="F4033" s="233" t="s">
        <v>4479</v>
      </c>
      <c r="G4033" s="230"/>
      <c r="H4033" s="234">
        <v>3835.2020000000002</v>
      </c>
      <c r="I4033" s="235"/>
      <c r="J4033" s="230"/>
      <c r="K4033" s="230"/>
      <c r="L4033" s="236"/>
      <c r="M4033" s="237"/>
      <c r="N4033" s="238"/>
      <c r="O4033" s="238"/>
      <c r="P4033" s="238"/>
      <c r="Q4033" s="238"/>
      <c r="R4033" s="238"/>
      <c r="S4033" s="238"/>
      <c r="T4033" s="23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0" t="s">
        <v>268</v>
      </c>
      <c r="AU4033" s="240" t="s">
        <v>93</v>
      </c>
      <c r="AV4033" s="13" t="s">
        <v>93</v>
      </c>
      <c r="AW4033" s="13" t="s">
        <v>34</v>
      </c>
      <c r="AX4033" s="13" t="s">
        <v>82</v>
      </c>
      <c r="AY4033" s="240" t="s">
        <v>224</v>
      </c>
    </row>
    <row r="4034" s="2" customFormat="1" ht="49.05" customHeight="1">
      <c r="A4034" s="41"/>
      <c r="B4034" s="42"/>
      <c r="C4034" s="216" t="s">
        <v>4480</v>
      </c>
      <c r="D4034" s="216" t="s">
        <v>227</v>
      </c>
      <c r="E4034" s="217" t="s">
        <v>4481</v>
      </c>
      <c r="F4034" s="218" t="s">
        <v>4482</v>
      </c>
      <c r="G4034" s="219" t="s">
        <v>371</v>
      </c>
      <c r="H4034" s="220">
        <v>48.488999999999997</v>
      </c>
      <c r="I4034" s="221"/>
      <c r="J4034" s="222">
        <f>ROUND(I4034*H4034,2)</f>
        <v>0</v>
      </c>
      <c r="K4034" s="218" t="s">
        <v>312</v>
      </c>
      <c r="L4034" s="47"/>
      <c r="M4034" s="223" t="s">
        <v>19</v>
      </c>
      <c r="N4034" s="224" t="s">
        <v>46</v>
      </c>
      <c r="O4034" s="87"/>
      <c r="P4034" s="225">
        <f>O4034*H4034</f>
        <v>0</v>
      </c>
      <c r="Q4034" s="225">
        <v>0</v>
      </c>
      <c r="R4034" s="225">
        <f>Q4034*H4034</f>
        <v>0</v>
      </c>
      <c r="S4034" s="225">
        <v>0</v>
      </c>
      <c r="T4034" s="226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7" t="s">
        <v>544</v>
      </c>
      <c r="AT4034" s="227" t="s">
        <v>227</v>
      </c>
      <c r="AU4034" s="227" t="s">
        <v>93</v>
      </c>
      <c r="AY4034" s="20" t="s">
        <v>224</v>
      </c>
      <c r="BE4034" s="228">
        <f>IF(N4034="základní",J4034,0)</f>
        <v>0</v>
      </c>
      <c r="BF4034" s="228">
        <f>IF(N4034="snížená",J4034,0)</f>
        <v>0</v>
      </c>
      <c r="BG4034" s="228">
        <f>IF(N4034="zákl. přenesená",J4034,0)</f>
        <v>0</v>
      </c>
      <c r="BH4034" s="228">
        <f>IF(N4034="sníž. přenesená",J4034,0)</f>
        <v>0</v>
      </c>
      <c r="BI4034" s="228">
        <f>IF(N4034="nulová",J4034,0)</f>
        <v>0</v>
      </c>
      <c r="BJ4034" s="20" t="s">
        <v>93</v>
      </c>
      <c r="BK4034" s="228">
        <f>ROUND(I4034*H4034,2)</f>
        <v>0</v>
      </c>
      <c r="BL4034" s="20" t="s">
        <v>544</v>
      </c>
      <c r="BM4034" s="227" t="s">
        <v>4483</v>
      </c>
    </row>
    <row r="4035" s="2" customFormat="1">
      <c r="A4035" s="41"/>
      <c r="B4035" s="42"/>
      <c r="C4035" s="43"/>
      <c r="D4035" s="267" t="s">
        <v>314</v>
      </c>
      <c r="E4035" s="43"/>
      <c r="F4035" s="268" t="s">
        <v>4484</v>
      </c>
      <c r="G4035" s="43"/>
      <c r="H4035" s="43"/>
      <c r="I4035" s="269"/>
      <c r="J4035" s="43"/>
      <c r="K4035" s="43"/>
      <c r="L4035" s="47"/>
      <c r="M4035" s="270"/>
      <c r="N4035" s="271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314</v>
      </c>
      <c r="AU4035" s="20" t="s">
        <v>93</v>
      </c>
    </row>
    <row r="4036" s="12" customFormat="1" ht="22.8" customHeight="1">
      <c r="A4036" s="12"/>
      <c r="B4036" s="200"/>
      <c r="C4036" s="201"/>
      <c r="D4036" s="202" t="s">
        <v>73</v>
      </c>
      <c r="E4036" s="214" t="s">
        <v>4485</v>
      </c>
      <c r="F4036" s="214" t="s">
        <v>4486</v>
      </c>
      <c r="G4036" s="201"/>
      <c r="H4036" s="201"/>
      <c r="I4036" s="204"/>
      <c r="J4036" s="215">
        <f>BK4036</f>
        <v>0</v>
      </c>
      <c r="K4036" s="201"/>
      <c r="L4036" s="206"/>
      <c r="M4036" s="207"/>
      <c r="N4036" s="208"/>
      <c r="O4036" s="208"/>
      <c r="P4036" s="209">
        <f>SUM(P4037:P4085)</f>
        <v>0</v>
      </c>
      <c r="Q4036" s="208"/>
      <c r="R4036" s="209">
        <f>SUM(R4037:R4085)</f>
        <v>8.5907080000000011</v>
      </c>
      <c r="S4036" s="208"/>
      <c r="T4036" s="210">
        <f>SUM(T4037:T4085)</f>
        <v>0</v>
      </c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R4036" s="211" t="s">
        <v>93</v>
      </c>
      <c r="AT4036" s="212" t="s">
        <v>73</v>
      </c>
      <c r="AU4036" s="212" t="s">
        <v>82</v>
      </c>
      <c r="AY4036" s="211" t="s">
        <v>224</v>
      </c>
      <c r="BK4036" s="213">
        <f>SUM(BK4037:BK4085)</f>
        <v>0</v>
      </c>
    </row>
    <row r="4037" s="2" customFormat="1" ht="24.15" customHeight="1">
      <c r="A4037" s="41"/>
      <c r="B4037" s="42"/>
      <c r="C4037" s="216" t="s">
        <v>4487</v>
      </c>
      <c r="D4037" s="216" t="s">
        <v>227</v>
      </c>
      <c r="E4037" s="217" t="s">
        <v>4488</v>
      </c>
      <c r="F4037" s="218" t="s">
        <v>4489</v>
      </c>
      <c r="G4037" s="219" t="s">
        <v>266</v>
      </c>
      <c r="H4037" s="220">
        <v>1289.925</v>
      </c>
      <c r="I4037" s="221"/>
      <c r="J4037" s="222">
        <f>ROUND(I4037*H4037,2)</f>
        <v>0</v>
      </c>
      <c r="K4037" s="218" t="s">
        <v>312</v>
      </c>
      <c r="L4037" s="47"/>
      <c r="M4037" s="223" t="s">
        <v>19</v>
      </c>
      <c r="N4037" s="224" t="s">
        <v>46</v>
      </c>
      <c r="O4037" s="87"/>
      <c r="P4037" s="225">
        <f>O4037*H4037</f>
        <v>0</v>
      </c>
      <c r="Q4037" s="225">
        <v>0.00029999999999999997</v>
      </c>
      <c r="R4037" s="225">
        <f>Q4037*H4037</f>
        <v>0.38697749999999997</v>
      </c>
      <c r="S4037" s="225">
        <v>0</v>
      </c>
      <c r="T4037" s="226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7" t="s">
        <v>544</v>
      </c>
      <c r="AT4037" s="227" t="s">
        <v>227</v>
      </c>
      <c r="AU4037" s="227" t="s">
        <v>93</v>
      </c>
      <c r="AY4037" s="20" t="s">
        <v>224</v>
      </c>
      <c r="BE4037" s="228">
        <f>IF(N4037="základní",J4037,0)</f>
        <v>0</v>
      </c>
      <c r="BF4037" s="228">
        <f>IF(N4037="snížená",J4037,0)</f>
        <v>0</v>
      </c>
      <c r="BG4037" s="228">
        <f>IF(N4037="zákl. přenesená",J4037,0)</f>
        <v>0</v>
      </c>
      <c r="BH4037" s="228">
        <f>IF(N4037="sníž. přenesená",J4037,0)</f>
        <v>0</v>
      </c>
      <c r="BI4037" s="228">
        <f>IF(N4037="nulová",J4037,0)</f>
        <v>0</v>
      </c>
      <c r="BJ4037" s="20" t="s">
        <v>93</v>
      </c>
      <c r="BK4037" s="228">
        <f>ROUND(I4037*H4037,2)</f>
        <v>0</v>
      </c>
      <c r="BL4037" s="20" t="s">
        <v>544</v>
      </c>
      <c r="BM4037" s="227" t="s">
        <v>4490</v>
      </c>
    </row>
    <row r="4038" s="2" customFormat="1">
      <c r="A4038" s="41"/>
      <c r="B4038" s="42"/>
      <c r="C4038" s="43"/>
      <c r="D4038" s="267" t="s">
        <v>314</v>
      </c>
      <c r="E4038" s="43"/>
      <c r="F4038" s="268" t="s">
        <v>4491</v>
      </c>
      <c r="G4038" s="43"/>
      <c r="H4038" s="43"/>
      <c r="I4038" s="269"/>
      <c r="J4038" s="43"/>
      <c r="K4038" s="43"/>
      <c r="L4038" s="47"/>
      <c r="M4038" s="270"/>
      <c r="N4038" s="271"/>
      <c r="O4038" s="87"/>
      <c r="P4038" s="87"/>
      <c r="Q4038" s="87"/>
      <c r="R4038" s="87"/>
      <c r="S4038" s="87"/>
      <c r="T4038" s="88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T4038" s="20" t="s">
        <v>314</v>
      </c>
      <c r="AU4038" s="20" t="s">
        <v>93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1940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4492</v>
      </c>
      <c r="G4040" s="230"/>
      <c r="H4040" s="234">
        <v>905.70000000000005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1820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4493</v>
      </c>
      <c r="G4042" s="230"/>
      <c r="H4042" s="234">
        <v>171.30000000000001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4494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4495</v>
      </c>
      <c r="G4044" s="230"/>
      <c r="H4044" s="234">
        <v>41.020000000000003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4496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4497</v>
      </c>
      <c r="G4046" s="230"/>
      <c r="H4046" s="234">
        <v>100.547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1856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1857</v>
      </c>
      <c r="G4048" s="230"/>
      <c r="H4048" s="234">
        <v>18.800000000000001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1858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1859</v>
      </c>
      <c r="G4050" s="230"/>
      <c r="H4050" s="234">
        <v>52.558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6" customFormat="1">
      <c r="A4051" s="16"/>
      <c r="B4051" s="272"/>
      <c r="C4051" s="273"/>
      <c r="D4051" s="231" t="s">
        <v>268</v>
      </c>
      <c r="E4051" s="274" t="s">
        <v>19</v>
      </c>
      <c r="F4051" s="275" t="s">
        <v>351</v>
      </c>
      <c r="G4051" s="273"/>
      <c r="H4051" s="276">
        <v>1289.925</v>
      </c>
      <c r="I4051" s="277"/>
      <c r="J4051" s="273"/>
      <c r="K4051" s="273"/>
      <c r="L4051" s="278"/>
      <c r="M4051" s="279"/>
      <c r="N4051" s="280"/>
      <c r="O4051" s="280"/>
      <c r="P4051" s="280"/>
      <c r="Q4051" s="280"/>
      <c r="R4051" s="280"/>
      <c r="S4051" s="280"/>
      <c r="T4051" s="281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T4051" s="282" t="s">
        <v>268</v>
      </c>
      <c r="AU4051" s="282" t="s">
        <v>93</v>
      </c>
      <c r="AV4051" s="16" t="s">
        <v>231</v>
      </c>
      <c r="AW4051" s="16" t="s">
        <v>34</v>
      </c>
      <c r="AX4051" s="16" t="s">
        <v>82</v>
      </c>
      <c r="AY4051" s="282" t="s">
        <v>224</v>
      </c>
    </row>
    <row r="4052" s="2" customFormat="1" ht="24.15" customHeight="1">
      <c r="A4052" s="41"/>
      <c r="B4052" s="42"/>
      <c r="C4052" s="216" t="s">
        <v>4498</v>
      </c>
      <c r="D4052" s="216" t="s">
        <v>227</v>
      </c>
      <c r="E4052" s="217" t="s">
        <v>4499</v>
      </c>
      <c r="F4052" s="218" t="s">
        <v>4500</v>
      </c>
      <c r="G4052" s="219" t="s">
        <v>266</v>
      </c>
      <c r="H4052" s="220">
        <v>1248.905</v>
      </c>
      <c r="I4052" s="221"/>
      <c r="J4052" s="222">
        <f>ROUND(I4052*H4052,2)</f>
        <v>0</v>
      </c>
      <c r="K4052" s="218" t="s">
        <v>312</v>
      </c>
      <c r="L4052" s="47"/>
      <c r="M4052" s="223" t="s">
        <v>19</v>
      </c>
      <c r="N4052" s="224" t="s">
        <v>46</v>
      </c>
      <c r="O4052" s="87"/>
      <c r="P4052" s="225">
        <f>O4052*H4052</f>
        <v>0</v>
      </c>
      <c r="Q4052" s="225">
        <v>0.0054000000000000003</v>
      </c>
      <c r="R4052" s="225">
        <f>Q4052*H4052</f>
        <v>6.7440870000000004</v>
      </c>
      <c r="S4052" s="225">
        <v>0</v>
      </c>
      <c r="T4052" s="226">
        <f>S4052*H4052</f>
        <v>0</v>
      </c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R4052" s="227" t="s">
        <v>544</v>
      </c>
      <c r="AT4052" s="227" t="s">
        <v>227</v>
      </c>
      <c r="AU4052" s="227" t="s">
        <v>93</v>
      </c>
      <c r="AY4052" s="20" t="s">
        <v>224</v>
      </c>
      <c r="BE4052" s="228">
        <f>IF(N4052="základní",J4052,0)</f>
        <v>0</v>
      </c>
      <c r="BF4052" s="228">
        <f>IF(N4052="snížená",J4052,0)</f>
        <v>0</v>
      </c>
      <c r="BG4052" s="228">
        <f>IF(N4052="zákl. přenesená",J4052,0)</f>
        <v>0</v>
      </c>
      <c r="BH4052" s="228">
        <f>IF(N4052="sníž. přenesená",J4052,0)</f>
        <v>0</v>
      </c>
      <c r="BI4052" s="228">
        <f>IF(N4052="nulová",J4052,0)</f>
        <v>0</v>
      </c>
      <c r="BJ4052" s="20" t="s">
        <v>93</v>
      </c>
      <c r="BK4052" s="228">
        <f>ROUND(I4052*H4052,2)</f>
        <v>0</v>
      </c>
      <c r="BL4052" s="20" t="s">
        <v>544</v>
      </c>
      <c r="BM4052" s="227" t="s">
        <v>4501</v>
      </c>
    </row>
    <row r="4053" s="2" customFormat="1">
      <c r="A4053" s="41"/>
      <c r="B4053" s="42"/>
      <c r="C4053" s="43"/>
      <c r="D4053" s="267" t="s">
        <v>314</v>
      </c>
      <c r="E4053" s="43"/>
      <c r="F4053" s="268" t="s">
        <v>4502</v>
      </c>
      <c r="G4053" s="43"/>
      <c r="H4053" s="43"/>
      <c r="I4053" s="269"/>
      <c r="J4053" s="43"/>
      <c r="K4053" s="43"/>
      <c r="L4053" s="47"/>
      <c r="M4053" s="270"/>
      <c r="N4053" s="271"/>
      <c r="O4053" s="87"/>
      <c r="P4053" s="87"/>
      <c r="Q4053" s="87"/>
      <c r="R4053" s="87"/>
      <c r="S4053" s="87"/>
      <c r="T4053" s="88"/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T4053" s="20" t="s">
        <v>314</v>
      </c>
      <c r="AU4053" s="20" t="s">
        <v>93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1940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4492</v>
      </c>
      <c r="G4055" s="230"/>
      <c r="H4055" s="234">
        <v>905.70000000000005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1820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4493</v>
      </c>
      <c r="G4057" s="230"/>
      <c r="H4057" s="234">
        <v>171.30000000000001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4496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4497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1856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1857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1858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1859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1248.905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4503</v>
      </c>
      <c r="D4065" s="216" t="s">
        <v>227</v>
      </c>
      <c r="E4065" s="217" t="s">
        <v>4504</v>
      </c>
      <c r="F4065" s="218" t="s">
        <v>4505</v>
      </c>
      <c r="G4065" s="219" t="s">
        <v>266</v>
      </c>
      <c r="H4065" s="220">
        <v>41.020000000000003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0.22150800000000004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4506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4507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4494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4495</v>
      </c>
      <c r="G4068" s="230"/>
      <c r="H4068" s="234">
        <v>41.020000000000003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82</v>
      </c>
      <c r="AY4068" s="240" t="s">
        <v>224</v>
      </c>
    </row>
    <row r="4069" s="2" customFormat="1" ht="16.5" customHeight="1">
      <c r="A4069" s="41"/>
      <c r="B4069" s="42"/>
      <c r="C4069" s="216" t="s">
        <v>4508</v>
      </c>
      <c r="D4069" s="216" t="s">
        <v>227</v>
      </c>
      <c r="E4069" s="217" t="s">
        <v>4509</v>
      </c>
      <c r="F4069" s="218" t="s">
        <v>4510</v>
      </c>
      <c r="G4069" s="219" t="s">
        <v>266</v>
      </c>
      <c r="H4069" s="220">
        <v>41.020000000000003</v>
      </c>
      <c r="I4069" s="221"/>
      <c r="J4069" s="222">
        <f>ROUND(I4069*H4069,2)</f>
        <v>0</v>
      </c>
      <c r="K4069" s="218" t="s">
        <v>312</v>
      </c>
      <c r="L4069" s="47"/>
      <c r="M4069" s="223" t="s">
        <v>19</v>
      </c>
      <c r="N4069" s="224" t="s">
        <v>46</v>
      </c>
      <c r="O4069" s="87"/>
      <c r="P4069" s="225">
        <f>O4069*H4069</f>
        <v>0</v>
      </c>
      <c r="Q4069" s="225">
        <v>0.00089999999999999998</v>
      </c>
      <c r="R4069" s="225">
        <f>Q4069*H4069</f>
        <v>0.036917999999999999</v>
      </c>
      <c r="S4069" s="225">
        <v>0</v>
      </c>
      <c r="T4069" s="226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7" t="s">
        <v>544</v>
      </c>
      <c r="AT4069" s="227" t="s">
        <v>227</v>
      </c>
      <c r="AU4069" s="227" t="s">
        <v>93</v>
      </c>
      <c r="AY4069" s="20" t="s">
        <v>224</v>
      </c>
      <c r="BE4069" s="228">
        <f>IF(N4069="základní",J4069,0)</f>
        <v>0</v>
      </c>
      <c r="BF4069" s="228">
        <f>IF(N4069="snížená",J4069,0)</f>
        <v>0</v>
      </c>
      <c r="BG4069" s="228">
        <f>IF(N4069="zákl. přenesená",J4069,0)</f>
        <v>0</v>
      </c>
      <c r="BH4069" s="228">
        <f>IF(N4069="sníž. přenesená",J4069,0)</f>
        <v>0</v>
      </c>
      <c r="BI4069" s="228">
        <f>IF(N4069="nulová",J4069,0)</f>
        <v>0</v>
      </c>
      <c r="BJ4069" s="20" t="s">
        <v>93</v>
      </c>
      <c r="BK4069" s="228">
        <f>ROUND(I4069*H4069,2)</f>
        <v>0</v>
      </c>
      <c r="BL4069" s="20" t="s">
        <v>544</v>
      </c>
      <c r="BM4069" s="227" t="s">
        <v>4511</v>
      </c>
    </row>
    <row r="4070" s="2" customFormat="1">
      <c r="A4070" s="41"/>
      <c r="B4070" s="42"/>
      <c r="C4070" s="43"/>
      <c r="D4070" s="267" t="s">
        <v>314</v>
      </c>
      <c r="E4070" s="43"/>
      <c r="F4070" s="268" t="s">
        <v>4512</v>
      </c>
      <c r="G4070" s="43"/>
      <c r="H4070" s="43"/>
      <c r="I4070" s="269"/>
      <c r="J4070" s="43"/>
      <c r="K4070" s="43"/>
      <c r="L4070" s="47"/>
      <c r="M4070" s="270"/>
      <c r="N4070" s="271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314</v>
      </c>
      <c r="AU4070" s="20" t="s">
        <v>93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4494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4495</v>
      </c>
      <c r="G4072" s="230"/>
      <c r="H4072" s="234">
        <v>41.020000000000003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82</v>
      </c>
      <c r="AY4072" s="240" t="s">
        <v>224</v>
      </c>
    </row>
    <row r="4073" s="2" customFormat="1" ht="24.15" customHeight="1">
      <c r="A4073" s="41"/>
      <c r="B4073" s="42"/>
      <c r="C4073" s="216" t="s">
        <v>1936</v>
      </c>
      <c r="D4073" s="216" t="s">
        <v>227</v>
      </c>
      <c r="E4073" s="217" t="s">
        <v>4513</v>
      </c>
      <c r="F4073" s="218" t="s">
        <v>4514</v>
      </c>
      <c r="G4073" s="219" t="s">
        <v>266</v>
      </c>
      <c r="H4073" s="220">
        <v>343.20499999999998</v>
      </c>
      <c r="I4073" s="221"/>
      <c r="J4073" s="222">
        <f>ROUND(I4073*H4073,2)</f>
        <v>0</v>
      </c>
      <c r="K4073" s="218" t="s">
        <v>312</v>
      </c>
      <c r="L4073" s="47"/>
      <c r="M4073" s="223" t="s">
        <v>19</v>
      </c>
      <c r="N4073" s="224" t="s">
        <v>46</v>
      </c>
      <c r="O4073" s="87"/>
      <c r="P4073" s="225">
        <f>O4073*H4073</f>
        <v>0</v>
      </c>
      <c r="Q4073" s="225">
        <v>0.0035000000000000001</v>
      </c>
      <c r="R4073" s="225">
        <f>Q4073*H4073</f>
        <v>1.2012175000000001</v>
      </c>
      <c r="S4073" s="225">
        <v>0</v>
      </c>
      <c r="T4073" s="226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7" t="s">
        <v>544</v>
      </c>
      <c r="AT4073" s="227" t="s">
        <v>227</v>
      </c>
      <c r="AU4073" s="227" t="s">
        <v>93</v>
      </c>
      <c r="AY4073" s="20" t="s">
        <v>224</v>
      </c>
      <c r="BE4073" s="228">
        <f>IF(N4073="základní",J4073,0)</f>
        <v>0</v>
      </c>
      <c r="BF4073" s="228">
        <f>IF(N4073="snížená",J4073,0)</f>
        <v>0</v>
      </c>
      <c r="BG4073" s="228">
        <f>IF(N4073="zákl. přenesená",J4073,0)</f>
        <v>0</v>
      </c>
      <c r="BH4073" s="228">
        <f>IF(N4073="sníž. přenesená",J4073,0)</f>
        <v>0</v>
      </c>
      <c r="BI4073" s="228">
        <f>IF(N4073="nulová",J4073,0)</f>
        <v>0</v>
      </c>
      <c r="BJ4073" s="20" t="s">
        <v>93</v>
      </c>
      <c r="BK4073" s="228">
        <f>ROUND(I4073*H4073,2)</f>
        <v>0</v>
      </c>
      <c r="BL4073" s="20" t="s">
        <v>544</v>
      </c>
      <c r="BM4073" s="227" t="s">
        <v>4515</v>
      </c>
    </row>
    <row r="4074" s="2" customFormat="1">
      <c r="A4074" s="41"/>
      <c r="B4074" s="42"/>
      <c r="C4074" s="43"/>
      <c r="D4074" s="267" t="s">
        <v>314</v>
      </c>
      <c r="E4074" s="43"/>
      <c r="F4074" s="268" t="s">
        <v>4516</v>
      </c>
      <c r="G4074" s="43"/>
      <c r="H4074" s="43"/>
      <c r="I4074" s="269"/>
      <c r="J4074" s="43"/>
      <c r="K4074" s="43"/>
      <c r="L4074" s="47"/>
      <c r="M4074" s="270"/>
      <c r="N4074" s="271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314</v>
      </c>
      <c r="AU4074" s="20" t="s">
        <v>93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1820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4493</v>
      </c>
      <c r="G4076" s="230"/>
      <c r="H4076" s="234">
        <v>171.30000000000001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4496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4497</v>
      </c>
      <c r="G4078" s="230"/>
      <c r="H4078" s="234">
        <v>100.547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1856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1857</v>
      </c>
      <c r="G4080" s="230"/>
      <c r="H4080" s="234">
        <v>18.800000000000001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1858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1859</v>
      </c>
      <c r="G4082" s="230"/>
      <c r="H4082" s="234">
        <v>52.558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6" customFormat="1">
      <c r="A4083" s="16"/>
      <c r="B4083" s="272"/>
      <c r="C4083" s="273"/>
      <c r="D4083" s="231" t="s">
        <v>268</v>
      </c>
      <c r="E4083" s="274" t="s">
        <v>19</v>
      </c>
      <c r="F4083" s="275" t="s">
        <v>351</v>
      </c>
      <c r="G4083" s="273"/>
      <c r="H4083" s="276">
        <v>343.20499999999998</v>
      </c>
      <c r="I4083" s="277"/>
      <c r="J4083" s="273"/>
      <c r="K4083" s="273"/>
      <c r="L4083" s="278"/>
      <c r="M4083" s="279"/>
      <c r="N4083" s="280"/>
      <c r="O4083" s="280"/>
      <c r="P4083" s="280"/>
      <c r="Q4083" s="280"/>
      <c r="R4083" s="280"/>
      <c r="S4083" s="280"/>
      <c r="T4083" s="281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T4083" s="282" t="s">
        <v>268</v>
      </c>
      <c r="AU4083" s="282" t="s">
        <v>93</v>
      </c>
      <c r="AV4083" s="16" t="s">
        <v>231</v>
      </c>
      <c r="AW4083" s="16" t="s">
        <v>34</v>
      </c>
      <c r="AX4083" s="16" t="s">
        <v>82</v>
      </c>
      <c r="AY4083" s="282" t="s">
        <v>224</v>
      </c>
    </row>
    <row r="4084" s="2" customFormat="1" ht="49.05" customHeight="1">
      <c r="A4084" s="41"/>
      <c r="B4084" s="42"/>
      <c r="C4084" s="216" t="s">
        <v>4517</v>
      </c>
      <c r="D4084" s="216" t="s">
        <v>227</v>
      </c>
      <c r="E4084" s="217" t="s">
        <v>4518</v>
      </c>
      <c r="F4084" s="218" t="s">
        <v>4519</v>
      </c>
      <c r="G4084" s="219" t="s">
        <v>371</v>
      </c>
      <c r="H4084" s="220">
        <v>8.5909999999999993</v>
      </c>
      <c r="I4084" s="221"/>
      <c r="J4084" s="222">
        <f>ROUND(I4084*H4084,2)</f>
        <v>0</v>
      </c>
      <c r="K4084" s="218" t="s">
        <v>312</v>
      </c>
      <c r="L4084" s="47"/>
      <c r="M4084" s="223" t="s">
        <v>19</v>
      </c>
      <c r="N4084" s="224" t="s">
        <v>46</v>
      </c>
      <c r="O4084" s="87"/>
      <c r="P4084" s="225">
        <f>O4084*H4084</f>
        <v>0</v>
      </c>
      <c r="Q4084" s="225">
        <v>0</v>
      </c>
      <c r="R4084" s="225">
        <f>Q4084*H4084</f>
        <v>0</v>
      </c>
      <c r="S4084" s="225">
        <v>0</v>
      </c>
      <c r="T4084" s="226">
        <f>S4084*H4084</f>
        <v>0</v>
      </c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R4084" s="227" t="s">
        <v>1041</v>
      </c>
      <c r="AT4084" s="227" t="s">
        <v>227</v>
      </c>
      <c r="AU4084" s="227" t="s">
        <v>93</v>
      </c>
      <c r="AY4084" s="20" t="s">
        <v>224</v>
      </c>
      <c r="BE4084" s="228">
        <f>IF(N4084="základní",J4084,0)</f>
        <v>0</v>
      </c>
      <c r="BF4084" s="228">
        <f>IF(N4084="snížená",J4084,0)</f>
        <v>0</v>
      </c>
      <c r="BG4084" s="228">
        <f>IF(N4084="zákl. přenesená",J4084,0)</f>
        <v>0</v>
      </c>
      <c r="BH4084" s="228">
        <f>IF(N4084="sníž. přenesená",J4084,0)</f>
        <v>0</v>
      </c>
      <c r="BI4084" s="228">
        <f>IF(N4084="nulová",J4084,0)</f>
        <v>0</v>
      </c>
      <c r="BJ4084" s="20" t="s">
        <v>93</v>
      </c>
      <c r="BK4084" s="228">
        <f>ROUND(I4084*H4084,2)</f>
        <v>0</v>
      </c>
      <c r="BL4084" s="20" t="s">
        <v>1041</v>
      </c>
      <c r="BM4084" s="227" t="s">
        <v>4520</v>
      </c>
    </row>
    <row r="4085" s="2" customFormat="1">
      <c r="A4085" s="41"/>
      <c r="B4085" s="42"/>
      <c r="C4085" s="43"/>
      <c r="D4085" s="267" t="s">
        <v>314</v>
      </c>
      <c r="E4085" s="43"/>
      <c r="F4085" s="268" t="s">
        <v>4521</v>
      </c>
      <c r="G4085" s="43"/>
      <c r="H4085" s="43"/>
      <c r="I4085" s="269"/>
      <c r="J4085" s="43"/>
      <c r="K4085" s="43"/>
      <c r="L4085" s="47"/>
      <c r="M4085" s="270"/>
      <c r="N4085" s="271"/>
      <c r="O4085" s="87"/>
      <c r="P4085" s="87"/>
      <c r="Q4085" s="87"/>
      <c r="R4085" s="87"/>
      <c r="S4085" s="87"/>
      <c r="T4085" s="88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T4085" s="20" t="s">
        <v>314</v>
      </c>
      <c r="AU4085" s="20" t="s">
        <v>93</v>
      </c>
    </row>
    <row r="4086" s="12" customFormat="1" ht="22.8" customHeight="1">
      <c r="A4086" s="12"/>
      <c r="B4086" s="200"/>
      <c r="C4086" s="201"/>
      <c r="D4086" s="202" t="s">
        <v>73</v>
      </c>
      <c r="E4086" s="214" t="s">
        <v>4522</v>
      </c>
      <c r="F4086" s="214" t="s">
        <v>4523</v>
      </c>
      <c r="G4086" s="201"/>
      <c r="H4086" s="201"/>
      <c r="I4086" s="204"/>
      <c r="J4086" s="215">
        <f>BK4086</f>
        <v>0</v>
      </c>
      <c r="K4086" s="201"/>
      <c r="L4086" s="206"/>
      <c r="M4086" s="207"/>
      <c r="N4086" s="208"/>
      <c r="O4086" s="208"/>
      <c r="P4086" s="209">
        <f>SUM(P4087:P4446)</f>
        <v>0</v>
      </c>
      <c r="Q4086" s="208"/>
      <c r="R4086" s="209">
        <f>SUM(R4087:R4446)</f>
        <v>61.037320479999998</v>
      </c>
      <c r="S4086" s="208"/>
      <c r="T4086" s="210">
        <f>SUM(T4087:T4446)</f>
        <v>0</v>
      </c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R4086" s="211" t="s">
        <v>93</v>
      </c>
      <c r="AT4086" s="212" t="s">
        <v>73</v>
      </c>
      <c r="AU4086" s="212" t="s">
        <v>82</v>
      </c>
      <c r="AY4086" s="211" t="s">
        <v>224</v>
      </c>
      <c r="BK4086" s="213">
        <f>SUM(BK4087:BK4446)</f>
        <v>0</v>
      </c>
    </row>
    <row r="4087" s="2" customFormat="1" ht="24.15" customHeight="1">
      <c r="A4087" s="41"/>
      <c r="B4087" s="42"/>
      <c r="C4087" s="216" t="s">
        <v>4524</v>
      </c>
      <c r="D4087" s="216" t="s">
        <v>227</v>
      </c>
      <c r="E4087" s="217" t="s">
        <v>4525</v>
      </c>
      <c r="F4087" s="218" t="s">
        <v>4526</v>
      </c>
      <c r="G4087" s="219" t="s">
        <v>266</v>
      </c>
      <c r="H4087" s="220">
        <v>1989.3720000000001</v>
      </c>
      <c r="I4087" s="221"/>
      <c r="J4087" s="222">
        <f>ROUND(I4087*H4087,2)</f>
        <v>0</v>
      </c>
      <c r="K4087" s="218" t="s">
        <v>312</v>
      </c>
      <c r="L4087" s="47"/>
      <c r="M4087" s="223" t="s">
        <v>19</v>
      </c>
      <c r="N4087" s="224" t="s">
        <v>46</v>
      </c>
      <c r="O4087" s="87"/>
      <c r="P4087" s="225">
        <f>O4087*H4087</f>
        <v>0</v>
      </c>
      <c r="Q4087" s="225">
        <v>0.00029999999999999997</v>
      </c>
      <c r="R4087" s="225">
        <f>Q4087*H4087</f>
        <v>0.5968116</v>
      </c>
      <c r="S4087" s="225">
        <v>0</v>
      </c>
      <c r="T4087" s="226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7" t="s">
        <v>544</v>
      </c>
      <c r="AT4087" s="227" t="s">
        <v>227</v>
      </c>
      <c r="AU4087" s="227" t="s">
        <v>93</v>
      </c>
      <c r="AY4087" s="20" t="s">
        <v>224</v>
      </c>
      <c r="BE4087" s="228">
        <f>IF(N4087="základní",J4087,0)</f>
        <v>0</v>
      </c>
      <c r="BF4087" s="228">
        <f>IF(N4087="snížená",J4087,0)</f>
        <v>0</v>
      </c>
      <c r="BG4087" s="228">
        <f>IF(N4087="zákl. přenesená",J4087,0)</f>
        <v>0</v>
      </c>
      <c r="BH4087" s="228">
        <f>IF(N4087="sníž. přenesená",J4087,0)</f>
        <v>0</v>
      </c>
      <c r="BI4087" s="228">
        <f>IF(N4087="nulová",J4087,0)</f>
        <v>0</v>
      </c>
      <c r="BJ4087" s="20" t="s">
        <v>93</v>
      </c>
      <c r="BK4087" s="228">
        <f>ROUND(I4087*H4087,2)</f>
        <v>0</v>
      </c>
      <c r="BL4087" s="20" t="s">
        <v>544</v>
      </c>
      <c r="BM4087" s="227" t="s">
        <v>4527</v>
      </c>
    </row>
    <row r="4088" s="2" customFormat="1">
      <c r="A4088" s="41"/>
      <c r="B4088" s="42"/>
      <c r="C4088" s="43"/>
      <c r="D4088" s="267" t="s">
        <v>314</v>
      </c>
      <c r="E4088" s="43"/>
      <c r="F4088" s="268" t="s">
        <v>4528</v>
      </c>
      <c r="G4088" s="43"/>
      <c r="H4088" s="43"/>
      <c r="I4088" s="269"/>
      <c r="J4088" s="43"/>
      <c r="K4088" s="43"/>
      <c r="L4088" s="47"/>
      <c r="M4088" s="270"/>
      <c r="N4088" s="271"/>
      <c r="O4088" s="87"/>
      <c r="P4088" s="87"/>
      <c r="Q4088" s="87"/>
      <c r="R4088" s="87"/>
      <c r="S4088" s="87"/>
      <c r="T4088" s="88"/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T4088" s="20" t="s">
        <v>314</v>
      </c>
      <c r="AU4088" s="20" t="s">
        <v>93</v>
      </c>
    </row>
    <row r="4089" s="14" customFormat="1">
      <c r="A4089" s="14"/>
      <c r="B4089" s="246"/>
      <c r="C4089" s="247"/>
      <c r="D4089" s="231" t="s">
        <v>268</v>
      </c>
      <c r="E4089" s="248" t="s">
        <v>19</v>
      </c>
      <c r="F4089" s="249" t="s">
        <v>648</v>
      </c>
      <c r="G4089" s="247"/>
      <c r="H4089" s="248" t="s">
        <v>19</v>
      </c>
      <c r="I4089" s="250"/>
      <c r="J4089" s="247"/>
      <c r="K4089" s="247"/>
      <c r="L4089" s="251"/>
      <c r="M4089" s="252"/>
      <c r="N4089" s="253"/>
      <c r="O4089" s="253"/>
      <c r="P4089" s="253"/>
      <c r="Q4089" s="253"/>
      <c r="R4089" s="253"/>
      <c r="S4089" s="253"/>
      <c r="T4089" s="25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5" t="s">
        <v>268</v>
      </c>
      <c r="AU4089" s="255" t="s">
        <v>93</v>
      </c>
      <c r="AV4089" s="14" t="s">
        <v>82</v>
      </c>
      <c r="AW4089" s="14" t="s">
        <v>34</v>
      </c>
      <c r="AX4089" s="14" t="s">
        <v>74</v>
      </c>
      <c r="AY4089" s="255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1549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2682</v>
      </c>
      <c r="G4091" s="230"/>
      <c r="H4091" s="234">
        <v>22.692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2684</v>
      </c>
      <c r="G4093" s="230"/>
      <c r="H4093" s="234">
        <v>6.7210000000000001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2686</v>
      </c>
      <c r="G4095" s="230"/>
      <c r="H4095" s="234">
        <v>16.280000000000001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2687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2688</v>
      </c>
      <c r="G4097" s="230"/>
      <c r="H4097" s="234">
        <v>3.3410000000000002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2689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2690</v>
      </c>
      <c r="G4099" s="230"/>
      <c r="H4099" s="234">
        <v>12.821999999999999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2691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2692</v>
      </c>
      <c r="G4101" s="230"/>
      <c r="H4101" s="234">
        <v>23.004000000000001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2693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2694</v>
      </c>
      <c r="G4103" s="230"/>
      <c r="H4103" s="234">
        <v>30.992000000000001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2695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2696</v>
      </c>
      <c r="G4105" s="230"/>
      <c r="H4105" s="234">
        <v>32.863999999999997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2697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2698</v>
      </c>
      <c r="G4107" s="230"/>
      <c r="H4107" s="234">
        <v>12.882999999999999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2699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2700</v>
      </c>
      <c r="G4109" s="230"/>
      <c r="H4109" s="234">
        <v>17.920999999999999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2701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2702</v>
      </c>
      <c r="G4111" s="230"/>
      <c r="H4111" s="234">
        <v>23.158999999999999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2703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2704</v>
      </c>
      <c r="G4113" s="230"/>
      <c r="H4113" s="234">
        <v>15.94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2705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2706</v>
      </c>
      <c r="G4115" s="230"/>
      <c r="H4115" s="234">
        <v>23.699000000000002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2707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2708</v>
      </c>
      <c r="G4117" s="230"/>
      <c r="H4117" s="234">
        <v>20.988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2709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2710</v>
      </c>
      <c r="G4119" s="230"/>
      <c r="H4119" s="234">
        <v>25.852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2711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2712</v>
      </c>
      <c r="G4121" s="230"/>
      <c r="H4121" s="234">
        <v>22.949999999999999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2713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2714</v>
      </c>
      <c r="G4123" s="230"/>
      <c r="H4123" s="234">
        <v>118.01600000000001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2715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22.949999999999999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2716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2717</v>
      </c>
      <c r="G4127" s="230"/>
      <c r="H4127" s="234">
        <v>27.617999999999999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2718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2719</v>
      </c>
      <c r="G4129" s="230"/>
      <c r="H4129" s="234">
        <v>23.922000000000001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5" customFormat="1">
      <c r="A4130" s="15"/>
      <c r="B4130" s="256"/>
      <c r="C4130" s="257"/>
      <c r="D4130" s="231" t="s">
        <v>268</v>
      </c>
      <c r="E4130" s="258" t="s">
        <v>19</v>
      </c>
      <c r="F4130" s="259" t="s">
        <v>300</v>
      </c>
      <c r="G4130" s="257"/>
      <c r="H4130" s="260">
        <v>504.61399999999998</v>
      </c>
      <c r="I4130" s="261"/>
      <c r="J4130" s="257"/>
      <c r="K4130" s="257"/>
      <c r="L4130" s="262"/>
      <c r="M4130" s="263"/>
      <c r="N4130" s="264"/>
      <c r="O4130" s="264"/>
      <c r="P4130" s="264"/>
      <c r="Q4130" s="264"/>
      <c r="R4130" s="264"/>
      <c r="S4130" s="264"/>
      <c r="T4130" s="26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T4130" s="266" t="s">
        <v>268</v>
      </c>
      <c r="AU4130" s="266" t="s">
        <v>93</v>
      </c>
      <c r="AV4130" s="15" t="s">
        <v>108</v>
      </c>
      <c r="AW4130" s="15" t="s">
        <v>34</v>
      </c>
      <c r="AX4130" s="15" t="s">
        <v>74</v>
      </c>
      <c r="AY4130" s="266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662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2720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2721</v>
      </c>
      <c r="G4133" s="230"/>
      <c r="H4133" s="234">
        <v>22.177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2722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2723</v>
      </c>
      <c r="G4135" s="230"/>
      <c r="H4135" s="234">
        <v>22.420000000000002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2724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2725</v>
      </c>
      <c r="G4137" s="230"/>
      <c r="H4137" s="234">
        <v>26.399999999999999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2726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2727</v>
      </c>
      <c r="G4139" s="230"/>
      <c r="H4139" s="234">
        <v>209.19499999999999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2728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2729</v>
      </c>
      <c r="G4141" s="230"/>
      <c r="H4141" s="234">
        <v>25.518000000000001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2730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2731</v>
      </c>
      <c r="G4143" s="230"/>
      <c r="H4143" s="234">
        <v>134.517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2732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2725</v>
      </c>
      <c r="G4145" s="230"/>
      <c r="H4145" s="234">
        <v>26.399999999999999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5" customFormat="1">
      <c r="A4146" s="15"/>
      <c r="B4146" s="256"/>
      <c r="C4146" s="257"/>
      <c r="D4146" s="231" t="s">
        <v>268</v>
      </c>
      <c r="E4146" s="258" t="s">
        <v>19</v>
      </c>
      <c r="F4146" s="259" t="s">
        <v>300</v>
      </c>
      <c r="G4146" s="257"/>
      <c r="H4146" s="260">
        <v>466.62700000000001</v>
      </c>
      <c r="I4146" s="261"/>
      <c r="J4146" s="257"/>
      <c r="K4146" s="257"/>
      <c r="L4146" s="262"/>
      <c r="M4146" s="263"/>
      <c r="N4146" s="264"/>
      <c r="O4146" s="264"/>
      <c r="P4146" s="264"/>
      <c r="Q4146" s="264"/>
      <c r="R4146" s="264"/>
      <c r="S4146" s="264"/>
      <c r="T4146" s="26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6" t="s">
        <v>268</v>
      </c>
      <c r="AU4146" s="266" t="s">
        <v>93</v>
      </c>
      <c r="AV4146" s="15" t="s">
        <v>108</v>
      </c>
      <c r="AW4146" s="15" t="s">
        <v>34</v>
      </c>
      <c r="AX4146" s="15" t="s">
        <v>74</v>
      </c>
      <c r="AY4146" s="266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664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2733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2734</v>
      </c>
      <c r="G4149" s="230"/>
      <c r="H4149" s="234">
        <v>179.356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2735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2736</v>
      </c>
      <c r="G4151" s="230"/>
      <c r="H4151" s="234">
        <v>25.504999999999999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2737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2738</v>
      </c>
      <c r="G4153" s="230"/>
      <c r="H4153" s="234">
        <v>52.799999999999997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2739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2727</v>
      </c>
      <c r="G4155" s="230"/>
      <c r="H4155" s="234">
        <v>209.19499999999999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5" customFormat="1">
      <c r="A4156" s="15"/>
      <c r="B4156" s="256"/>
      <c r="C4156" s="257"/>
      <c r="D4156" s="231" t="s">
        <v>268</v>
      </c>
      <c r="E4156" s="258" t="s">
        <v>19</v>
      </c>
      <c r="F4156" s="259" t="s">
        <v>300</v>
      </c>
      <c r="G4156" s="257"/>
      <c r="H4156" s="260">
        <v>466.85599999999999</v>
      </c>
      <c r="I4156" s="261"/>
      <c r="J4156" s="257"/>
      <c r="K4156" s="257"/>
      <c r="L4156" s="262"/>
      <c r="M4156" s="263"/>
      <c r="N4156" s="264"/>
      <c r="O4156" s="264"/>
      <c r="P4156" s="264"/>
      <c r="Q4156" s="264"/>
      <c r="R4156" s="264"/>
      <c r="S4156" s="264"/>
      <c r="T4156" s="26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66" t="s">
        <v>268</v>
      </c>
      <c r="AU4156" s="266" t="s">
        <v>93</v>
      </c>
      <c r="AV4156" s="15" t="s">
        <v>108</v>
      </c>
      <c r="AW4156" s="15" t="s">
        <v>34</v>
      </c>
      <c r="AX4156" s="15" t="s">
        <v>74</v>
      </c>
      <c r="AY4156" s="266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665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2740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2741</v>
      </c>
      <c r="G4159" s="230"/>
      <c r="H4159" s="234">
        <v>112.098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2742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2736</v>
      </c>
      <c r="G4161" s="230"/>
      <c r="H4161" s="234">
        <v>25.504999999999999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2743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2744</v>
      </c>
      <c r="G4163" s="230"/>
      <c r="H4163" s="234">
        <v>52.560000000000002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2745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2727</v>
      </c>
      <c r="G4165" s="230"/>
      <c r="H4165" s="234">
        <v>209.19499999999999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5" customFormat="1">
      <c r="A4166" s="15"/>
      <c r="B4166" s="256"/>
      <c r="C4166" s="257"/>
      <c r="D4166" s="231" t="s">
        <v>268</v>
      </c>
      <c r="E4166" s="258" t="s">
        <v>19</v>
      </c>
      <c r="F4166" s="259" t="s">
        <v>300</v>
      </c>
      <c r="G4166" s="257"/>
      <c r="H4166" s="260">
        <v>399.358</v>
      </c>
      <c r="I4166" s="261"/>
      <c r="J4166" s="257"/>
      <c r="K4166" s="257"/>
      <c r="L4166" s="262"/>
      <c r="M4166" s="263"/>
      <c r="N4166" s="264"/>
      <c r="O4166" s="264"/>
      <c r="P4166" s="264"/>
      <c r="Q4166" s="264"/>
      <c r="R4166" s="264"/>
      <c r="S4166" s="264"/>
      <c r="T4166" s="26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T4166" s="266" t="s">
        <v>268</v>
      </c>
      <c r="AU4166" s="266" t="s">
        <v>93</v>
      </c>
      <c r="AV4166" s="15" t="s">
        <v>108</v>
      </c>
      <c r="AW4166" s="15" t="s">
        <v>34</v>
      </c>
      <c r="AX4166" s="15" t="s">
        <v>74</v>
      </c>
      <c r="AY4166" s="266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667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2746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2747</v>
      </c>
      <c r="G4169" s="230"/>
      <c r="H4169" s="234">
        <v>125.517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2748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2725</v>
      </c>
      <c r="G4171" s="230"/>
      <c r="H4171" s="234">
        <v>26.399999999999999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5" customFormat="1">
      <c r="A4172" s="15"/>
      <c r="B4172" s="256"/>
      <c r="C4172" s="257"/>
      <c r="D4172" s="231" t="s">
        <v>268</v>
      </c>
      <c r="E4172" s="258" t="s">
        <v>19</v>
      </c>
      <c r="F4172" s="259" t="s">
        <v>300</v>
      </c>
      <c r="G4172" s="257"/>
      <c r="H4172" s="260">
        <v>151.917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268</v>
      </c>
      <c r="AU4172" s="266" t="s">
        <v>93</v>
      </c>
      <c r="AV4172" s="15" t="s">
        <v>108</v>
      </c>
      <c r="AW4172" s="15" t="s">
        <v>34</v>
      </c>
      <c r="AX4172" s="15" t="s">
        <v>74</v>
      </c>
      <c r="AY4172" s="266" t="s">
        <v>224</v>
      </c>
    </row>
    <row r="4173" s="16" customFormat="1">
      <c r="A4173" s="16"/>
      <c r="B4173" s="272"/>
      <c r="C4173" s="273"/>
      <c r="D4173" s="231" t="s">
        <v>268</v>
      </c>
      <c r="E4173" s="274" t="s">
        <v>19</v>
      </c>
      <c r="F4173" s="275" t="s">
        <v>351</v>
      </c>
      <c r="G4173" s="273"/>
      <c r="H4173" s="276">
        <v>1989.3720000000001</v>
      </c>
      <c r="I4173" s="277"/>
      <c r="J4173" s="273"/>
      <c r="K4173" s="273"/>
      <c r="L4173" s="278"/>
      <c r="M4173" s="279"/>
      <c r="N4173" s="280"/>
      <c r="O4173" s="280"/>
      <c r="P4173" s="280"/>
      <c r="Q4173" s="280"/>
      <c r="R4173" s="280"/>
      <c r="S4173" s="280"/>
      <c r="T4173" s="281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T4173" s="282" t="s">
        <v>268</v>
      </c>
      <c r="AU4173" s="282" t="s">
        <v>93</v>
      </c>
      <c r="AV4173" s="16" t="s">
        <v>231</v>
      </c>
      <c r="AW4173" s="16" t="s">
        <v>34</v>
      </c>
      <c r="AX4173" s="16" t="s">
        <v>82</v>
      </c>
      <c r="AY4173" s="282" t="s">
        <v>224</v>
      </c>
    </row>
    <row r="4174" s="2" customFormat="1" ht="33" customHeight="1">
      <c r="A4174" s="41"/>
      <c r="B4174" s="42"/>
      <c r="C4174" s="216" t="s">
        <v>4529</v>
      </c>
      <c r="D4174" s="216" t="s">
        <v>227</v>
      </c>
      <c r="E4174" s="217" t="s">
        <v>4530</v>
      </c>
      <c r="F4174" s="218" t="s">
        <v>4531</v>
      </c>
      <c r="G4174" s="219" t="s">
        <v>471</v>
      </c>
      <c r="H4174" s="220">
        <v>570.79499999999996</v>
      </c>
      <c r="I4174" s="221"/>
      <c r="J4174" s="222">
        <f>ROUND(I4174*H4174,2)</f>
        <v>0</v>
      </c>
      <c r="K4174" s="218" t="s">
        <v>312</v>
      </c>
      <c r="L4174" s="47"/>
      <c r="M4174" s="223" t="s">
        <v>19</v>
      </c>
      <c r="N4174" s="224" t="s">
        <v>46</v>
      </c>
      <c r="O4174" s="87"/>
      <c r="P4174" s="225">
        <f>O4174*H4174</f>
        <v>0</v>
      </c>
      <c r="Q4174" s="225">
        <v>0.00020000000000000001</v>
      </c>
      <c r="R4174" s="225">
        <f>Q4174*H4174</f>
        <v>0.114159</v>
      </c>
      <c r="S4174" s="225">
        <v>0</v>
      </c>
      <c r="T4174" s="226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7" t="s">
        <v>544</v>
      </c>
      <c r="AT4174" s="227" t="s">
        <v>227</v>
      </c>
      <c r="AU4174" s="227" t="s">
        <v>93</v>
      </c>
      <c r="AY4174" s="20" t="s">
        <v>224</v>
      </c>
      <c r="BE4174" s="228">
        <f>IF(N4174="základní",J4174,0)</f>
        <v>0</v>
      </c>
      <c r="BF4174" s="228">
        <f>IF(N4174="snížená",J4174,0)</f>
        <v>0</v>
      </c>
      <c r="BG4174" s="228">
        <f>IF(N4174="zákl. přenesená",J4174,0)</f>
        <v>0</v>
      </c>
      <c r="BH4174" s="228">
        <f>IF(N4174="sníž. přenesená",J4174,0)</f>
        <v>0</v>
      </c>
      <c r="BI4174" s="228">
        <f>IF(N4174="nulová",J4174,0)</f>
        <v>0</v>
      </c>
      <c r="BJ4174" s="20" t="s">
        <v>93</v>
      </c>
      <c r="BK4174" s="228">
        <f>ROUND(I4174*H4174,2)</f>
        <v>0</v>
      </c>
      <c r="BL4174" s="20" t="s">
        <v>544</v>
      </c>
      <c r="BM4174" s="227" t="s">
        <v>4532</v>
      </c>
    </row>
    <row r="4175" s="2" customFormat="1">
      <c r="A4175" s="41"/>
      <c r="B4175" s="42"/>
      <c r="C4175" s="43"/>
      <c r="D4175" s="267" t="s">
        <v>314</v>
      </c>
      <c r="E4175" s="43"/>
      <c r="F4175" s="268" t="s">
        <v>4533</v>
      </c>
      <c r="G4175" s="43"/>
      <c r="H4175" s="43"/>
      <c r="I4175" s="269"/>
      <c r="J4175" s="43"/>
      <c r="K4175" s="43"/>
      <c r="L4175" s="47"/>
      <c r="M4175" s="270"/>
      <c r="N4175" s="271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314</v>
      </c>
      <c r="AU4175" s="20" t="s">
        <v>93</v>
      </c>
    </row>
    <row r="4176" s="14" customFormat="1">
      <c r="A4176" s="14"/>
      <c r="B4176" s="246"/>
      <c r="C4176" s="247"/>
      <c r="D4176" s="231" t="s">
        <v>268</v>
      </c>
      <c r="E4176" s="248" t="s">
        <v>19</v>
      </c>
      <c r="F4176" s="249" t="s">
        <v>648</v>
      </c>
      <c r="G4176" s="247"/>
      <c r="H4176" s="248" t="s">
        <v>19</v>
      </c>
      <c r="I4176" s="250"/>
      <c r="J4176" s="247"/>
      <c r="K4176" s="247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268</v>
      </c>
      <c r="AU4176" s="255" t="s">
        <v>93</v>
      </c>
      <c r="AV4176" s="14" t="s">
        <v>82</v>
      </c>
      <c r="AW4176" s="14" t="s">
        <v>34</v>
      </c>
      <c r="AX4176" s="14" t="s">
        <v>74</v>
      </c>
      <c r="AY4176" s="255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1549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4534</v>
      </c>
      <c r="G4178" s="230"/>
      <c r="H4178" s="234">
        <v>5.2000000000000002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2683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4535</v>
      </c>
      <c r="G4180" s="230"/>
      <c r="H4180" s="234">
        <v>2.6000000000000001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2685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2687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2689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2691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74</v>
      </c>
      <c r="G4188" s="230"/>
      <c r="H4188" s="234">
        <v>0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2693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4534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2695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4534</v>
      </c>
      <c r="G4192" s="230"/>
      <c r="H4192" s="234">
        <v>5.2000000000000002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2697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4535</v>
      </c>
      <c r="G4194" s="230"/>
      <c r="H4194" s="234">
        <v>2.6000000000000001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2699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2701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74</v>
      </c>
      <c r="G4198" s="230"/>
      <c r="H4198" s="234">
        <v>0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2703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4536</v>
      </c>
      <c r="G4200" s="230"/>
      <c r="H4200" s="234">
        <v>1.6000000000000001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2705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2707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74</v>
      </c>
      <c r="G4204" s="230"/>
      <c r="H4204" s="234">
        <v>0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2709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250</v>
      </c>
      <c r="G4206" s="230"/>
      <c r="H4206" s="234">
        <v>7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2711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4537</v>
      </c>
      <c r="G4208" s="230"/>
      <c r="H4208" s="234">
        <v>8.7899999999999991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2713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4538</v>
      </c>
      <c r="G4210" s="230"/>
      <c r="H4210" s="234">
        <v>10.4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2715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250</v>
      </c>
      <c r="G4212" s="230"/>
      <c r="H4212" s="234">
        <v>7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2716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4539</v>
      </c>
      <c r="G4214" s="230"/>
      <c r="H4214" s="234">
        <v>7.8499999999999996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2718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4540</v>
      </c>
      <c r="G4216" s="230"/>
      <c r="H4216" s="234">
        <v>8.1850000000000005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5" customFormat="1">
      <c r="A4217" s="15"/>
      <c r="B4217" s="256"/>
      <c r="C4217" s="257"/>
      <c r="D4217" s="231" t="s">
        <v>268</v>
      </c>
      <c r="E4217" s="258" t="s">
        <v>19</v>
      </c>
      <c r="F4217" s="259" t="s">
        <v>300</v>
      </c>
      <c r="G4217" s="257"/>
      <c r="H4217" s="260">
        <v>71.625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268</v>
      </c>
      <c r="AU4217" s="266" t="s">
        <v>93</v>
      </c>
      <c r="AV4217" s="15" t="s">
        <v>108</v>
      </c>
      <c r="AW4217" s="15" t="s">
        <v>34</v>
      </c>
      <c r="AX4217" s="15" t="s">
        <v>74</v>
      </c>
      <c r="AY4217" s="266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662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2720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4541</v>
      </c>
      <c r="G4220" s="230"/>
      <c r="H4220" s="234">
        <v>5.8499999999999996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2722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4542</v>
      </c>
      <c r="G4222" s="230"/>
      <c r="H4222" s="234">
        <v>5.9000000000000004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4543</v>
      </c>
      <c r="G4224" s="230"/>
      <c r="H4224" s="234">
        <v>2.3500000000000001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2726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4544</v>
      </c>
      <c r="G4226" s="230"/>
      <c r="H4226" s="234">
        <v>79.5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2728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4545</v>
      </c>
      <c r="G4228" s="230"/>
      <c r="H4228" s="234">
        <v>7.4400000000000004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2730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4546</v>
      </c>
      <c r="G4230" s="230"/>
      <c r="H4230" s="234">
        <v>51.299999999999997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2732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4543</v>
      </c>
      <c r="G4232" s="230"/>
      <c r="H4232" s="234">
        <v>2.3500000000000001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5" customFormat="1">
      <c r="A4233" s="15"/>
      <c r="B4233" s="256"/>
      <c r="C4233" s="257"/>
      <c r="D4233" s="231" t="s">
        <v>268</v>
      </c>
      <c r="E4233" s="258" t="s">
        <v>19</v>
      </c>
      <c r="F4233" s="259" t="s">
        <v>300</v>
      </c>
      <c r="G4233" s="257"/>
      <c r="H4233" s="260">
        <v>154.69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268</v>
      </c>
      <c r="AU4233" s="266" t="s">
        <v>93</v>
      </c>
      <c r="AV4233" s="15" t="s">
        <v>108</v>
      </c>
      <c r="AW4233" s="15" t="s">
        <v>34</v>
      </c>
      <c r="AX4233" s="15" t="s">
        <v>74</v>
      </c>
      <c r="AY4233" s="266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664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2733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4547</v>
      </c>
      <c r="G4236" s="230"/>
      <c r="H4236" s="234">
        <v>68.400000000000006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2735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4545</v>
      </c>
      <c r="G4238" s="230"/>
      <c r="H4238" s="234">
        <v>7.4400000000000004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2737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4548</v>
      </c>
      <c r="G4240" s="230"/>
      <c r="H4240" s="234">
        <v>4.7000000000000002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4" customFormat="1">
      <c r="A4241" s="14"/>
      <c r="B4241" s="246"/>
      <c r="C4241" s="247"/>
      <c r="D4241" s="231" t="s">
        <v>268</v>
      </c>
      <c r="E4241" s="248" t="s">
        <v>19</v>
      </c>
      <c r="F4241" s="249" t="s">
        <v>2739</v>
      </c>
      <c r="G4241" s="247"/>
      <c r="H4241" s="248" t="s">
        <v>19</v>
      </c>
      <c r="I4241" s="250"/>
      <c r="J4241" s="247"/>
      <c r="K4241" s="247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268</v>
      </c>
      <c r="AU4241" s="255" t="s">
        <v>93</v>
      </c>
      <c r="AV4241" s="14" t="s">
        <v>82</v>
      </c>
      <c r="AW4241" s="14" t="s">
        <v>34</v>
      </c>
      <c r="AX4241" s="14" t="s">
        <v>74</v>
      </c>
      <c r="AY4241" s="255" t="s">
        <v>224</v>
      </c>
    </row>
    <row r="4242" s="13" customFormat="1">
      <c r="A4242" s="13"/>
      <c r="B4242" s="229"/>
      <c r="C4242" s="230"/>
      <c r="D4242" s="231" t="s">
        <v>268</v>
      </c>
      <c r="E4242" s="232" t="s">
        <v>19</v>
      </c>
      <c r="F4242" s="233" t="s">
        <v>4544</v>
      </c>
      <c r="G4242" s="230"/>
      <c r="H4242" s="234">
        <v>79.5</v>
      </c>
      <c r="I4242" s="235"/>
      <c r="J4242" s="230"/>
      <c r="K4242" s="230"/>
      <c r="L4242" s="236"/>
      <c r="M4242" s="237"/>
      <c r="N4242" s="238"/>
      <c r="O4242" s="238"/>
      <c r="P4242" s="238"/>
      <c r="Q4242" s="238"/>
      <c r="R4242" s="238"/>
      <c r="S4242" s="238"/>
      <c r="T4242" s="23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0" t="s">
        <v>268</v>
      </c>
      <c r="AU4242" s="240" t="s">
        <v>93</v>
      </c>
      <c r="AV4242" s="13" t="s">
        <v>93</v>
      </c>
      <c r="AW4242" s="13" t="s">
        <v>34</v>
      </c>
      <c r="AX4242" s="13" t="s">
        <v>74</v>
      </c>
      <c r="AY4242" s="240" t="s">
        <v>224</v>
      </c>
    </row>
    <row r="4243" s="15" customFormat="1">
      <c r="A4243" s="15"/>
      <c r="B4243" s="256"/>
      <c r="C4243" s="257"/>
      <c r="D4243" s="231" t="s">
        <v>268</v>
      </c>
      <c r="E4243" s="258" t="s">
        <v>19</v>
      </c>
      <c r="F4243" s="259" t="s">
        <v>300</v>
      </c>
      <c r="G4243" s="257"/>
      <c r="H4243" s="260">
        <v>160.03999999999999</v>
      </c>
      <c r="I4243" s="261"/>
      <c r="J4243" s="257"/>
      <c r="K4243" s="257"/>
      <c r="L4243" s="262"/>
      <c r="M4243" s="263"/>
      <c r="N4243" s="264"/>
      <c r="O4243" s="264"/>
      <c r="P4243" s="264"/>
      <c r="Q4243" s="264"/>
      <c r="R4243" s="264"/>
      <c r="S4243" s="264"/>
      <c r="T4243" s="26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66" t="s">
        <v>268</v>
      </c>
      <c r="AU4243" s="266" t="s">
        <v>93</v>
      </c>
      <c r="AV4243" s="15" t="s">
        <v>108</v>
      </c>
      <c r="AW4243" s="15" t="s">
        <v>34</v>
      </c>
      <c r="AX4243" s="15" t="s">
        <v>74</v>
      </c>
      <c r="AY4243" s="266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665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2740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4549</v>
      </c>
      <c r="G4246" s="230"/>
      <c r="H4246" s="234">
        <v>42.75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2742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4545</v>
      </c>
      <c r="G4248" s="230"/>
      <c r="H4248" s="234">
        <v>7.4400000000000004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2743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4548</v>
      </c>
      <c r="G4250" s="230"/>
      <c r="H4250" s="234">
        <v>4.7000000000000002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4" customFormat="1">
      <c r="A4251" s="14"/>
      <c r="B4251" s="246"/>
      <c r="C4251" s="247"/>
      <c r="D4251" s="231" t="s">
        <v>268</v>
      </c>
      <c r="E4251" s="248" t="s">
        <v>19</v>
      </c>
      <c r="F4251" s="249" t="s">
        <v>2745</v>
      </c>
      <c r="G4251" s="247"/>
      <c r="H4251" s="248" t="s">
        <v>19</v>
      </c>
      <c r="I4251" s="250"/>
      <c r="J4251" s="247"/>
      <c r="K4251" s="247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268</v>
      </c>
      <c r="AU4251" s="255" t="s">
        <v>93</v>
      </c>
      <c r="AV4251" s="14" t="s">
        <v>82</v>
      </c>
      <c r="AW4251" s="14" t="s">
        <v>34</v>
      </c>
      <c r="AX4251" s="14" t="s">
        <v>74</v>
      </c>
      <c r="AY4251" s="255" t="s">
        <v>224</v>
      </c>
    </row>
    <row r="4252" s="13" customFormat="1">
      <c r="A4252" s="13"/>
      <c r="B4252" s="229"/>
      <c r="C4252" s="230"/>
      <c r="D4252" s="231" t="s">
        <v>268</v>
      </c>
      <c r="E4252" s="232" t="s">
        <v>19</v>
      </c>
      <c r="F4252" s="233" t="s">
        <v>4544</v>
      </c>
      <c r="G4252" s="230"/>
      <c r="H4252" s="234">
        <v>79.5</v>
      </c>
      <c r="I4252" s="235"/>
      <c r="J4252" s="230"/>
      <c r="K4252" s="230"/>
      <c r="L4252" s="236"/>
      <c r="M4252" s="237"/>
      <c r="N4252" s="238"/>
      <c r="O4252" s="238"/>
      <c r="P4252" s="238"/>
      <c r="Q4252" s="238"/>
      <c r="R4252" s="238"/>
      <c r="S4252" s="238"/>
      <c r="T4252" s="23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0" t="s">
        <v>268</v>
      </c>
      <c r="AU4252" s="240" t="s">
        <v>93</v>
      </c>
      <c r="AV4252" s="13" t="s">
        <v>93</v>
      </c>
      <c r="AW4252" s="13" t="s">
        <v>34</v>
      </c>
      <c r="AX4252" s="13" t="s">
        <v>74</v>
      </c>
      <c r="AY4252" s="240" t="s">
        <v>224</v>
      </c>
    </row>
    <row r="4253" s="15" customFormat="1">
      <c r="A4253" s="15"/>
      <c r="B4253" s="256"/>
      <c r="C4253" s="257"/>
      <c r="D4253" s="231" t="s">
        <v>268</v>
      </c>
      <c r="E4253" s="258" t="s">
        <v>19</v>
      </c>
      <c r="F4253" s="259" t="s">
        <v>300</v>
      </c>
      <c r="G4253" s="257"/>
      <c r="H4253" s="260">
        <v>134.38999999999999</v>
      </c>
      <c r="I4253" s="261"/>
      <c r="J4253" s="257"/>
      <c r="K4253" s="257"/>
      <c r="L4253" s="262"/>
      <c r="M4253" s="263"/>
      <c r="N4253" s="264"/>
      <c r="O4253" s="264"/>
      <c r="P4253" s="264"/>
      <c r="Q4253" s="264"/>
      <c r="R4253" s="264"/>
      <c r="S4253" s="264"/>
      <c r="T4253" s="26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T4253" s="266" t="s">
        <v>268</v>
      </c>
      <c r="AU4253" s="266" t="s">
        <v>93</v>
      </c>
      <c r="AV4253" s="15" t="s">
        <v>108</v>
      </c>
      <c r="AW4253" s="15" t="s">
        <v>34</v>
      </c>
      <c r="AX4253" s="15" t="s">
        <v>74</v>
      </c>
      <c r="AY4253" s="266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667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2746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4550</v>
      </c>
      <c r="G4256" s="230"/>
      <c r="H4256" s="234">
        <v>47.700000000000003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2748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3" customFormat="1">
      <c r="A4258" s="13"/>
      <c r="B4258" s="229"/>
      <c r="C4258" s="230"/>
      <c r="D4258" s="231" t="s">
        <v>268</v>
      </c>
      <c r="E4258" s="232" t="s">
        <v>19</v>
      </c>
      <c r="F4258" s="233" t="s">
        <v>4543</v>
      </c>
      <c r="G4258" s="230"/>
      <c r="H4258" s="234">
        <v>2.3500000000000001</v>
      </c>
      <c r="I4258" s="235"/>
      <c r="J4258" s="230"/>
      <c r="K4258" s="230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268</v>
      </c>
      <c r="AU4258" s="240" t="s">
        <v>93</v>
      </c>
      <c r="AV4258" s="13" t="s">
        <v>93</v>
      </c>
      <c r="AW4258" s="13" t="s">
        <v>34</v>
      </c>
      <c r="AX4258" s="13" t="s">
        <v>74</v>
      </c>
      <c r="AY4258" s="240" t="s">
        <v>224</v>
      </c>
    </row>
    <row r="4259" s="15" customFormat="1">
      <c r="A4259" s="15"/>
      <c r="B4259" s="256"/>
      <c r="C4259" s="257"/>
      <c r="D4259" s="231" t="s">
        <v>268</v>
      </c>
      <c r="E4259" s="258" t="s">
        <v>19</v>
      </c>
      <c r="F4259" s="259" t="s">
        <v>300</v>
      </c>
      <c r="G4259" s="257"/>
      <c r="H4259" s="260">
        <v>50.049999999999997</v>
      </c>
      <c r="I4259" s="261"/>
      <c r="J4259" s="257"/>
      <c r="K4259" s="257"/>
      <c r="L4259" s="262"/>
      <c r="M4259" s="263"/>
      <c r="N4259" s="264"/>
      <c r="O4259" s="264"/>
      <c r="P4259" s="264"/>
      <c r="Q4259" s="264"/>
      <c r="R4259" s="264"/>
      <c r="S4259" s="264"/>
      <c r="T4259" s="26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T4259" s="266" t="s">
        <v>268</v>
      </c>
      <c r="AU4259" s="266" t="s">
        <v>93</v>
      </c>
      <c r="AV4259" s="15" t="s">
        <v>108</v>
      </c>
      <c r="AW4259" s="15" t="s">
        <v>34</v>
      </c>
      <c r="AX4259" s="15" t="s">
        <v>74</v>
      </c>
      <c r="AY4259" s="266" t="s">
        <v>224</v>
      </c>
    </row>
    <row r="4260" s="16" customFormat="1">
      <c r="A4260" s="16"/>
      <c r="B4260" s="272"/>
      <c r="C4260" s="273"/>
      <c r="D4260" s="231" t="s">
        <v>268</v>
      </c>
      <c r="E4260" s="274" t="s">
        <v>19</v>
      </c>
      <c r="F4260" s="275" t="s">
        <v>351</v>
      </c>
      <c r="G4260" s="273"/>
      <c r="H4260" s="276">
        <v>570.79499999999996</v>
      </c>
      <c r="I4260" s="277"/>
      <c r="J4260" s="273"/>
      <c r="K4260" s="273"/>
      <c r="L4260" s="278"/>
      <c r="M4260" s="279"/>
      <c r="N4260" s="280"/>
      <c r="O4260" s="280"/>
      <c r="P4260" s="280"/>
      <c r="Q4260" s="280"/>
      <c r="R4260" s="280"/>
      <c r="S4260" s="280"/>
      <c r="T4260" s="281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T4260" s="282" t="s">
        <v>268</v>
      </c>
      <c r="AU4260" s="282" t="s">
        <v>93</v>
      </c>
      <c r="AV4260" s="16" t="s">
        <v>231</v>
      </c>
      <c r="AW4260" s="16" t="s">
        <v>34</v>
      </c>
      <c r="AX4260" s="16" t="s">
        <v>82</v>
      </c>
      <c r="AY4260" s="282" t="s">
        <v>224</v>
      </c>
    </row>
    <row r="4261" s="2" customFormat="1" ht="24.15" customHeight="1">
      <c r="A4261" s="41"/>
      <c r="B4261" s="42"/>
      <c r="C4261" s="286" t="s">
        <v>4551</v>
      </c>
      <c r="D4261" s="286" t="s">
        <v>572</v>
      </c>
      <c r="E4261" s="287" t="s">
        <v>4552</v>
      </c>
      <c r="F4261" s="288" t="s">
        <v>4553</v>
      </c>
      <c r="G4261" s="289" t="s">
        <v>471</v>
      </c>
      <c r="H4261" s="290">
        <v>627.875</v>
      </c>
      <c r="I4261" s="291"/>
      <c r="J4261" s="292">
        <f>ROUND(I4261*H4261,2)</f>
        <v>0</v>
      </c>
      <c r="K4261" s="288" t="s">
        <v>312</v>
      </c>
      <c r="L4261" s="293"/>
      <c r="M4261" s="294" t="s">
        <v>19</v>
      </c>
      <c r="N4261" s="295" t="s">
        <v>46</v>
      </c>
      <c r="O4261" s="87"/>
      <c r="P4261" s="225">
        <f>O4261*H4261</f>
        <v>0</v>
      </c>
      <c r="Q4261" s="225">
        <v>8.0000000000000007E-05</v>
      </c>
      <c r="R4261" s="225">
        <f>Q4261*H4261</f>
        <v>0.050230000000000004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643</v>
      </c>
      <c r="AT4261" s="227" t="s">
        <v>572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13" customFormat="1">
      <c r="A4262" s="13"/>
      <c r="B4262" s="229"/>
      <c r="C4262" s="230"/>
      <c r="D4262" s="231" t="s">
        <v>268</v>
      </c>
      <c r="E4262" s="232" t="s">
        <v>19</v>
      </c>
      <c r="F4262" s="233" t="s">
        <v>4555</v>
      </c>
      <c r="G4262" s="230"/>
      <c r="H4262" s="234">
        <v>627.875</v>
      </c>
      <c r="I4262" s="235"/>
      <c r="J4262" s="230"/>
      <c r="K4262" s="230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268</v>
      </c>
      <c r="AU4262" s="240" t="s">
        <v>93</v>
      </c>
      <c r="AV4262" s="13" t="s">
        <v>93</v>
      </c>
      <c r="AW4262" s="13" t="s">
        <v>34</v>
      </c>
      <c r="AX4262" s="13" t="s">
        <v>82</v>
      </c>
      <c r="AY4262" s="240" t="s">
        <v>224</v>
      </c>
    </row>
    <row r="4263" s="2" customFormat="1" ht="37.8" customHeight="1">
      <c r="A4263" s="41"/>
      <c r="B4263" s="42"/>
      <c r="C4263" s="216" t="s">
        <v>4556</v>
      </c>
      <c r="D4263" s="216" t="s">
        <v>227</v>
      </c>
      <c r="E4263" s="217" t="s">
        <v>4557</v>
      </c>
      <c r="F4263" s="218" t="s">
        <v>4558</v>
      </c>
      <c r="G4263" s="219" t="s">
        <v>266</v>
      </c>
      <c r="H4263" s="220">
        <v>1989.3720000000001</v>
      </c>
      <c r="I4263" s="221"/>
      <c r="J4263" s="222">
        <f>ROUND(I4263*H4263,2)</f>
        <v>0</v>
      </c>
      <c r="K4263" s="218" t="s">
        <v>312</v>
      </c>
      <c r="L4263" s="47"/>
      <c r="M4263" s="223" t="s">
        <v>19</v>
      </c>
      <c r="N4263" s="224" t="s">
        <v>46</v>
      </c>
      <c r="O4263" s="87"/>
      <c r="P4263" s="225">
        <f>O4263*H4263</f>
        <v>0</v>
      </c>
      <c r="Q4263" s="225">
        <v>0.0090900000000000009</v>
      </c>
      <c r="R4263" s="225">
        <f>Q4263*H4263</f>
        <v>18.083391480000003</v>
      </c>
      <c r="S4263" s="225">
        <v>0</v>
      </c>
      <c r="T4263" s="226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7" t="s">
        <v>544</v>
      </c>
      <c r="AT4263" s="227" t="s">
        <v>227</v>
      </c>
      <c r="AU4263" s="227" t="s">
        <v>93</v>
      </c>
      <c r="AY4263" s="20" t="s">
        <v>224</v>
      </c>
      <c r="BE4263" s="228">
        <f>IF(N4263="základní",J4263,0)</f>
        <v>0</v>
      </c>
      <c r="BF4263" s="228">
        <f>IF(N4263="snížená",J4263,0)</f>
        <v>0</v>
      </c>
      <c r="BG4263" s="228">
        <f>IF(N4263="zákl. přenesená",J4263,0)</f>
        <v>0</v>
      </c>
      <c r="BH4263" s="228">
        <f>IF(N4263="sníž. přenesená",J4263,0)</f>
        <v>0</v>
      </c>
      <c r="BI4263" s="228">
        <f>IF(N4263="nulová",J4263,0)</f>
        <v>0</v>
      </c>
      <c r="BJ4263" s="20" t="s">
        <v>93</v>
      </c>
      <c r="BK4263" s="228">
        <f>ROUND(I4263*H4263,2)</f>
        <v>0</v>
      </c>
      <c r="BL4263" s="20" t="s">
        <v>544</v>
      </c>
      <c r="BM4263" s="227" t="s">
        <v>4559</v>
      </c>
    </row>
    <row r="4264" s="2" customFormat="1">
      <c r="A4264" s="41"/>
      <c r="B4264" s="42"/>
      <c r="C4264" s="43"/>
      <c r="D4264" s="267" t="s">
        <v>314</v>
      </c>
      <c r="E4264" s="43"/>
      <c r="F4264" s="268" t="s">
        <v>4560</v>
      </c>
      <c r="G4264" s="43"/>
      <c r="H4264" s="43"/>
      <c r="I4264" s="269"/>
      <c r="J4264" s="43"/>
      <c r="K4264" s="43"/>
      <c r="L4264" s="47"/>
      <c r="M4264" s="270"/>
      <c r="N4264" s="271"/>
      <c r="O4264" s="87"/>
      <c r="P4264" s="87"/>
      <c r="Q4264" s="87"/>
      <c r="R4264" s="87"/>
      <c r="S4264" s="87"/>
      <c r="T4264" s="88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20" t="s">
        <v>314</v>
      </c>
      <c r="AU4264" s="20" t="s">
        <v>93</v>
      </c>
    </row>
    <row r="4265" s="14" customFormat="1">
      <c r="A4265" s="14"/>
      <c r="B4265" s="246"/>
      <c r="C4265" s="247"/>
      <c r="D4265" s="231" t="s">
        <v>268</v>
      </c>
      <c r="E4265" s="248" t="s">
        <v>19</v>
      </c>
      <c r="F4265" s="249" t="s">
        <v>648</v>
      </c>
      <c r="G4265" s="247"/>
      <c r="H4265" s="248" t="s">
        <v>19</v>
      </c>
      <c r="I4265" s="250"/>
      <c r="J4265" s="247"/>
      <c r="K4265" s="247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268</v>
      </c>
      <c r="AU4265" s="255" t="s">
        <v>93</v>
      </c>
      <c r="AV4265" s="14" t="s">
        <v>82</v>
      </c>
      <c r="AW4265" s="14" t="s">
        <v>34</v>
      </c>
      <c r="AX4265" s="14" t="s">
        <v>74</v>
      </c>
      <c r="AY4265" s="255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1549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2682</v>
      </c>
      <c r="G4267" s="230"/>
      <c r="H4267" s="234">
        <v>22.692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2684</v>
      </c>
      <c r="G4269" s="230"/>
      <c r="H4269" s="234">
        <v>6.7210000000000001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2686</v>
      </c>
      <c r="G4271" s="230"/>
      <c r="H4271" s="234">
        <v>16.280000000000001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2687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2688</v>
      </c>
      <c r="G4273" s="230"/>
      <c r="H4273" s="234">
        <v>3.3410000000000002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2689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2690</v>
      </c>
      <c r="G4275" s="230"/>
      <c r="H4275" s="234">
        <v>12.821999999999999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2691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2692</v>
      </c>
      <c r="G4277" s="230"/>
      <c r="H4277" s="234">
        <v>23.004000000000001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2693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2694</v>
      </c>
      <c r="G4279" s="230"/>
      <c r="H4279" s="234">
        <v>30.992000000000001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2695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2696</v>
      </c>
      <c r="G4281" s="230"/>
      <c r="H4281" s="234">
        <v>32.863999999999997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2697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2698</v>
      </c>
      <c r="G4283" s="230"/>
      <c r="H4283" s="234">
        <v>12.882999999999999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2699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2700</v>
      </c>
      <c r="G4285" s="230"/>
      <c r="H4285" s="234">
        <v>17.920999999999999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2701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2702</v>
      </c>
      <c r="G4287" s="230"/>
      <c r="H4287" s="234">
        <v>23.158999999999999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2703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2704</v>
      </c>
      <c r="G4289" s="230"/>
      <c r="H4289" s="234">
        <v>15.94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2705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2706</v>
      </c>
      <c r="G4291" s="230"/>
      <c r="H4291" s="234">
        <v>23.699000000000002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2707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2708</v>
      </c>
      <c r="G4293" s="230"/>
      <c r="H4293" s="234">
        <v>20.988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2709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2710</v>
      </c>
      <c r="G4295" s="230"/>
      <c r="H4295" s="234">
        <v>25.852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2711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2712</v>
      </c>
      <c r="G4297" s="230"/>
      <c r="H4297" s="234">
        <v>22.949999999999999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2713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2714</v>
      </c>
      <c r="G4299" s="230"/>
      <c r="H4299" s="234">
        <v>118.01600000000001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2715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22.949999999999999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2716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2717</v>
      </c>
      <c r="G4303" s="230"/>
      <c r="H4303" s="234">
        <v>27.617999999999999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4" customFormat="1">
      <c r="A4304" s="14"/>
      <c r="B4304" s="246"/>
      <c r="C4304" s="247"/>
      <c r="D4304" s="231" t="s">
        <v>268</v>
      </c>
      <c r="E4304" s="248" t="s">
        <v>19</v>
      </c>
      <c r="F4304" s="249" t="s">
        <v>2718</v>
      </c>
      <c r="G4304" s="247"/>
      <c r="H4304" s="248" t="s">
        <v>19</v>
      </c>
      <c r="I4304" s="250"/>
      <c r="J4304" s="247"/>
      <c r="K4304" s="247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268</v>
      </c>
      <c r="AU4304" s="255" t="s">
        <v>93</v>
      </c>
      <c r="AV4304" s="14" t="s">
        <v>82</v>
      </c>
      <c r="AW4304" s="14" t="s">
        <v>34</v>
      </c>
      <c r="AX4304" s="14" t="s">
        <v>74</v>
      </c>
      <c r="AY4304" s="255" t="s">
        <v>224</v>
      </c>
    </row>
    <row r="4305" s="13" customFormat="1">
      <c r="A4305" s="13"/>
      <c r="B4305" s="229"/>
      <c r="C4305" s="230"/>
      <c r="D4305" s="231" t="s">
        <v>268</v>
      </c>
      <c r="E4305" s="232" t="s">
        <v>19</v>
      </c>
      <c r="F4305" s="233" t="s">
        <v>2719</v>
      </c>
      <c r="G4305" s="230"/>
      <c r="H4305" s="234">
        <v>23.922000000000001</v>
      </c>
      <c r="I4305" s="235"/>
      <c r="J4305" s="230"/>
      <c r="K4305" s="230"/>
      <c r="L4305" s="236"/>
      <c r="M4305" s="237"/>
      <c r="N4305" s="238"/>
      <c r="O4305" s="238"/>
      <c r="P4305" s="238"/>
      <c r="Q4305" s="238"/>
      <c r="R4305" s="238"/>
      <c r="S4305" s="238"/>
      <c r="T4305" s="239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0" t="s">
        <v>268</v>
      </c>
      <c r="AU4305" s="240" t="s">
        <v>93</v>
      </c>
      <c r="AV4305" s="13" t="s">
        <v>93</v>
      </c>
      <c r="AW4305" s="13" t="s">
        <v>34</v>
      </c>
      <c r="AX4305" s="13" t="s">
        <v>74</v>
      </c>
      <c r="AY4305" s="240" t="s">
        <v>224</v>
      </c>
    </row>
    <row r="4306" s="15" customFormat="1">
      <c r="A4306" s="15"/>
      <c r="B4306" s="256"/>
      <c r="C4306" s="257"/>
      <c r="D4306" s="231" t="s">
        <v>268</v>
      </c>
      <c r="E4306" s="258" t="s">
        <v>19</v>
      </c>
      <c r="F4306" s="259" t="s">
        <v>300</v>
      </c>
      <c r="G4306" s="257"/>
      <c r="H4306" s="260">
        <v>504.61399999999998</v>
      </c>
      <c r="I4306" s="261"/>
      <c r="J4306" s="257"/>
      <c r="K4306" s="257"/>
      <c r="L4306" s="262"/>
      <c r="M4306" s="263"/>
      <c r="N4306" s="264"/>
      <c r="O4306" s="264"/>
      <c r="P4306" s="264"/>
      <c r="Q4306" s="264"/>
      <c r="R4306" s="264"/>
      <c r="S4306" s="264"/>
      <c r="T4306" s="26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5"/>
      <c r="AE4306" s="15"/>
      <c r="AT4306" s="266" t="s">
        <v>268</v>
      </c>
      <c r="AU4306" s="266" t="s">
        <v>93</v>
      </c>
      <c r="AV4306" s="15" t="s">
        <v>108</v>
      </c>
      <c r="AW4306" s="15" t="s">
        <v>34</v>
      </c>
      <c r="AX4306" s="15" t="s">
        <v>74</v>
      </c>
      <c r="AY4306" s="266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662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2720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2721</v>
      </c>
      <c r="G4309" s="230"/>
      <c r="H4309" s="234">
        <v>22.177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2722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2723</v>
      </c>
      <c r="G4311" s="230"/>
      <c r="H4311" s="234">
        <v>22.420000000000002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2724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2725</v>
      </c>
      <c r="G4313" s="230"/>
      <c r="H4313" s="234">
        <v>26.399999999999999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2726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2727</v>
      </c>
      <c r="G4315" s="230"/>
      <c r="H4315" s="234">
        <v>209.19499999999999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2728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2729</v>
      </c>
      <c r="G4317" s="230"/>
      <c r="H4317" s="234">
        <v>25.518000000000001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2730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2731</v>
      </c>
      <c r="G4319" s="230"/>
      <c r="H4319" s="234">
        <v>134.517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2732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3" customFormat="1">
      <c r="A4321" s="13"/>
      <c r="B4321" s="229"/>
      <c r="C4321" s="230"/>
      <c r="D4321" s="231" t="s">
        <v>268</v>
      </c>
      <c r="E4321" s="232" t="s">
        <v>19</v>
      </c>
      <c r="F4321" s="233" t="s">
        <v>2725</v>
      </c>
      <c r="G4321" s="230"/>
      <c r="H4321" s="234">
        <v>26.399999999999999</v>
      </c>
      <c r="I4321" s="235"/>
      <c r="J4321" s="230"/>
      <c r="K4321" s="230"/>
      <c r="L4321" s="236"/>
      <c r="M4321" s="237"/>
      <c r="N4321" s="238"/>
      <c r="O4321" s="238"/>
      <c r="P4321" s="238"/>
      <c r="Q4321" s="238"/>
      <c r="R4321" s="238"/>
      <c r="S4321" s="238"/>
      <c r="T4321" s="23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0" t="s">
        <v>268</v>
      </c>
      <c r="AU4321" s="240" t="s">
        <v>93</v>
      </c>
      <c r="AV4321" s="13" t="s">
        <v>93</v>
      </c>
      <c r="AW4321" s="13" t="s">
        <v>34</v>
      </c>
      <c r="AX4321" s="13" t="s">
        <v>74</v>
      </c>
      <c r="AY4321" s="240" t="s">
        <v>224</v>
      </c>
    </row>
    <row r="4322" s="15" customFormat="1">
      <c r="A4322" s="15"/>
      <c r="B4322" s="256"/>
      <c r="C4322" s="257"/>
      <c r="D4322" s="231" t="s">
        <v>268</v>
      </c>
      <c r="E4322" s="258" t="s">
        <v>19</v>
      </c>
      <c r="F4322" s="259" t="s">
        <v>300</v>
      </c>
      <c r="G4322" s="257"/>
      <c r="H4322" s="260">
        <v>466.62700000000001</v>
      </c>
      <c r="I4322" s="261"/>
      <c r="J4322" s="257"/>
      <c r="K4322" s="257"/>
      <c r="L4322" s="262"/>
      <c r="M4322" s="263"/>
      <c r="N4322" s="264"/>
      <c r="O4322" s="264"/>
      <c r="P4322" s="264"/>
      <c r="Q4322" s="264"/>
      <c r="R4322" s="264"/>
      <c r="S4322" s="264"/>
      <c r="T4322" s="26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6" t="s">
        <v>268</v>
      </c>
      <c r="AU4322" s="266" t="s">
        <v>93</v>
      </c>
      <c r="AV4322" s="15" t="s">
        <v>108</v>
      </c>
      <c r="AW4322" s="15" t="s">
        <v>34</v>
      </c>
      <c r="AX4322" s="15" t="s">
        <v>74</v>
      </c>
      <c r="AY4322" s="266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664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2733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2734</v>
      </c>
      <c r="G4325" s="230"/>
      <c r="H4325" s="234">
        <v>179.356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2735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2736</v>
      </c>
      <c r="G4327" s="230"/>
      <c r="H4327" s="234">
        <v>25.504999999999999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2737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2738</v>
      </c>
      <c r="G4329" s="230"/>
      <c r="H4329" s="234">
        <v>52.799999999999997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4" customFormat="1">
      <c r="A4330" s="14"/>
      <c r="B4330" s="246"/>
      <c r="C4330" s="247"/>
      <c r="D4330" s="231" t="s">
        <v>268</v>
      </c>
      <c r="E4330" s="248" t="s">
        <v>19</v>
      </c>
      <c r="F4330" s="249" t="s">
        <v>2739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268</v>
      </c>
      <c r="AU4330" s="255" t="s">
        <v>93</v>
      </c>
      <c r="AV4330" s="14" t="s">
        <v>82</v>
      </c>
      <c r="AW4330" s="14" t="s">
        <v>34</v>
      </c>
      <c r="AX4330" s="14" t="s">
        <v>74</v>
      </c>
      <c r="AY4330" s="255" t="s">
        <v>224</v>
      </c>
    </row>
    <row r="4331" s="13" customFormat="1">
      <c r="A4331" s="13"/>
      <c r="B4331" s="229"/>
      <c r="C4331" s="230"/>
      <c r="D4331" s="231" t="s">
        <v>268</v>
      </c>
      <c r="E4331" s="232" t="s">
        <v>19</v>
      </c>
      <c r="F4331" s="233" t="s">
        <v>2727</v>
      </c>
      <c r="G4331" s="230"/>
      <c r="H4331" s="234">
        <v>209.19499999999999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268</v>
      </c>
      <c r="AU4331" s="240" t="s">
        <v>93</v>
      </c>
      <c r="AV4331" s="13" t="s">
        <v>93</v>
      </c>
      <c r="AW4331" s="13" t="s">
        <v>34</v>
      </c>
      <c r="AX4331" s="13" t="s">
        <v>74</v>
      </c>
      <c r="AY4331" s="240" t="s">
        <v>224</v>
      </c>
    </row>
    <row r="4332" s="15" customFormat="1">
      <c r="A4332" s="15"/>
      <c r="B4332" s="256"/>
      <c r="C4332" s="257"/>
      <c r="D4332" s="231" t="s">
        <v>268</v>
      </c>
      <c r="E4332" s="258" t="s">
        <v>19</v>
      </c>
      <c r="F4332" s="259" t="s">
        <v>300</v>
      </c>
      <c r="G4332" s="257"/>
      <c r="H4332" s="260">
        <v>466.85599999999999</v>
      </c>
      <c r="I4332" s="261"/>
      <c r="J4332" s="257"/>
      <c r="K4332" s="257"/>
      <c r="L4332" s="262"/>
      <c r="M4332" s="263"/>
      <c r="N4332" s="264"/>
      <c r="O4332" s="264"/>
      <c r="P4332" s="264"/>
      <c r="Q4332" s="264"/>
      <c r="R4332" s="264"/>
      <c r="S4332" s="264"/>
      <c r="T4332" s="26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T4332" s="266" t="s">
        <v>268</v>
      </c>
      <c r="AU4332" s="266" t="s">
        <v>93</v>
      </c>
      <c r="AV4332" s="15" t="s">
        <v>108</v>
      </c>
      <c r="AW4332" s="15" t="s">
        <v>34</v>
      </c>
      <c r="AX4332" s="15" t="s">
        <v>74</v>
      </c>
      <c r="AY4332" s="266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665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2740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2741</v>
      </c>
      <c r="G4335" s="230"/>
      <c r="H4335" s="234">
        <v>112.098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2742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2736</v>
      </c>
      <c r="G4337" s="230"/>
      <c r="H4337" s="234">
        <v>25.504999999999999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2743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2744</v>
      </c>
      <c r="G4339" s="230"/>
      <c r="H4339" s="234">
        <v>52.560000000000002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4" customFormat="1">
      <c r="A4340" s="14"/>
      <c r="B4340" s="246"/>
      <c r="C4340" s="247"/>
      <c r="D4340" s="231" t="s">
        <v>268</v>
      </c>
      <c r="E4340" s="248" t="s">
        <v>19</v>
      </c>
      <c r="F4340" s="249" t="s">
        <v>2745</v>
      </c>
      <c r="G4340" s="247"/>
      <c r="H4340" s="248" t="s">
        <v>19</v>
      </c>
      <c r="I4340" s="250"/>
      <c r="J4340" s="247"/>
      <c r="K4340" s="247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268</v>
      </c>
      <c r="AU4340" s="255" t="s">
        <v>93</v>
      </c>
      <c r="AV4340" s="14" t="s">
        <v>82</v>
      </c>
      <c r="AW4340" s="14" t="s">
        <v>34</v>
      </c>
      <c r="AX4340" s="14" t="s">
        <v>74</v>
      </c>
      <c r="AY4340" s="255" t="s">
        <v>224</v>
      </c>
    </row>
    <row r="4341" s="13" customFormat="1">
      <c r="A4341" s="13"/>
      <c r="B4341" s="229"/>
      <c r="C4341" s="230"/>
      <c r="D4341" s="231" t="s">
        <v>268</v>
      </c>
      <c r="E4341" s="232" t="s">
        <v>19</v>
      </c>
      <c r="F4341" s="233" t="s">
        <v>2727</v>
      </c>
      <c r="G4341" s="230"/>
      <c r="H4341" s="234">
        <v>209.19499999999999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268</v>
      </c>
      <c r="AU4341" s="240" t="s">
        <v>93</v>
      </c>
      <c r="AV4341" s="13" t="s">
        <v>93</v>
      </c>
      <c r="AW4341" s="13" t="s">
        <v>34</v>
      </c>
      <c r="AX4341" s="13" t="s">
        <v>74</v>
      </c>
      <c r="AY4341" s="240" t="s">
        <v>224</v>
      </c>
    </row>
    <row r="4342" s="15" customFormat="1">
      <c r="A4342" s="15"/>
      <c r="B4342" s="256"/>
      <c r="C4342" s="257"/>
      <c r="D4342" s="231" t="s">
        <v>268</v>
      </c>
      <c r="E4342" s="258" t="s">
        <v>19</v>
      </c>
      <c r="F4342" s="259" t="s">
        <v>300</v>
      </c>
      <c r="G4342" s="257"/>
      <c r="H4342" s="260">
        <v>399.358</v>
      </c>
      <c r="I4342" s="261"/>
      <c r="J4342" s="257"/>
      <c r="K4342" s="257"/>
      <c r="L4342" s="262"/>
      <c r="M4342" s="263"/>
      <c r="N4342" s="264"/>
      <c r="O4342" s="264"/>
      <c r="P4342" s="264"/>
      <c r="Q4342" s="264"/>
      <c r="R4342" s="264"/>
      <c r="S4342" s="264"/>
      <c r="T4342" s="26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T4342" s="266" t="s">
        <v>268</v>
      </c>
      <c r="AU4342" s="266" t="s">
        <v>93</v>
      </c>
      <c r="AV4342" s="15" t="s">
        <v>108</v>
      </c>
      <c r="AW4342" s="15" t="s">
        <v>34</v>
      </c>
      <c r="AX4342" s="15" t="s">
        <v>74</v>
      </c>
      <c r="AY4342" s="266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667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2746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2747</v>
      </c>
      <c r="G4345" s="230"/>
      <c r="H4345" s="234">
        <v>125.517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2748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3" customFormat="1">
      <c r="A4347" s="13"/>
      <c r="B4347" s="229"/>
      <c r="C4347" s="230"/>
      <c r="D4347" s="231" t="s">
        <v>268</v>
      </c>
      <c r="E4347" s="232" t="s">
        <v>19</v>
      </c>
      <c r="F4347" s="233" t="s">
        <v>2725</v>
      </c>
      <c r="G4347" s="230"/>
      <c r="H4347" s="234">
        <v>26.399999999999999</v>
      </c>
      <c r="I4347" s="235"/>
      <c r="J4347" s="230"/>
      <c r="K4347" s="230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268</v>
      </c>
      <c r="AU4347" s="240" t="s">
        <v>93</v>
      </c>
      <c r="AV4347" s="13" t="s">
        <v>93</v>
      </c>
      <c r="AW4347" s="13" t="s">
        <v>34</v>
      </c>
      <c r="AX4347" s="13" t="s">
        <v>74</v>
      </c>
      <c r="AY4347" s="240" t="s">
        <v>224</v>
      </c>
    </row>
    <row r="4348" s="15" customFormat="1">
      <c r="A4348" s="15"/>
      <c r="B4348" s="256"/>
      <c r="C4348" s="257"/>
      <c r="D4348" s="231" t="s">
        <v>268</v>
      </c>
      <c r="E4348" s="258" t="s">
        <v>19</v>
      </c>
      <c r="F4348" s="259" t="s">
        <v>300</v>
      </c>
      <c r="G4348" s="257"/>
      <c r="H4348" s="260">
        <v>151.917</v>
      </c>
      <c r="I4348" s="261"/>
      <c r="J4348" s="257"/>
      <c r="K4348" s="257"/>
      <c r="L4348" s="262"/>
      <c r="M4348" s="263"/>
      <c r="N4348" s="264"/>
      <c r="O4348" s="264"/>
      <c r="P4348" s="264"/>
      <c r="Q4348" s="264"/>
      <c r="R4348" s="264"/>
      <c r="S4348" s="264"/>
      <c r="T4348" s="26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66" t="s">
        <v>268</v>
      </c>
      <c r="AU4348" s="266" t="s">
        <v>93</v>
      </c>
      <c r="AV4348" s="15" t="s">
        <v>108</v>
      </c>
      <c r="AW4348" s="15" t="s">
        <v>34</v>
      </c>
      <c r="AX4348" s="15" t="s">
        <v>74</v>
      </c>
      <c r="AY4348" s="266" t="s">
        <v>224</v>
      </c>
    </row>
    <row r="4349" s="16" customFormat="1">
      <c r="A4349" s="16"/>
      <c r="B4349" s="272"/>
      <c r="C4349" s="273"/>
      <c r="D4349" s="231" t="s">
        <v>268</v>
      </c>
      <c r="E4349" s="274" t="s">
        <v>19</v>
      </c>
      <c r="F4349" s="275" t="s">
        <v>351</v>
      </c>
      <c r="G4349" s="273"/>
      <c r="H4349" s="276">
        <v>1989.3720000000001</v>
      </c>
      <c r="I4349" s="277"/>
      <c r="J4349" s="273"/>
      <c r="K4349" s="273"/>
      <c r="L4349" s="278"/>
      <c r="M4349" s="279"/>
      <c r="N4349" s="280"/>
      <c r="O4349" s="280"/>
      <c r="P4349" s="280"/>
      <c r="Q4349" s="280"/>
      <c r="R4349" s="280"/>
      <c r="S4349" s="280"/>
      <c r="T4349" s="281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T4349" s="282" t="s">
        <v>268</v>
      </c>
      <c r="AU4349" s="282" t="s">
        <v>93</v>
      </c>
      <c r="AV4349" s="16" t="s">
        <v>231</v>
      </c>
      <c r="AW4349" s="16" t="s">
        <v>34</v>
      </c>
      <c r="AX4349" s="16" t="s">
        <v>82</v>
      </c>
      <c r="AY4349" s="282" t="s">
        <v>224</v>
      </c>
    </row>
    <row r="4350" s="2" customFormat="1" ht="16.5" customHeight="1">
      <c r="A4350" s="41"/>
      <c r="B4350" s="42"/>
      <c r="C4350" s="286" t="s">
        <v>4561</v>
      </c>
      <c r="D4350" s="286" t="s">
        <v>572</v>
      </c>
      <c r="E4350" s="287" t="s">
        <v>4562</v>
      </c>
      <c r="F4350" s="288" t="s">
        <v>4563</v>
      </c>
      <c r="G4350" s="289" t="s">
        <v>266</v>
      </c>
      <c r="H4350" s="290">
        <v>2261.3850000000002</v>
      </c>
      <c r="I4350" s="291"/>
      <c r="J4350" s="292">
        <f>ROUND(I4350*H4350,2)</f>
        <v>0</v>
      </c>
      <c r="K4350" s="288" t="s">
        <v>19</v>
      </c>
      <c r="L4350" s="293"/>
      <c r="M4350" s="294" t="s">
        <v>19</v>
      </c>
      <c r="N4350" s="295" t="s">
        <v>46</v>
      </c>
      <c r="O4350" s="87"/>
      <c r="P4350" s="225">
        <f>O4350*H4350</f>
        <v>0</v>
      </c>
      <c r="Q4350" s="225">
        <v>0.018409999999999999</v>
      </c>
      <c r="R4350" s="225">
        <f>Q4350*H4350</f>
        <v>41.632097850000001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643</v>
      </c>
      <c r="AT4350" s="227" t="s">
        <v>572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13" customFormat="1">
      <c r="A4351" s="13"/>
      <c r="B4351" s="229"/>
      <c r="C4351" s="230"/>
      <c r="D4351" s="231" t="s">
        <v>268</v>
      </c>
      <c r="E4351" s="232" t="s">
        <v>19</v>
      </c>
      <c r="F4351" s="233" t="s">
        <v>4565</v>
      </c>
      <c r="G4351" s="230"/>
      <c r="H4351" s="234">
        <v>2261.3850000000002</v>
      </c>
      <c r="I4351" s="235"/>
      <c r="J4351" s="230"/>
      <c r="K4351" s="230"/>
      <c r="L4351" s="236"/>
      <c r="M4351" s="237"/>
      <c r="N4351" s="238"/>
      <c r="O4351" s="238"/>
      <c r="P4351" s="238"/>
      <c r="Q4351" s="238"/>
      <c r="R4351" s="238"/>
      <c r="S4351" s="238"/>
      <c r="T4351" s="239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0" t="s">
        <v>268</v>
      </c>
      <c r="AU4351" s="240" t="s">
        <v>93</v>
      </c>
      <c r="AV4351" s="13" t="s">
        <v>93</v>
      </c>
      <c r="AW4351" s="13" t="s">
        <v>34</v>
      </c>
      <c r="AX4351" s="13" t="s">
        <v>82</v>
      </c>
      <c r="AY4351" s="240" t="s">
        <v>224</v>
      </c>
    </row>
    <row r="4352" s="2" customFormat="1" ht="24.15" customHeight="1">
      <c r="A4352" s="41"/>
      <c r="B4352" s="42"/>
      <c r="C4352" s="216" t="s">
        <v>4566</v>
      </c>
      <c r="D4352" s="216" t="s">
        <v>227</v>
      </c>
      <c r="E4352" s="217" t="s">
        <v>4567</v>
      </c>
      <c r="F4352" s="218" t="s">
        <v>4568</v>
      </c>
      <c r="G4352" s="219" t="s">
        <v>471</v>
      </c>
      <c r="H4352" s="220">
        <v>1373.385</v>
      </c>
      <c r="I4352" s="221"/>
      <c r="J4352" s="222">
        <f>ROUND(I4352*H4352,2)</f>
        <v>0</v>
      </c>
      <c r="K4352" s="218" t="s">
        <v>312</v>
      </c>
      <c r="L4352" s="47"/>
      <c r="M4352" s="223" t="s">
        <v>19</v>
      </c>
      <c r="N4352" s="224" t="s">
        <v>46</v>
      </c>
      <c r="O4352" s="87"/>
      <c r="P4352" s="225">
        <f>O4352*H4352</f>
        <v>0</v>
      </c>
      <c r="Q4352" s="225">
        <v>3.0000000000000001E-05</v>
      </c>
      <c r="R4352" s="225">
        <f>Q4352*H4352</f>
        <v>0.041201550000000003</v>
      </c>
      <c r="S4352" s="225">
        <v>0</v>
      </c>
      <c r="T4352" s="226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7" t="s">
        <v>544</v>
      </c>
      <c r="AT4352" s="227" t="s">
        <v>227</v>
      </c>
      <c r="AU4352" s="227" t="s">
        <v>93</v>
      </c>
      <c r="AY4352" s="20" t="s">
        <v>224</v>
      </c>
      <c r="BE4352" s="228">
        <f>IF(N4352="základní",J4352,0)</f>
        <v>0</v>
      </c>
      <c r="BF4352" s="228">
        <f>IF(N4352="snížená",J4352,0)</f>
        <v>0</v>
      </c>
      <c r="BG4352" s="228">
        <f>IF(N4352="zákl. přenesená",J4352,0)</f>
        <v>0</v>
      </c>
      <c r="BH4352" s="228">
        <f>IF(N4352="sníž. přenesená",J4352,0)</f>
        <v>0</v>
      </c>
      <c r="BI4352" s="228">
        <f>IF(N4352="nulová",J4352,0)</f>
        <v>0</v>
      </c>
      <c r="BJ4352" s="20" t="s">
        <v>93</v>
      </c>
      <c r="BK4352" s="228">
        <f>ROUND(I4352*H4352,2)</f>
        <v>0</v>
      </c>
      <c r="BL4352" s="20" t="s">
        <v>544</v>
      </c>
      <c r="BM4352" s="227" t="s">
        <v>4569</v>
      </c>
    </row>
    <row r="4353" s="2" customFormat="1">
      <c r="A4353" s="41"/>
      <c r="B4353" s="42"/>
      <c r="C4353" s="43"/>
      <c r="D4353" s="267" t="s">
        <v>314</v>
      </c>
      <c r="E4353" s="43"/>
      <c r="F4353" s="268" t="s">
        <v>4570</v>
      </c>
      <c r="G4353" s="43"/>
      <c r="H4353" s="43"/>
      <c r="I4353" s="269"/>
      <c r="J4353" s="43"/>
      <c r="K4353" s="43"/>
      <c r="L4353" s="47"/>
      <c r="M4353" s="270"/>
      <c r="N4353" s="271"/>
      <c r="O4353" s="87"/>
      <c r="P4353" s="87"/>
      <c r="Q4353" s="87"/>
      <c r="R4353" s="87"/>
      <c r="S4353" s="87"/>
      <c r="T4353" s="88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T4353" s="20" t="s">
        <v>314</v>
      </c>
      <c r="AU4353" s="20" t="s">
        <v>93</v>
      </c>
    </row>
    <row r="4354" s="14" customFormat="1">
      <c r="A4354" s="14"/>
      <c r="B4354" s="246"/>
      <c r="C4354" s="247"/>
      <c r="D4354" s="231" t="s">
        <v>268</v>
      </c>
      <c r="E4354" s="248" t="s">
        <v>19</v>
      </c>
      <c r="F4354" s="249" t="s">
        <v>648</v>
      </c>
      <c r="G4354" s="247"/>
      <c r="H4354" s="248" t="s">
        <v>19</v>
      </c>
      <c r="I4354" s="250"/>
      <c r="J4354" s="247"/>
      <c r="K4354" s="247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268</v>
      </c>
      <c r="AU4354" s="255" t="s">
        <v>93</v>
      </c>
      <c r="AV4354" s="14" t="s">
        <v>82</v>
      </c>
      <c r="AW4354" s="14" t="s">
        <v>34</v>
      </c>
      <c r="AX4354" s="14" t="s">
        <v>74</v>
      </c>
      <c r="AY4354" s="255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1549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4571</v>
      </c>
      <c r="G4356" s="230"/>
      <c r="H4356" s="234">
        <v>15.6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4534</v>
      </c>
      <c r="G4358" s="230"/>
      <c r="H4358" s="234">
        <v>5.2000000000000002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4572</v>
      </c>
      <c r="G4360" s="230"/>
      <c r="H4360" s="234">
        <v>10.4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2687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4534</v>
      </c>
      <c r="G4362" s="230"/>
      <c r="H4362" s="234">
        <v>5.2000000000000002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2689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4572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2691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4572</v>
      </c>
      <c r="G4366" s="230"/>
      <c r="H4366" s="234">
        <v>10.4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2693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4573</v>
      </c>
      <c r="G4368" s="230"/>
      <c r="H4368" s="234">
        <v>20.800000000000001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2695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4571</v>
      </c>
      <c r="G4370" s="230"/>
      <c r="H4370" s="234">
        <v>15.6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2697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4574</v>
      </c>
      <c r="G4372" s="230"/>
      <c r="H4372" s="234">
        <v>7.7999999999999998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2699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4575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2701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4575</v>
      </c>
      <c r="G4376" s="230"/>
      <c r="H4376" s="234">
        <v>10.800000000000001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2703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4576</v>
      </c>
      <c r="G4378" s="230"/>
      <c r="H4378" s="234">
        <v>12.699999999999999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2705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4575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2707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4575</v>
      </c>
      <c r="G4382" s="230"/>
      <c r="H4382" s="234">
        <v>10.800000000000001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2709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4577</v>
      </c>
      <c r="G4384" s="230"/>
      <c r="H4384" s="234">
        <v>17.699999999999999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2711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4578</v>
      </c>
      <c r="G4386" s="230"/>
      <c r="H4386" s="234">
        <v>19.789999999999999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2713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4579</v>
      </c>
      <c r="G4388" s="230"/>
      <c r="H4388" s="234">
        <v>52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2715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4578</v>
      </c>
      <c r="G4390" s="230"/>
      <c r="H4390" s="234">
        <v>19.789999999999999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2716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148</v>
      </c>
      <c r="G4392" s="230"/>
      <c r="H4392" s="234">
        <v>13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4" customFormat="1">
      <c r="A4393" s="14"/>
      <c r="B4393" s="246"/>
      <c r="C4393" s="247"/>
      <c r="D4393" s="231" t="s">
        <v>268</v>
      </c>
      <c r="E4393" s="248" t="s">
        <v>19</v>
      </c>
      <c r="F4393" s="249" t="s">
        <v>2718</v>
      </c>
      <c r="G4393" s="247"/>
      <c r="H4393" s="248" t="s">
        <v>19</v>
      </c>
      <c r="I4393" s="250"/>
      <c r="J4393" s="247"/>
      <c r="K4393" s="247"/>
      <c r="L4393" s="251"/>
      <c r="M4393" s="252"/>
      <c r="N4393" s="253"/>
      <c r="O4393" s="253"/>
      <c r="P4393" s="253"/>
      <c r="Q4393" s="253"/>
      <c r="R4393" s="253"/>
      <c r="S4393" s="253"/>
      <c r="T4393" s="25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5" t="s">
        <v>268</v>
      </c>
      <c r="AU4393" s="255" t="s">
        <v>93</v>
      </c>
      <c r="AV4393" s="14" t="s">
        <v>82</v>
      </c>
      <c r="AW4393" s="14" t="s">
        <v>34</v>
      </c>
      <c r="AX4393" s="14" t="s">
        <v>74</v>
      </c>
      <c r="AY4393" s="255" t="s">
        <v>224</v>
      </c>
    </row>
    <row r="4394" s="13" customFormat="1">
      <c r="A4394" s="13"/>
      <c r="B4394" s="229"/>
      <c r="C4394" s="230"/>
      <c r="D4394" s="231" t="s">
        <v>268</v>
      </c>
      <c r="E4394" s="232" t="s">
        <v>19</v>
      </c>
      <c r="F4394" s="233" t="s">
        <v>4580</v>
      </c>
      <c r="G4394" s="230"/>
      <c r="H4394" s="234">
        <v>18.585000000000001</v>
      </c>
      <c r="I4394" s="235"/>
      <c r="J4394" s="230"/>
      <c r="K4394" s="230"/>
      <c r="L4394" s="236"/>
      <c r="M4394" s="237"/>
      <c r="N4394" s="238"/>
      <c r="O4394" s="238"/>
      <c r="P4394" s="238"/>
      <c r="Q4394" s="238"/>
      <c r="R4394" s="238"/>
      <c r="S4394" s="238"/>
      <c r="T4394" s="23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0" t="s">
        <v>268</v>
      </c>
      <c r="AU4394" s="240" t="s">
        <v>93</v>
      </c>
      <c r="AV4394" s="13" t="s">
        <v>93</v>
      </c>
      <c r="AW4394" s="13" t="s">
        <v>34</v>
      </c>
      <c r="AX4394" s="13" t="s">
        <v>74</v>
      </c>
      <c r="AY4394" s="240" t="s">
        <v>224</v>
      </c>
    </row>
    <row r="4395" s="15" customFormat="1">
      <c r="A4395" s="15"/>
      <c r="B4395" s="256"/>
      <c r="C4395" s="257"/>
      <c r="D4395" s="231" t="s">
        <v>268</v>
      </c>
      <c r="E4395" s="258" t="s">
        <v>19</v>
      </c>
      <c r="F4395" s="259" t="s">
        <v>300</v>
      </c>
      <c r="G4395" s="257"/>
      <c r="H4395" s="260">
        <v>298.16500000000002</v>
      </c>
      <c r="I4395" s="261"/>
      <c r="J4395" s="257"/>
      <c r="K4395" s="257"/>
      <c r="L4395" s="262"/>
      <c r="M4395" s="263"/>
      <c r="N4395" s="264"/>
      <c r="O4395" s="264"/>
      <c r="P4395" s="264"/>
      <c r="Q4395" s="264"/>
      <c r="R4395" s="264"/>
      <c r="S4395" s="264"/>
      <c r="T4395" s="26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T4395" s="266" t="s">
        <v>268</v>
      </c>
      <c r="AU4395" s="266" t="s">
        <v>93</v>
      </c>
      <c r="AV4395" s="15" t="s">
        <v>108</v>
      </c>
      <c r="AW4395" s="15" t="s">
        <v>34</v>
      </c>
      <c r="AX4395" s="15" t="s">
        <v>74</v>
      </c>
      <c r="AY4395" s="266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662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2720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4581</v>
      </c>
      <c r="G4398" s="230"/>
      <c r="H4398" s="234">
        <v>18.5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2722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4582</v>
      </c>
      <c r="G4400" s="230"/>
      <c r="H4400" s="234">
        <v>18.550000000000001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2724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4583</v>
      </c>
      <c r="G4402" s="230"/>
      <c r="H4402" s="234">
        <v>11.75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2726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4584</v>
      </c>
      <c r="G4404" s="230"/>
      <c r="H4404" s="234">
        <v>168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2728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4585</v>
      </c>
      <c r="G4406" s="230"/>
      <c r="H4406" s="234">
        <v>16.84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2730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4586</v>
      </c>
      <c r="G4408" s="230"/>
      <c r="H4408" s="234">
        <v>104.40000000000001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2732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3" customFormat="1">
      <c r="A4410" s="13"/>
      <c r="B4410" s="229"/>
      <c r="C4410" s="230"/>
      <c r="D4410" s="231" t="s">
        <v>268</v>
      </c>
      <c r="E4410" s="232" t="s">
        <v>19</v>
      </c>
      <c r="F4410" s="233" t="s">
        <v>4587</v>
      </c>
      <c r="G4410" s="230"/>
      <c r="H4410" s="234">
        <v>1.75</v>
      </c>
      <c r="I4410" s="235"/>
      <c r="J4410" s="230"/>
      <c r="K4410" s="230"/>
      <c r="L4410" s="236"/>
      <c r="M4410" s="237"/>
      <c r="N4410" s="238"/>
      <c r="O4410" s="238"/>
      <c r="P4410" s="238"/>
      <c r="Q4410" s="238"/>
      <c r="R4410" s="238"/>
      <c r="S4410" s="238"/>
      <c r="T4410" s="23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0" t="s">
        <v>268</v>
      </c>
      <c r="AU4410" s="240" t="s">
        <v>93</v>
      </c>
      <c r="AV4410" s="13" t="s">
        <v>93</v>
      </c>
      <c r="AW4410" s="13" t="s">
        <v>34</v>
      </c>
      <c r="AX4410" s="13" t="s">
        <v>74</v>
      </c>
      <c r="AY4410" s="240" t="s">
        <v>224</v>
      </c>
    </row>
    <row r="4411" s="15" customFormat="1">
      <c r="A4411" s="15"/>
      <c r="B4411" s="256"/>
      <c r="C4411" s="257"/>
      <c r="D4411" s="231" t="s">
        <v>268</v>
      </c>
      <c r="E4411" s="258" t="s">
        <v>19</v>
      </c>
      <c r="F4411" s="259" t="s">
        <v>300</v>
      </c>
      <c r="G4411" s="257"/>
      <c r="H4411" s="260">
        <v>339.79000000000002</v>
      </c>
      <c r="I4411" s="261"/>
      <c r="J4411" s="257"/>
      <c r="K4411" s="257"/>
      <c r="L4411" s="262"/>
      <c r="M4411" s="263"/>
      <c r="N4411" s="264"/>
      <c r="O4411" s="264"/>
      <c r="P4411" s="264"/>
      <c r="Q4411" s="264"/>
      <c r="R4411" s="264"/>
      <c r="S4411" s="264"/>
      <c r="T4411" s="26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5"/>
      <c r="AE4411" s="15"/>
      <c r="AT4411" s="266" t="s">
        <v>268</v>
      </c>
      <c r="AU4411" s="266" t="s">
        <v>93</v>
      </c>
      <c r="AV4411" s="15" t="s">
        <v>108</v>
      </c>
      <c r="AW4411" s="15" t="s">
        <v>34</v>
      </c>
      <c r="AX4411" s="15" t="s">
        <v>74</v>
      </c>
      <c r="AY4411" s="266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664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2733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4588</v>
      </c>
      <c r="G4414" s="230"/>
      <c r="H4414" s="234">
        <v>139.19999999999999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2735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4585</v>
      </c>
      <c r="G4416" s="230"/>
      <c r="H4416" s="234">
        <v>16.84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2737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4589</v>
      </c>
      <c r="G4418" s="230"/>
      <c r="H4418" s="234">
        <v>3.5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4" customFormat="1">
      <c r="A4419" s="14"/>
      <c r="B4419" s="246"/>
      <c r="C4419" s="247"/>
      <c r="D4419" s="231" t="s">
        <v>268</v>
      </c>
      <c r="E4419" s="248" t="s">
        <v>19</v>
      </c>
      <c r="F4419" s="249" t="s">
        <v>2739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268</v>
      </c>
      <c r="AU4419" s="255" t="s">
        <v>93</v>
      </c>
      <c r="AV4419" s="14" t="s">
        <v>82</v>
      </c>
      <c r="AW4419" s="14" t="s">
        <v>34</v>
      </c>
      <c r="AX4419" s="14" t="s">
        <v>74</v>
      </c>
      <c r="AY4419" s="255" t="s">
        <v>224</v>
      </c>
    </row>
    <row r="4420" s="13" customFormat="1">
      <c r="A4420" s="13"/>
      <c r="B4420" s="229"/>
      <c r="C4420" s="230"/>
      <c r="D4420" s="231" t="s">
        <v>268</v>
      </c>
      <c r="E4420" s="232" t="s">
        <v>19</v>
      </c>
      <c r="F4420" s="233" t="s">
        <v>4584</v>
      </c>
      <c r="G4420" s="230"/>
      <c r="H4420" s="234">
        <v>168</v>
      </c>
      <c r="I4420" s="235"/>
      <c r="J4420" s="230"/>
      <c r="K4420" s="230"/>
      <c r="L4420" s="236"/>
      <c r="M4420" s="237"/>
      <c r="N4420" s="238"/>
      <c r="O4420" s="238"/>
      <c r="P4420" s="238"/>
      <c r="Q4420" s="238"/>
      <c r="R4420" s="238"/>
      <c r="S4420" s="238"/>
      <c r="T4420" s="23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0" t="s">
        <v>268</v>
      </c>
      <c r="AU4420" s="240" t="s">
        <v>93</v>
      </c>
      <c r="AV4420" s="13" t="s">
        <v>93</v>
      </c>
      <c r="AW4420" s="13" t="s">
        <v>34</v>
      </c>
      <c r="AX4420" s="13" t="s">
        <v>74</v>
      </c>
      <c r="AY4420" s="240" t="s">
        <v>224</v>
      </c>
    </row>
    <row r="4421" s="15" customFormat="1">
      <c r="A4421" s="15"/>
      <c r="B4421" s="256"/>
      <c r="C4421" s="257"/>
      <c r="D4421" s="231" t="s">
        <v>268</v>
      </c>
      <c r="E4421" s="258" t="s">
        <v>19</v>
      </c>
      <c r="F4421" s="259" t="s">
        <v>300</v>
      </c>
      <c r="G4421" s="257"/>
      <c r="H4421" s="260">
        <v>327.54000000000002</v>
      </c>
      <c r="I4421" s="261"/>
      <c r="J4421" s="257"/>
      <c r="K4421" s="257"/>
      <c r="L4421" s="262"/>
      <c r="M4421" s="263"/>
      <c r="N4421" s="264"/>
      <c r="O4421" s="264"/>
      <c r="P4421" s="264"/>
      <c r="Q4421" s="264"/>
      <c r="R4421" s="264"/>
      <c r="S4421" s="264"/>
      <c r="T4421" s="26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/>
      <c r="AT4421" s="266" t="s">
        <v>268</v>
      </c>
      <c r="AU4421" s="266" t="s">
        <v>93</v>
      </c>
      <c r="AV4421" s="15" t="s">
        <v>108</v>
      </c>
      <c r="AW4421" s="15" t="s">
        <v>34</v>
      </c>
      <c r="AX4421" s="15" t="s">
        <v>74</v>
      </c>
      <c r="AY4421" s="266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665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2740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4590</v>
      </c>
      <c r="G4424" s="230"/>
      <c r="H4424" s="234">
        <v>87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2742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4585</v>
      </c>
      <c r="G4426" s="230"/>
      <c r="H4426" s="234">
        <v>16.84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2743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4591</v>
      </c>
      <c r="G4428" s="230"/>
      <c r="H4428" s="234">
        <v>23.5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2745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93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4584</v>
      </c>
      <c r="G4430" s="230"/>
      <c r="H4430" s="234">
        <v>168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93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5" customFormat="1">
      <c r="A4431" s="15"/>
      <c r="B4431" s="256"/>
      <c r="C4431" s="257"/>
      <c r="D4431" s="231" t="s">
        <v>268</v>
      </c>
      <c r="E4431" s="258" t="s">
        <v>19</v>
      </c>
      <c r="F4431" s="259" t="s">
        <v>300</v>
      </c>
      <c r="G4431" s="257"/>
      <c r="H4431" s="260">
        <v>295.33999999999997</v>
      </c>
      <c r="I4431" s="261"/>
      <c r="J4431" s="257"/>
      <c r="K4431" s="257"/>
      <c r="L4431" s="262"/>
      <c r="M4431" s="263"/>
      <c r="N4431" s="264"/>
      <c r="O4431" s="264"/>
      <c r="P4431" s="264"/>
      <c r="Q4431" s="264"/>
      <c r="R4431" s="264"/>
      <c r="S4431" s="264"/>
      <c r="T4431" s="26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T4431" s="266" t="s">
        <v>268</v>
      </c>
      <c r="AU4431" s="266" t="s">
        <v>93</v>
      </c>
      <c r="AV4431" s="15" t="s">
        <v>108</v>
      </c>
      <c r="AW4431" s="15" t="s">
        <v>34</v>
      </c>
      <c r="AX4431" s="15" t="s">
        <v>74</v>
      </c>
      <c r="AY4431" s="266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667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2746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4592</v>
      </c>
      <c r="G4434" s="230"/>
      <c r="H4434" s="234">
        <v>100.8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2748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3" customFormat="1">
      <c r="A4436" s="13"/>
      <c r="B4436" s="229"/>
      <c r="C4436" s="230"/>
      <c r="D4436" s="231" t="s">
        <v>268</v>
      </c>
      <c r="E4436" s="232" t="s">
        <v>19</v>
      </c>
      <c r="F4436" s="233" t="s">
        <v>4583</v>
      </c>
      <c r="G4436" s="230"/>
      <c r="H4436" s="234">
        <v>11.75</v>
      </c>
      <c r="I4436" s="235"/>
      <c r="J4436" s="230"/>
      <c r="K4436" s="230"/>
      <c r="L4436" s="236"/>
      <c r="M4436" s="237"/>
      <c r="N4436" s="238"/>
      <c r="O4436" s="238"/>
      <c r="P4436" s="238"/>
      <c r="Q4436" s="238"/>
      <c r="R4436" s="238"/>
      <c r="S4436" s="238"/>
      <c r="T4436" s="23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0" t="s">
        <v>268</v>
      </c>
      <c r="AU4436" s="240" t="s">
        <v>93</v>
      </c>
      <c r="AV4436" s="13" t="s">
        <v>93</v>
      </c>
      <c r="AW4436" s="13" t="s">
        <v>34</v>
      </c>
      <c r="AX4436" s="13" t="s">
        <v>74</v>
      </c>
      <c r="AY4436" s="240" t="s">
        <v>224</v>
      </c>
    </row>
    <row r="4437" s="15" customFormat="1">
      <c r="A4437" s="15"/>
      <c r="B4437" s="256"/>
      <c r="C4437" s="257"/>
      <c r="D4437" s="231" t="s">
        <v>268</v>
      </c>
      <c r="E4437" s="258" t="s">
        <v>19</v>
      </c>
      <c r="F4437" s="259" t="s">
        <v>300</v>
      </c>
      <c r="G4437" s="257"/>
      <c r="H4437" s="260">
        <v>112.55</v>
      </c>
      <c r="I4437" s="261"/>
      <c r="J4437" s="257"/>
      <c r="K4437" s="257"/>
      <c r="L4437" s="262"/>
      <c r="M4437" s="263"/>
      <c r="N4437" s="264"/>
      <c r="O4437" s="264"/>
      <c r="P4437" s="264"/>
      <c r="Q4437" s="264"/>
      <c r="R4437" s="264"/>
      <c r="S4437" s="264"/>
      <c r="T4437" s="26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T4437" s="266" t="s">
        <v>268</v>
      </c>
      <c r="AU4437" s="266" t="s">
        <v>93</v>
      </c>
      <c r="AV4437" s="15" t="s">
        <v>108</v>
      </c>
      <c r="AW4437" s="15" t="s">
        <v>34</v>
      </c>
      <c r="AX4437" s="15" t="s">
        <v>74</v>
      </c>
      <c r="AY4437" s="266" t="s">
        <v>224</v>
      </c>
    </row>
    <row r="4438" s="16" customFormat="1">
      <c r="A4438" s="16"/>
      <c r="B4438" s="272"/>
      <c r="C4438" s="273"/>
      <c r="D4438" s="231" t="s">
        <v>268</v>
      </c>
      <c r="E4438" s="274" t="s">
        <v>19</v>
      </c>
      <c r="F4438" s="275" t="s">
        <v>351</v>
      </c>
      <c r="G4438" s="273"/>
      <c r="H4438" s="276">
        <v>1373.385</v>
      </c>
      <c r="I4438" s="277"/>
      <c r="J4438" s="273"/>
      <c r="K4438" s="273"/>
      <c r="L4438" s="278"/>
      <c r="M4438" s="279"/>
      <c r="N4438" s="280"/>
      <c r="O4438" s="280"/>
      <c r="P4438" s="280"/>
      <c r="Q4438" s="280"/>
      <c r="R4438" s="280"/>
      <c r="S4438" s="280"/>
      <c r="T4438" s="281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T4438" s="282" t="s">
        <v>268</v>
      </c>
      <c r="AU4438" s="282" t="s">
        <v>93</v>
      </c>
      <c r="AV4438" s="16" t="s">
        <v>231</v>
      </c>
      <c r="AW4438" s="16" t="s">
        <v>34</v>
      </c>
      <c r="AX4438" s="16" t="s">
        <v>82</v>
      </c>
      <c r="AY4438" s="282" t="s">
        <v>224</v>
      </c>
    </row>
    <row r="4439" s="2" customFormat="1" ht="37.8" customHeight="1">
      <c r="A4439" s="41"/>
      <c r="B4439" s="42"/>
      <c r="C4439" s="216" t="s">
        <v>4593</v>
      </c>
      <c r="D4439" s="216" t="s">
        <v>227</v>
      </c>
      <c r="E4439" s="217" t="s">
        <v>4594</v>
      </c>
      <c r="F4439" s="218" t="s">
        <v>4595</v>
      </c>
      <c r="G4439" s="219" t="s">
        <v>266</v>
      </c>
      <c r="H4439" s="220">
        <v>24.600000000000001</v>
      </c>
      <c r="I4439" s="221"/>
      <c r="J4439" s="222">
        <f>ROUND(I4439*H4439,2)</f>
        <v>0</v>
      </c>
      <c r="K4439" s="218" t="s">
        <v>312</v>
      </c>
      <c r="L4439" s="47"/>
      <c r="M4439" s="223" t="s">
        <v>19</v>
      </c>
      <c r="N4439" s="224" t="s">
        <v>46</v>
      </c>
      <c r="O4439" s="87"/>
      <c r="P4439" s="225">
        <f>O4439*H4439</f>
        <v>0</v>
      </c>
      <c r="Q4439" s="225">
        <v>0.0050000000000000001</v>
      </c>
      <c r="R4439" s="225">
        <f>Q4439*H4439</f>
        <v>0.12300000000000001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544</v>
      </c>
      <c r="AT4439" s="227" t="s">
        <v>227</v>
      </c>
      <c r="AU4439" s="227" t="s">
        <v>93</v>
      </c>
      <c r="AY4439" s="20" t="s">
        <v>224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93</v>
      </c>
      <c r="BK4439" s="228">
        <f>ROUND(I4439*H4439,2)</f>
        <v>0</v>
      </c>
      <c r="BL4439" s="20" t="s">
        <v>544</v>
      </c>
      <c r="BM4439" s="227" t="s">
        <v>4596</v>
      </c>
    </row>
    <row r="4440" s="2" customFormat="1">
      <c r="A4440" s="41"/>
      <c r="B4440" s="42"/>
      <c r="C4440" s="43"/>
      <c r="D4440" s="267" t="s">
        <v>314</v>
      </c>
      <c r="E4440" s="43"/>
      <c r="F4440" s="268" t="s">
        <v>4597</v>
      </c>
      <c r="G4440" s="43"/>
      <c r="H4440" s="43"/>
      <c r="I4440" s="269"/>
      <c r="J4440" s="43"/>
      <c r="K4440" s="43"/>
      <c r="L4440" s="47"/>
      <c r="M4440" s="270"/>
      <c r="N4440" s="271"/>
      <c r="O4440" s="87"/>
      <c r="P4440" s="87"/>
      <c r="Q4440" s="87"/>
      <c r="R4440" s="87"/>
      <c r="S4440" s="87"/>
      <c r="T4440" s="88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T4440" s="20" t="s">
        <v>314</v>
      </c>
      <c r="AU4440" s="20" t="s">
        <v>93</v>
      </c>
    </row>
    <row r="4441" s="14" customFormat="1">
      <c r="A4441" s="14"/>
      <c r="B4441" s="246"/>
      <c r="C4441" s="247"/>
      <c r="D4441" s="231" t="s">
        <v>268</v>
      </c>
      <c r="E4441" s="248" t="s">
        <v>19</v>
      </c>
      <c r="F4441" s="249" t="s">
        <v>4598</v>
      </c>
      <c r="G4441" s="247"/>
      <c r="H4441" s="248" t="s">
        <v>19</v>
      </c>
      <c r="I4441" s="250"/>
      <c r="J4441" s="247"/>
      <c r="K4441" s="247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268</v>
      </c>
      <c r="AU4441" s="255" t="s">
        <v>93</v>
      </c>
      <c r="AV4441" s="14" t="s">
        <v>82</v>
      </c>
      <c r="AW4441" s="14" t="s">
        <v>34</v>
      </c>
      <c r="AX4441" s="14" t="s">
        <v>74</v>
      </c>
      <c r="AY4441" s="255" t="s">
        <v>224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24.600000000000001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16.5" customHeight="1">
      <c r="A4443" s="41"/>
      <c r="B4443" s="42"/>
      <c r="C4443" s="286" t="s">
        <v>4600</v>
      </c>
      <c r="D4443" s="286" t="s">
        <v>572</v>
      </c>
      <c r="E4443" s="287" t="s">
        <v>4601</v>
      </c>
      <c r="F4443" s="288" t="s">
        <v>4602</v>
      </c>
      <c r="G4443" s="289" t="s">
        <v>266</v>
      </c>
      <c r="H4443" s="290">
        <v>27.059999999999999</v>
      </c>
      <c r="I4443" s="291"/>
      <c r="J4443" s="292">
        <f>ROUND(I4443*H4443,2)</f>
        <v>0</v>
      </c>
      <c r="K4443" s="288" t="s">
        <v>19</v>
      </c>
      <c r="L4443" s="293"/>
      <c r="M4443" s="294" t="s">
        <v>19</v>
      </c>
      <c r="N4443" s="295" t="s">
        <v>46</v>
      </c>
      <c r="O4443" s="87"/>
      <c r="P4443" s="225">
        <f>O4443*H4443</f>
        <v>0</v>
      </c>
      <c r="Q4443" s="225">
        <v>0.01465</v>
      </c>
      <c r="R4443" s="225">
        <f>Q4443*H4443</f>
        <v>0.39642899999999998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643</v>
      </c>
      <c r="AT4443" s="227" t="s">
        <v>572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13" customFormat="1">
      <c r="A4444" s="13"/>
      <c r="B4444" s="229"/>
      <c r="C4444" s="230"/>
      <c r="D4444" s="231" t="s">
        <v>268</v>
      </c>
      <c r="E4444" s="232" t="s">
        <v>19</v>
      </c>
      <c r="F4444" s="233" t="s">
        <v>4604</v>
      </c>
      <c r="G4444" s="230"/>
      <c r="H4444" s="234">
        <v>27.059999999999999</v>
      </c>
      <c r="I4444" s="235"/>
      <c r="J4444" s="230"/>
      <c r="K4444" s="230"/>
      <c r="L4444" s="236"/>
      <c r="M4444" s="237"/>
      <c r="N4444" s="238"/>
      <c r="O4444" s="238"/>
      <c r="P4444" s="238"/>
      <c r="Q4444" s="238"/>
      <c r="R4444" s="238"/>
      <c r="S4444" s="238"/>
      <c r="T4444" s="23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0" t="s">
        <v>268</v>
      </c>
      <c r="AU4444" s="240" t="s">
        <v>93</v>
      </c>
      <c r="AV4444" s="13" t="s">
        <v>93</v>
      </c>
      <c r="AW4444" s="13" t="s">
        <v>34</v>
      </c>
      <c r="AX4444" s="13" t="s">
        <v>82</v>
      </c>
      <c r="AY4444" s="240" t="s">
        <v>224</v>
      </c>
    </row>
    <row r="4445" s="2" customFormat="1" ht="49.05" customHeight="1">
      <c r="A4445" s="41"/>
      <c r="B4445" s="42"/>
      <c r="C4445" s="216" t="s">
        <v>4605</v>
      </c>
      <c r="D4445" s="216" t="s">
        <v>227</v>
      </c>
      <c r="E4445" s="217" t="s">
        <v>4606</v>
      </c>
      <c r="F4445" s="218" t="s">
        <v>4607</v>
      </c>
      <c r="G4445" s="219" t="s">
        <v>371</v>
      </c>
      <c r="H4445" s="220">
        <v>61.036999999999999</v>
      </c>
      <c r="I4445" s="221"/>
      <c r="J4445" s="222">
        <f>ROUND(I4445*H4445,2)</f>
        <v>0</v>
      </c>
      <c r="K4445" s="218" t="s">
        <v>312</v>
      </c>
      <c r="L4445" s="47"/>
      <c r="M4445" s="223" t="s">
        <v>19</v>
      </c>
      <c r="N4445" s="224" t="s">
        <v>46</v>
      </c>
      <c r="O4445" s="87"/>
      <c r="P4445" s="225">
        <f>O4445*H4445</f>
        <v>0</v>
      </c>
      <c r="Q4445" s="225">
        <v>0</v>
      </c>
      <c r="R4445" s="225">
        <f>Q4445*H4445</f>
        <v>0</v>
      </c>
      <c r="S4445" s="225">
        <v>0</v>
      </c>
      <c r="T4445" s="226">
        <f>S4445*H4445</f>
        <v>0</v>
      </c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R4445" s="227" t="s">
        <v>544</v>
      </c>
      <c r="AT4445" s="227" t="s">
        <v>227</v>
      </c>
      <c r="AU4445" s="227" t="s">
        <v>93</v>
      </c>
      <c r="AY4445" s="20" t="s">
        <v>224</v>
      </c>
      <c r="BE4445" s="228">
        <f>IF(N4445="základní",J4445,0)</f>
        <v>0</v>
      </c>
      <c r="BF4445" s="228">
        <f>IF(N4445="snížená",J4445,0)</f>
        <v>0</v>
      </c>
      <c r="BG4445" s="228">
        <f>IF(N4445="zákl. přenesená",J4445,0)</f>
        <v>0</v>
      </c>
      <c r="BH4445" s="228">
        <f>IF(N4445="sníž. přenesená",J4445,0)</f>
        <v>0</v>
      </c>
      <c r="BI4445" s="228">
        <f>IF(N4445="nulová",J4445,0)</f>
        <v>0</v>
      </c>
      <c r="BJ4445" s="20" t="s">
        <v>93</v>
      </c>
      <c r="BK4445" s="228">
        <f>ROUND(I4445*H4445,2)</f>
        <v>0</v>
      </c>
      <c r="BL4445" s="20" t="s">
        <v>544</v>
      </c>
      <c r="BM4445" s="227" t="s">
        <v>4608</v>
      </c>
    </row>
    <row r="4446" s="2" customFormat="1">
      <c r="A4446" s="41"/>
      <c r="B4446" s="42"/>
      <c r="C4446" s="43"/>
      <c r="D4446" s="267" t="s">
        <v>314</v>
      </c>
      <c r="E4446" s="43"/>
      <c r="F4446" s="268" t="s">
        <v>4609</v>
      </c>
      <c r="G4446" s="43"/>
      <c r="H4446" s="43"/>
      <c r="I4446" s="269"/>
      <c r="J4446" s="43"/>
      <c r="K4446" s="43"/>
      <c r="L4446" s="47"/>
      <c r="M4446" s="270"/>
      <c r="N4446" s="271"/>
      <c r="O4446" s="87"/>
      <c r="P4446" s="87"/>
      <c r="Q4446" s="87"/>
      <c r="R4446" s="87"/>
      <c r="S4446" s="87"/>
      <c r="T4446" s="88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T4446" s="20" t="s">
        <v>314</v>
      </c>
      <c r="AU4446" s="20" t="s">
        <v>93</v>
      </c>
    </row>
    <row r="4447" s="12" customFormat="1" ht="22.8" customHeight="1">
      <c r="A4447" s="12"/>
      <c r="B4447" s="200"/>
      <c r="C4447" s="201"/>
      <c r="D4447" s="202" t="s">
        <v>73</v>
      </c>
      <c r="E4447" s="214" t="s">
        <v>4610</v>
      </c>
      <c r="F4447" s="214" t="s">
        <v>4611</v>
      </c>
      <c r="G4447" s="201"/>
      <c r="H4447" s="201"/>
      <c r="I4447" s="204"/>
      <c r="J4447" s="215">
        <f>BK4447</f>
        <v>0</v>
      </c>
      <c r="K4447" s="201"/>
      <c r="L4447" s="206"/>
      <c r="M4447" s="207"/>
      <c r="N4447" s="208"/>
      <c r="O4447" s="208"/>
      <c r="P4447" s="209">
        <f>SUM(P4448:P4455)</f>
        <v>0</v>
      </c>
      <c r="Q4447" s="208"/>
      <c r="R4447" s="209">
        <f>SUM(R4448:R4455)</f>
        <v>0</v>
      </c>
      <c r="S4447" s="208"/>
      <c r="T4447" s="210">
        <f>SUM(T4448:T4455)</f>
        <v>0</v>
      </c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R4447" s="211" t="s">
        <v>93</v>
      </c>
      <c r="AT4447" s="212" t="s">
        <v>73</v>
      </c>
      <c r="AU4447" s="212" t="s">
        <v>82</v>
      </c>
      <c r="AY4447" s="211" t="s">
        <v>224</v>
      </c>
      <c r="BK4447" s="213">
        <f>SUM(BK4448:BK4455)</f>
        <v>0</v>
      </c>
    </row>
    <row r="4448" s="2" customFormat="1" ht="16.5" customHeight="1">
      <c r="A4448" s="41"/>
      <c r="B4448" s="42"/>
      <c r="C4448" s="216" t="s">
        <v>4612</v>
      </c>
      <c r="D4448" s="216" t="s">
        <v>227</v>
      </c>
      <c r="E4448" s="217" t="s">
        <v>4613</v>
      </c>
      <c r="F4448" s="218" t="s">
        <v>4614</v>
      </c>
      <c r="G4448" s="219" t="s">
        <v>266</v>
      </c>
      <c r="H4448" s="220">
        <v>533.86500000000001</v>
      </c>
      <c r="I4448" s="221"/>
      <c r="J4448" s="222">
        <f>ROUND(I4448*H4448,2)</f>
        <v>0</v>
      </c>
      <c r="K4448" s="218" t="s">
        <v>19</v>
      </c>
      <c r="L4448" s="47"/>
      <c r="M4448" s="223" t="s">
        <v>19</v>
      </c>
      <c r="N4448" s="224" t="s">
        <v>46</v>
      </c>
      <c r="O4448" s="87"/>
      <c r="P4448" s="225">
        <f>O4448*H4448</f>
        <v>0</v>
      </c>
      <c r="Q4448" s="225">
        <v>0</v>
      </c>
      <c r="R4448" s="225">
        <f>Q4448*H4448</f>
        <v>0</v>
      </c>
      <c r="S4448" s="225">
        <v>0</v>
      </c>
      <c r="T4448" s="226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7" t="s">
        <v>544</v>
      </c>
      <c r="AT4448" s="227" t="s">
        <v>227</v>
      </c>
      <c r="AU4448" s="227" t="s">
        <v>93</v>
      </c>
      <c r="AY4448" s="20" t="s">
        <v>224</v>
      </c>
      <c r="BE4448" s="228">
        <f>IF(N4448="základní",J4448,0)</f>
        <v>0</v>
      </c>
      <c r="BF4448" s="228">
        <f>IF(N4448="snížená",J4448,0)</f>
        <v>0</v>
      </c>
      <c r="BG4448" s="228">
        <f>IF(N4448="zákl. přenesená",J4448,0)</f>
        <v>0</v>
      </c>
      <c r="BH4448" s="228">
        <f>IF(N4448="sníž. přenesená",J4448,0)</f>
        <v>0</v>
      </c>
      <c r="BI4448" s="228">
        <f>IF(N4448="nulová",J4448,0)</f>
        <v>0</v>
      </c>
      <c r="BJ4448" s="20" t="s">
        <v>93</v>
      </c>
      <c r="BK4448" s="228">
        <f>ROUND(I4448*H4448,2)</f>
        <v>0</v>
      </c>
      <c r="BL4448" s="20" t="s">
        <v>544</v>
      </c>
      <c r="BM4448" s="227" t="s">
        <v>4615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4616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4617</v>
      </c>
      <c r="G4450" s="230"/>
      <c r="H4450" s="234">
        <v>438.14600000000002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4618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4619</v>
      </c>
      <c r="G4452" s="230"/>
      <c r="H4452" s="234">
        <v>88.819999999999993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4" customFormat="1">
      <c r="A4453" s="14"/>
      <c r="B4453" s="246"/>
      <c r="C4453" s="247"/>
      <c r="D4453" s="231" t="s">
        <v>268</v>
      </c>
      <c r="E4453" s="248" t="s">
        <v>19</v>
      </c>
      <c r="F4453" s="249" t="s">
        <v>1602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268</v>
      </c>
      <c r="AU4453" s="255" t="s">
        <v>93</v>
      </c>
      <c r="AV4453" s="14" t="s">
        <v>82</v>
      </c>
      <c r="AW4453" s="14" t="s">
        <v>34</v>
      </c>
      <c r="AX4453" s="14" t="s">
        <v>74</v>
      </c>
      <c r="AY4453" s="255" t="s">
        <v>224</v>
      </c>
    </row>
    <row r="4454" s="13" customFormat="1">
      <c r="A4454" s="13"/>
      <c r="B4454" s="229"/>
      <c r="C4454" s="230"/>
      <c r="D4454" s="231" t="s">
        <v>268</v>
      </c>
      <c r="E4454" s="232" t="s">
        <v>19</v>
      </c>
      <c r="F4454" s="233" t="s">
        <v>4620</v>
      </c>
      <c r="G4454" s="230"/>
      <c r="H4454" s="234">
        <v>6.899</v>
      </c>
      <c r="I4454" s="235"/>
      <c r="J4454" s="230"/>
      <c r="K4454" s="230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268</v>
      </c>
      <c r="AU4454" s="240" t="s">
        <v>93</v>
      </c>
      <c r="AV4454" s="13" t="s">
        <v>93</v>
      </c>
      <c r="AW4454" s="13" t="s">
        <v>34</v>
      </c>
      <c r="AX4454" s="13" t="s">
        <v>74</v>
      </c>
      <c r="AY4454" s="240" t="s">
        <v>224</v>
      </c>
    </row>
    <row r="4455" s="16" customFormat="1">
      <c r="A4455" s="16"/>
      <c r="B4455" s="272"/>
      <c r="C4455" s="273"/>
      <c r="D4455" s="231" t="s">
        <v>268</v>
      </c>
      <c r="E4455" s="274" t="s">
        <v>19</v>
      </c>
      <c r="F4455" s="275" t="s">
        <v>351</v>
      </c>
      <c r="G4455" s="273"/>
      <c r="H4455" s="276">
        <v>533.86500000000001</v>
      </c>
      <c r="I4455" s="277"/>
      <c r="J4455" s="273"/>
      <c r="K4455" s="273"/>
      <c r="L4455" s="278"/>
      <c r="M4455" s="279"/>
      <c r="N4455" s="280"/>
      <c r="O4455" s="280"/>
      <c r="P4455" s="280"/>
      <c r="Q4455" s="280"/>
      <c r="R4455" s="280"/>
      <c r="S4455" s="280"/>
      <c r="T4455" s="281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T4455" s="282" t="s">
        <v>268</v>
      </c>
      <c r="AU4455" s="282" t="s">
        <v>93</v>
      </c>
      <c r="AV4455" s="16" t="s">
        <v>231</v>
      </c>
      <c r="AW4455" s="16" t="s">
        <v>34</v>
      </c>
      <c r="AX4455" s="16" t="s">
        <v>82</v>
      </c>
      <c r="AY4455" s="282" t="s">
        <v>224</v>
      </c>
    </row>
    <row r="4456" s="12" customFormat="1" ht="22.8" customHeight="1">
      <c r="A4456" s="12"/>
      <c r="B4456" s="200"/>
      <c r="C4456" s="201"/>
      <c r="D4456" s="202" t="s">
        <v>73</v>
      </c>
      <c r="E4456" s="214" t="s">
        <v>4621</v>
      </c>
      <c r="F4456" s="214" t="s">
        <v>4622</v>
      </c>
      <c r="G4456" s="201"/>
      <c r="H4456" s="201"/>
      <c r="I4456" s="204"/>
      <c r="J4456" s="215">
        <f>BK4456</f>
        <v>0</v>
      </c>
      <c r="K4456" s="201"/>
      <c r="L4456" s="206"/>
      <c r="M4456" s="207"/>
      <c r="N4456" s="208"/>
      <c r="O4456" s="208"/>
      <c r="P4456" s="209">
        <f>SUM(P4457:P4469)</f>
        <v>0</v>
      </c>
      <c r="Q4456" s="208"/>
      <c r="R4456" s="209">
        <f>SUM(R4457:R4469)</f>
        <v>8.5753170300000008</v>
      </c>
      <c r="S4456" s="208"/>
      <c r="T4456" s="210">
        <f>SUM(T4457:T4469)</f>
        <v>0</v>
      </c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R4456" s="211" t="s">
        <v>93</v>
      </c>
      <c r="AT4456" s="212" t="s">
        <v>73</v>
      </c>
      <c r="AU4456" s="212" t="s">
        <v>82</v>
      </c>
      <c r="AY4456" s="211" t="s">
        <v>224</v>
      </c>
      <c r="BK4456" s="213">
        <f>SUM(BK4457:BK4469)</f>
        <v>0</v>
      </c>
    </row>
    <row r="4457" s="2" customFormat="1" ht="33" customHeight="1">
      <c r="A4457" s="41"/>
      <c r="B4457" s="42"/>
      <c r="C4457" s="216" t="s">
        <v>4623</v>
      </c>
      <c r="D4457" s="216" t="s">
        <v>227</v>
      </c>
      <c r="E4457" s="217" t="s">
        <v>4624</v>
      </c>
      <c r="F4457" s="218" t="s">
        <v>4625</v>
      </c>
      <c r="G4457" s="219" t="s">
        <v>266</v>
      </c>
      <c r="H4457" s="220">
        <v>17500.647000000001</v>
      </c>
      <c r="I4457" s="221"/>
      <c r="J4457" s="222">
        <f>ROUND(I4457*H4457,2)</f>
        <v>0</v>
      </c>
      <c r="K4457" s="218" t="s">
        <v>312</v>
      </c>
      <c r="L4457" s="47"/>
      <c r="M4457" s="223" t="s">
        <v>19</v>
      </c>
      <c r="N4457" s="224" t="s">
        <v>46</v>
      </c>
      <c r="O4457" s="87"/>
      <c r="P4457" s="225">
        <f>O4457*H4457</f>
        <v>0</v>
      </c>
      <c r="Q4457" s="225">
        <v>0.00020000000000000001</v>
      </c>
      <c r="R4457" s="225">
        <f>Q4457*H4457</f>
        <v>3.5001294000000005</v>
      </c>
      <c r="S4457" s="225">
        <v>0</v>
      </c>
      <c r="T4457" s="226">
        <f>S4457*H4457</f>
        <v>0</v>
      </c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R4457" s="227" t="s">
        <v>544</v>
      </c>
      <c r="AT4457" s="227" t="s">
        <v>227</v>
      </c>
      <c r="AU4457" s="227" t="s">
        <v>93</v>
      </c>
      <c r="AY4457" s="20" t="s">
        <v>224</v>
      </c>
      <c r="BE4457" s="228">
        <f>IF(N4457="základní",J4457,0)</f>
        <v>0</v>
      </c>
      <c r="BF4457" s="228">
        <f>IF(N4457="snížená",J4457,0)</f>
        <v>0</v>
      </c>
      <c r="BG4457" s="228">
        <f>IF(N4457="zákl. přenesená",J4457,0)</f>
        <v>0</v>
      </c>
      <c r="BH4457" s="228">
        <f>IF(N4457="sníž. přenesená",J4457,0)</f>
        <v>0</v>
      </c>
      <c r="BI4457" s="228">
        <f>IF(N4457="nulová",J4457,0)</f>
        <v>0</v>
      </c>
      <c r="BJ4457" s="20" t="s">
        <v>93</v>
      </c>
      <c r="BK4457" s="228">
        <f>ROUND(I4457*H4457,2)</f>
        <v>0</v>
      </c>
      <c r="BL4457" s="20" t="s">
        <v>544</v>
      </c>
      <c r="BM4457" s="227" t="s">
        <v>4626</v>
      </c>
    </row>
    <row r="4458" s="2" customFormat="1">
      <c r="A4458" s="41"/>
      <c r="B4458" s="42"/>
      <c r="C4458" s="43"/>
      <c r="D4458" s="267" t="s">
        <v>314</v>
      </c>
      <c r="E4458" s="43"/>
      <c r="F4458" s="268" t="s">
        <v>4627</v>
      </c>
      <c r="G4458" s="43"/>
      <c r="H4458" s="43"/>
      <c r="I4458" s="269"/>
      <c r="J4458" s="43"/>
      <c r="K4458" s="43"/>
      <c r="L4458" s="47"/>
      <c r="M4458" s="270"/>
      <c r="N4458" s="271"/>
      <c r="O4458" s="87"/>
      <c r="P4458" s="87"/>
      <c r="Q4458" s="87"/>
      <c r="R4458" s="87"/>
      <c r="S4458" s="87"/>
      <c r="T4458" s="88"/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T4458" s="20" t="s">
        <v>314</v>
      </c>
      <c r="AU4458" s="20" t="s">
        <v>93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4628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4629</v>
      </c>
      <c r="G4460" s="230"/>
      <c r="H4460" s="234">
        <v>13836.709000000001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4630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4631</v>
      </c>
      <c r="G4462" s="230"/>
      <c r="H4462" s="234">
        <v>985.42100000000005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4632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4633</v>
      </c>
      <c r="G4464" s="230"/>
      <c r="H4464" s="234">
        <v>4667.8890000000001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4634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93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4635</v>
      </c>
      <c r="G4466" s="230"/>
      <c r="H4466" s="234">
        <v>-1989.3720000000001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93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6" customFormat="1">
      <c r="A4467" s="16"/>
      <c r="B4467" s="272"/>
      <c r="C4467" s="273"/>
      <c r="D4467" s="231" t="s">
        <v>268</v>
      </c>
      <c r="E4467" s="274" t="s">
        <v>19</v>
      </c>
      <c r="F4467" s="275" t="s">
        <v>351</v>
      </c>
      <c r="G4467" s="273"/>
      <c r="H4467" s="276">
        <v>17500.647000000001</v>
      </c>
      <c r="I4467" s="277"/>
      <c r="J4467" s="273"/>
      <c r="K4467" s="273"/>
      <c r="L4467" s="278"/>
      <c r="M4467" s="279"/>
      <c r="N4467" s="280"/>
      <c r="O4467" s="280"/>
      <c r="P4467" s="280"/>
      <c r="Q4467" s="280"/>
      <c r="R4467" s="280"/>
      <c r="S4467" s="280"/>
      <c r="T4467" s="281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T4467" s="282" t="s">
        <v>268</v>
      </c>
      <c r="AU4467" s="282" t="s">
        <v>93</v>
      </c>
      <c r="AV4467" s="16" t="s">
        <v>231</v>
      </c>
      <c r="AW4467" s="16" t="s">
        <v>34</v>
      </c>
      <c r="AX4467" s="16" t="s">
        <v>82</v>
      </c>
      <c r="AY4467" s="282" t="s">
        <v>224</v>
      </c>
    </row>
    <row r="4468" s="2" customFormat="1" ht="37.8" customHeight="1">
      <c r="A4468" s="41"/>
      <c r="B4468" s="42"/>
      <c r="C4468" s="216" t="s">
        <v>4636</v>
      </c>
      <c r="D4468" s="216" t="s">
        <v>227</v>
      </c>
      <c r="E4468" s="217" t="s">
        <v>4637</v>
      </c>
      <c r="F4468" s="218" t="s">
        <v>4638</v>
      </c>
      <c r="G4468" s="219" t="s">
        <v>266</v>
      </c>
      <c r="H4468" s="220">
        <v>17500.647000000001</v>
      </c>
      <c r="I4468" s="221"/>
      <c r="J4468" s="222">
        <f>ROUND(I4468*H4468,2)</f>
        <v>0</v>
      </c>
      <c r="K4468" s="218" t="s">
        <v>312</v>
      </c>
      <c r="L4468" s="47"/>
      <c r="M4468" s="223" t="s">
        <v>19</v>
      </c>
      <c r="N4468" s="224" t="s">
        <v>46</v>
      </c>
      <c r="O4468" s="87"/>
      <c r="P4468" s="225">
        <f>O4468*H4468</f>
        <v>0</v>
      </c>
      <c r="Q4468" s="225">
        <v>0.00029</v>
      </c>
      <c r="R4468" s="225">
        <f>Q4468*H4468</f>
        <v>5.0751876300000003</v>
      </c>
      <c r="S4468" s="225">
        <v>0</v>
      </c>
      <c r="T4468" s="226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7" t="s">
        <v>544</v>
      </c>
      <c r="AT4468" s="227" t="s">
        <v>227</v>
      </c>
      <c r="AU4468" s="227" t="s">
        <v>93</v>
      </c>
      <c r="AY4468" s="20" t="s">
        <v>224</v>
      </c>
      <c r="BE4468" s="228">
        <f>IF(N4468="základní",J4468,0)</f>
        <v>0</v>
      </c>
      <c r="BF4468" s="228">
        <f>IF(N4468="snížená",J4468,0)</f>
        <v>0</v>
      </c>
      <c r="BG4468" s="228">
        <f>IF(N4468="zákl. přenesená",J4468,0)</f>
        <v>0</v>
      </c>
      <c r="BH4468" s="228">
        <f>IF(N4468="sníž. přenesená",J4468,0)</f>
        <v>0</v>
      </c>
      <c r="BI4468" s="228">
        <f>IF(N4468="nulová",J4468,0)</f>
        <v>0</v>
      </c>
      <c r="BJ4468" s="20" t="s">
        <v>93</v>
      </c>
      <c r="BK4468" s="228">
        <f>ROUND(I4468*H4468,2)</f>
        <v>0</v>
      </c>
      <c r="BL4468" s="20" t="s">
        <v>544</v>
      </c>
      <c r="BM4468" s="227" t="s">
        <v>4639</v>
      </c>
    </row>
    <row r="4469" s="2" customFormat="1">
      <c r="A4469" s="41"/>
      <c r="B4469" s="42"/>
      <c r="C4469" s="43"/>
      <c r="D4469" s="267" t="s">
        <v>314</v>
      </c>
      <c r="E4469" s="43"/>
      <c r="F4469" s="268" t="s">
        <v>4640</v>
      </c>
      <c r="G4469" s="43"/>
      <c r="H4469" s="43"/>
      <c r="I4469" s="269"/>
      <c r="J4469" s="43"/>
      <c r="K4469" s="43"/>
      <c r="L4469" s="47"/>
      <c r="M4469" s="270"/>
      <c r="N4469" s="271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314</v>
      </c>
      <c r="AU4469" s="20" t="s">
        <v>93</v>
      </c>
    </row>
    <row r="4470" s="12" customFormat="1" ht="25.92" customHeight="1">
      <c r="A4470" s="12"/>
      <c r="B4470" s="200"/>
      <c r="C4470" s="201"/>
      <c r="D4470" s="202" t="s">
        <v>73</v>
      </c>
      <c r="E4470" s="203" t="s">
        <v>572</v>
      </c>
      <c r="F4470" s="203" t="s">
        <v>4641</v>
      </c>
      <c r="G4470" s="201"/>
      <c r="H4470" s="201"/>
      <c r="I4470" s="204"/>
      <c r="J4470" s="205">
        <f>BK4470</f>
        <v>0</v>
      </c>
      <c r="K4470" s="201"/>
      <c r="L4470" s="206"/>
      <c r="M4470" s="207"/>
      <c r="N4470" s="208"/>
      <c r="O4470" s="208"/>
      <c r="P4470" s="209">
        <f>P4471+P4475</f>
        <v>0</v>
      </c>
      <c r="Q4470" s="208"/>
      <c r="R4470" s="209">
        <f>R4471+R4475</f>
        <v>0</v>
      </c>
      <c r="S4470" s="208"/>
      <c r="T4470" s="210">
        <f>T4471+T4475</f>
        <v>0</v>
      </c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R4470" s="211" t="s">
        <v>108</v>
      </c>
      <c r="AT4470" s="212" t="s">
        <v>73</v>
      </c>
      <c r="AU4470" s="212" t="s">
        <v>74</v>
      </c>
      <c r="AY4470" s="211" t="s">
        <v>224</v>
      </c>
      <c r="BK4470" s="213">
        <f>BK4471+BK4475</f>
        <v>0</v>
      </c>
    </row>
    <row r="4471" s="12" customFormat="1" ht="22.8" customHeight="1">
      <c r="A4471" s="12"/>
      <c r="B4471" s="200"/>
      <c r="C4471" s="201"/>
      <c r="D4471" s="202" t="s">
        <v>73</v>
      </c>
      <c r="E4471" s="214" t="s">
        <v>4642</v>
      </c>
      <c r="F4471" s="214" t="s">
        <v>4643</v>
      </c>
      <c r="G4471" s="201"/>
      <c r="H4471" s="201"/>
      <c r="I4471" s="204"/>
      <c r="J4471" s="215">
        <f>BK4471</f>
        <v>0</v>
      </c>
      <c r="K4471" s="201"/>
      <c r="L4471" s="206"/>
      <c r="M4471" s="207"/>
      <c r="N4471" s="208"/>
      <c r="O4471" s="208"/>
      <c r="P4471" s="209">
        <f>SUM(P4472:P4474)</f>
        <v>0</v>
      </c>
      <c r="Q4471" s="208"/>
      <c r="R4471" s="209">
        <f>SUM(R4472:R4474)</f>
        <v>0</v>
      </c>
      <c r="S4471" s="208"/>
      <c r="T4471" s="210">
        <f>SUM(T4472:T4474)</f>
        <v>0</v>
      </c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R4471" s="211" t="s">
        <v>108</v>
      </c>
      <c r="AT4471" s="212" t="s">
        <v>73</v>
      </c>
      <c r="AU4471" s="212" t="s">
        <v>82</v>
      </c>
      <c r="AY4471" s="211" t="s">
        <v>224</v>
      </c>
      <c r="BK4471" s="213">
        <f>SUM(BK4472:BK4474)</f>
        <v>0</v>
      </c>
    </row>
    <row r="4472" s="2" customFormat="1" ht="16.5" customHeight="1">
      <c r="A4472" s="41"/>
      <c r="B4472" s="42"/>
      <c r="C4472" s="216" t="s">
        <v>4644</v>
      </c>
      <c r="D4472" s="216" t="s">
        <v>227</v>
      </c>
      <c r="E4472" s="217" t="s">
        <v>4645</v>
      </c>
      <c r="F4472" s="218" t="s">
        <v>4646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1041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1041</v>
      </c>
      <c r="BM4472" s="227" t="s">
        <v>4647</v>
      </c>
    </row>
    <row r="4473" s="2" customFormat="1" ht="16.5" customHeight="1">
      <c r="A4473" s="41"/>
      <c r="B4473" s="42"/>
      <c r="C4473" s="216" t="s">
        <v>4648</v>
      </c>
      <c r="D4473" s="216" t="s">
        <v>227</v>
      </c>
      <c r="E4473" s="217" t="s">
        <v>4649</v>
      </c>
      <c r="F4473" s="218" t="s">
        <v>4650</v>
      </c>
      <c r="G4473" s="219" t="s">
        <v>595</v>
      </c>
      <c r="H4473" s="220">
        <v>1</v>
      </c>
      <c r="I4473" s="221"/>
      <c r="J4473" s="222">
        <f>ROUND(I4473*H4473,2)</f>
        <v>0</v>
      </c>
      <c r="K4473" s="218" t="s">
        <v>19</v>
      </c>
      <c r="L4473" s="47"/>
      <c r="M4473" s="223" t="s">
        <v>19</v>
      </c>
      <c r="N4473" s="224" t="s">
        <v>46</v>
      </c>
      <c r="O4473" s="87"/>
      <c r="P4473" s="225">
        <f>O4473*H4473</f>
        <v>0</v>
      </c>
      <c r="Q4473" s="225">
        <v>0</v>
      </c>
      <c r="R4473" s="225">
        <f>Q4473*H4473</f>
        <v>0</v>
      </c>
      <c r="S4473" s="225">
        <v>0</v>
      </c>
      <c r="T4473" s="226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7" t="s">
        <v>1041</v>
      </c>
      <c r="AT4473" s="227" t="s">
        <v>227</v>
      </c>
      <c r="AU4473" s="227" t="s">
        <v>93</v>
      </c>
      <c r="AY4473" s="20" t="s">
        <v>224</v>
      </c>
      <c r="BE4473" s="228">
        <f>IF(N4473="základní",J4473,0)</f>
        <v>0</v>
      </c>
      <c r="BF4473" s="228">
        <f>IF(N4473="snížená",J4473,0)</f>
        <v>0</v>
      </c>
      <c r="BG4473" s="228">
        <f>IF(N4473="zákl. přenesená",J4473,0)</f>
        <v>0</v>
      </c>
      <c r="BH4473" s="228">
        <f>IF(N4473="sníž. přenesená",J4473,0)</f>
        <v>0</v>
      </c>
      <c r="BI4473" s="228">
        <f>IF(N4473="nulová",J4473,0)</f>
        <v>0</v>
      </c>
      <c r="BJ4473" s="20" t="s">
        <v>93</v>
      </c>
      <c r="BK4473" s="228">
        <f>ROUND(I4473*H4473,2)</f>
        <v>0</v>
      </c>
      <c r="BL4473" s="20" t="s">
        <v>1041</v>
      </c>
      <c r="BM4473" s="227" t="s">
        <v>4651</v>
      </c>
    </row>
    <row r="4474" s="2" customFormat="1" ht="16.5" customHeight="1">
      <c r="A4474" s="41"/>
      <c r="B4474" s="42"/>
      <c r="C4474" s="216" t="s">
        <v>4652</v>
      </c>
      <c r="D4474" s="216" t="s">
        <v>227</v>
      </c>
      <c r="E4474" s="217" t="s">
        <v>4653</v>
      </c>
      <c r="F4474" s="218" t="s">
        <v>4654</v>
      </c>
      <c r="G4474" s="219" t="s">
        <v>595</v>
      </c>
      <c r="H4474" s="220">
        <v>1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1041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1041</v>
      </c>
      <c r="BM4474" s="227" t="s">
        <v>4655</v>
      </c>
    </row>
    <row r="4475" s="12" customFormat="1" ht="22.8" customHeight="1">
      <c r="A4475" s="12"/>
      <c r="B4475" s="200"/>
      <c r="C4475" s="201"/>
      <c r="D4475" s="202" t="s">
        <v>73</v>
      </c>
      <c r="E4475" s="214" t="s">
        <v>4656</v>
      </c>
      <c r="F4475" s="214" t="s">
        <v>4657</v>
      </c>
      <c r="G4475" s="201"/>
      <c r="H4475" s="201"/>
      <c r="I4475" s="204"/>
      <c r="J4475" s="215">
        <f>BK4475</f>
        <v>0</v>
      </c>
      <c r="K4475" s="201"/>
      <c r="L4475" s="206"/>
      <c r="M4475" s="207"/>
      <c r="N4475" s="208"/>
      <c r="O4475" s="208"/>
      <c r="P4475" s="209">
        <f>SUM(P4476:P4494)</f>
        <v>0</v>
      </c>
      <c r="Q4475" s="208"/>
      <c r="R4475" s="209">
        <f>SUM(R4476:R4494)</f>
        <v>0</v>
      </c>
      <c r="S4475" s="208"/>
      <c r="T4475" s="210">
        <f>SUM(T4476:T4494)</f>
        <v>0</v>
      </c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R4475" s="211" t="s">
        <v>108</v>
      </c>
      <c r="AT4475" s="212" t="s">
        <v>73</v>
      </c>
      <c r="AU4475" s="212" t="s">
        <v>82</v>
      </c>
      <c r="AY4475" s="211" t="s">
        <v>224</v>
      </c>
      <c r="BK4475" s="213">
        <f>SUM(BK4476:BK4494)</f>
        <v>0</v>
      </c>
    </row>
    <row r="4476" s="2" customFormat="1" ht="21.75" customHeight="1">
      <c r="A4476" s="41"/>
      <c r="B4476" s="42"/>
      <c r="C4476" s="216" t="s">
        <v>4658</v>
      </c>
      <c r="D4476" s="216" t="s">
        <v>227</v>
      </c>
      <c r="E4476" s="217" t="s">
        <v>4659</v>
      </c>
      <c r="F4476" s="218" t="s">
        <v>4660</v>
      </c>
      <c r="G4476" s="219" t="s">
        <v>4661</v>
      </c>
      <c r="H4476" s="220">
        <v>34049.32</v>
      </c>
      <c r="I4476" s="221"/>
      <c r="J4476" s="222">
        <f>ROUND(I4476*H4476,2)</f>
        <v>0</v>
      </c>
      <c r="K4476" s="218" t="s">
        <v>19</v>
      </c>
      <c r="L4476" s="47"/>
      <c r="M4476" s="223" t="s">
        <v>19</v>
      </c>
      <c r="N4476" s="224" t="s">
        <v>46</v>
      </c>
      <c r="O4476" s="87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R4476" s="227" t="s">
        <v>1041</v>
      </c>
      <c r="AT4476" s="227" t="s">
        <v>227</v>
      </c>
      <c r="AU4476" s="227" t="s">
        <v>93</v>
      </c>
      <c r="AY4476" s="20" t="s">
        <v>224</v>
      </c>
      <c r="BE4476" s="228">
        <f>IF(N4476="základní",J4476,0)</f>
        <v>0</v>
      </c>
      <c r="BF4476" s="228">
        <f>IF(N4476="snížená",J4476,0)</f>
        <v>0</v>
      </c>
      <c r="BG4476" s="228">
        <f>IF(N4476="zákl. přenesená",J4476,0)</f>
        <v>0</v>
      </c>
      <c r="BH4476" s="228">
        <f>IF(N4476="sníž. přenesená",J4476,0)</f>
        <v>0</v>
      </c>
      <c r="BI4476" s="228">
        <f>IF(N4476="nulová",J4476,0)</f>
        <v>0</v>
      </c>
      <c r="BJ4476" s="20" t="s">
        <v>93</v>
      </c>
      <c r="BK4476" s="228">
        <f>ROUND(I4476*H4476,2)</f>
        <v>0</v>
      </c>
      <c r="BL4476" s="20" t="s">
        <v>1041</v>
      </c>
      <c r="BM4476" s="227" t="s">
        <v>4662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4663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4664</v>
      </c>
      <c r="G4478" s="230"/>
      <c r="H4478" s="234">
        <v>283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4665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4105</v>
      </c>
      <c r="G4480" s="230"/>
      <c r="H4480" s="234">
        <v>551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4666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4667</v>
      </c>
      <c r="G4482" s="230"/>
      <c r="H4482" s="234">
        <v>10922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4" customFormat="1">
      <c r="A4483" s="14"/>
      <c r="B4483" s="246"/>
      <c r="C4483" s="247"/>
      <c r="D4483" s="231" t="s">
        <v>268</v>
      </c>
      <c r="E4483" s="248" t="s">
        <v>19</v>
      </c>
      <c r="F4483" s="249" t="s">
        <v>4668</v>
      </c>
      <c r="G4483" s="247"/>
      <c r="H4483" s="248" t="s">
        <v>19</v>
      </c>
      <c r="I4483" s="250"/>
      <c r="J4483" s="247"/>
      <c r="K4483" s="247"/>
      <c r="L4483" s="251"/>
      <c r="M4483" s="252"/>
      <c r="N4483" s="253"/>
      <c r="O4483" s="253"/>
      <c r="P4483" s="253"/>
      <c r="Q4483" s="253"/>
      <c r="R4483" s="253"/>
      <c r="S4483" s="253"/>
      <c r="T4483" s="25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5" t="s">
        <v>268</v>
      </c>
      <c r="AU4483" s="255" t="s">
        <v>93</v>
      </c>
      <c r="AV4483" s="14" t="s">
        <v>82</v>
      </c>
      <c r="AW4483" s="14" t="s">
        <v>34</v>
      </c>
      <c r="AX4483" s="14" t="s">
        <v>74</v>
      </c>
      <c r="AY4483" s="255" t="s">
        <v>224</v>
      </c>
    </row>
    <row r="4484" s="13" customFormat="1">
      <c r="A4484" s="13"/>
      <c r="B4484" s="229"/>
      <c r="C4484" s="230"/>
      <c r="D4484" s="231" t="s">
        <v>268</v>
      </c>
      <c r="E4484" s="232" t="s">
        <v>19</v>
      </c>
      <c r="F4484" s="233" t="s">
        <v>4669</v>
      </c>
      <c r="G4484" s="230"/>
      <c r="H4484" s="234">
        <v>2210</v>
      </c>
      <c r="I4484" s="235"/>
      <c r="J4484" s="230"/>
      <c r="K4484" s="230"/>
      <c r="L4484" s="236"/>
      <c r="M4484" s="237"/>
      <c r="N4484" s="238"/>
      <c r="O4484" s="238"/>
      <c r="P4484" s="238"/>
      <c r="Q4484" s="238"/>
      <c r="R4484" s="238"/>
      <c r="S4484" s="238"/>
      <c r="T4484" s="23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0" t="s">
        <v>268</v>
      </c>
      <c r="AU4484" s="240" t="s">
        <v>93</v>
      </c>
      <c r="AV4484" s="13" t="s">
        <v>93</v>
      </c>
      <c r="AW4484" s="13" t="s">
        <v>34</v>
      </c>
      <c r="AX4484" s="13" t="s">
        <v>74</v>
      </c>
      <c r="AY4484" s="240" t="s">
        <v>224</v>
      </c>
    </row>
    <row r="4485" s="15" customFormat="1">
      <c r="A4485" s="15"/>
      <c r="B4485" s="256"/>
      <c r="C4485" s="257"/>
      <c r="D4485" s="231" t="s">
        <v>268</v>
      </c>
      <c r="E4485" s="258" t="s">
        <v>19</v>
      </c>
      <c r="F4485" s="259" t="s">
        <v>300</v>
      </c>
      <c r="G4485" s="257"/>
      <c r="H4485" s="260">
        <v>13966</v>
      </c>
      <c r="I4485" s="261"/>
      <c r="J4485" s="257"/>
      <c r="K4485" s="257"/>
      <c r="L4485" s="262"/>
      <c r="M4485" s="263"/>
      <c r="N4485" s="264"/>
      <c r="O4485" s="264"/>
      <c r="P4485" s="264"/>
      <c r="Q4485" s="264"/>
      <c r="R4485" s="264"/>
      <c r="S4485" s="264"/>
      <c r="T4485" s="26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66" t="s">
        <v>268</v>
      </c>
      <c r="AU4485" s="266" t="s">
        <v>93</v>
      </c>
      <c r="AV4485" s="15" t="s">
        <v>108</v>
      </c>
      <c r="AW4485" s="15" t="s">
        <v>34</v>
      </c>
      <c r="AX4485" s="15" t="s">
        <v>74</v>
      </c>
      <c r="AY4485" s="266" t="s">
        <v>224</v>
      </c>
    </row>
    <row r="4486" s="14" customFormat="1">
      <c r="A4486" s="14"/>
      <c r="B4486" s="246"/>
      <c r="C4486" s="247"/>
      <c r="D4486" s="231" t="s">
        <v>268</v>
      </c>
      <c r="E4486" s="248" t="s">
        <v>19</v>
      </c>
      <c r="F4486" s="249" t="s">
        <v>4670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268</v>
      </c>
      <c r="AU4486" s="255" t="s">
        <v>93</v>
      </c>
      <c r="AV4486" s="14" t="s">
        <v>82</v>
      </c>
      <c r="AW4486" s="14" t="s">
        <v>34</v>
      </c>
      <c r="AX4486" s="14" t="s">
        <v>74</v>
      </c>
      <c r="AY4486" s="255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4671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4672</v>
      </c>
      <c r="G4488" s="230"/>
      <c r="H4488" s="234">
        <v>19026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4673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4674</v>
      </c>
      <c r="G4490" s="230"/>
      <c r="H4490" s="234">
        <v>859.32000000000005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4" customFormat="1">
      <c r="A4491" s="14"/>
      <c r="B4491" s="246"/>
      <c r="C4491" s="247"/>
      <c r="D4491" s="231" t="s">
        <v>268</v>
      </c>
      <c r="E4491" s="248" t="s">
        <v>19</v>
      </c>
      <c r="F4491" s="249" t="s">
        <v>4675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268</v>
      </c>
      <c r="AU4491" s="255" t="s">
        <v>93</v>
      </c>
      <c r="AV4491" s="14" t="s">
        <v>82</v>
      </c>
      <c r="AW4491" s="14" t="s">
        <v>34</v>
      </c>
      <c r="AX4491" s="14" t="s">
        <v>74</v>
      </c>
      <c r="AY4491" s="255" t="s">
        <v>224</v>
      </c>
    </row>
    <row r="4492" s="13" customFormat="1">
      <c r="A4492" s="13"/>
      <c r="B4492" s="229"/>
      <c r="C4492" s="230"/>
      <c r="D4492" s="231" t="s">
        <v>268</v>
      </c>
      <c r="E4492" s="232" t="s">
        <v>19</v>
      </c>
      <c r="F4492" s="233" t="s">
        <v>4676</v>
      </c>
      <c r="G4492" s="230"/>
      <c r="H4492" s="234">
        <v>198</v>
      </c>
      <c r="I4492" s="235"/>
      <c r="J4492" s="230"/>
      <c r="K4492" s="230"/>
      <c r="L4492" s="236"/>
      <c r="M4492" s="237"/>
      <c r="N4492" s="238"/>
      <c r="O4492" s="238"/>
      <c r="P4492" s="238"/>
      <c r="Q4492" s="238"/>
      <c r="R4492" s="238"/>
      <c r="S4492" s="238"/>
      <c r="T4492" s="23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0" t="s">
        <v>268</v>
      </c>
      <c r="AU4492" s="240" t="s">
        <v>93</v>
      </c>
      <c r="AV4492" s="13" t="s">
        <v>93</v>
      </c>
      <c r="AW4492" s="13" t="s">
        <v>34</v>
      </c>
      <c r="AX4492" s="13" t="s">
        <v>74</v>
      </c>
      <c r="AY4492" s="240" t="s">
        <v>224</v>
      </c>
    </row>
    <row r="4493" s="15" customFormat="1">
      <c r="A4493" s="15"/>
      <c r="B4493" s="256"/>
      <c r="C4493" s="257"/>
      <c r="D4493" s="231" t="s">
        <v>268</v>
      </c>
      <c r="E4493" s="258" t="s">
        <v>19</v>
      </c>
      <c r="F4493" s="259" t="s">
        <v>300</v>
      </c>
      <c r="G4493" s="257"/>
      <c r="H4493" s="260">
        <v>20083.32</v>
      </c>
      <c r="I4493" s="261"/>
      <c r="J4493" s="257"/>
      <c r="K4493" s="257"/>
      <c r="L4493" s="262"/>
      <c r="M4493" s="263"/>
      <c r="N4493" s="264"/>
      <c r="O4493" s="264"/>
      <c r="P4493" s="264"/>
      <c r="Q4493" s="264"/>
      <c r="R4493" s="264"/>
      <c r="S4493" s="264"/>
      <c r="T4493" s="26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6" t="s">
        <v>268</v>
      </c>
      <c r="AU4493" s="266" t="s">
        <v>93</v>
      </c>
      <c r="AV4493" s="15" t="s">
        <v>108</v>
      </c>
      <c r="AW4493" s="15" t="s">
        <v>34</v>
      </c>
      <c r="AX4493" s="15" t="s">
        <v>74</v>
      </c>
      <c r="AY4493" s="266" t="s">
        <v>224</v>
      </c>
    </row>
    <row r="4494" s="16" customFormat="1">
      <c r="A4494" s="16"/>
      <c r="B4494" s="272"/>
      <c r="C4494" s="273"/>
      <c r="D4494" s="231" t="s">
        <v>268</v>
      </c>
      <c r="E4494" s="274" t="s">
        <v>19</v>
      </c>
      <c r="F4494" s="275" t="s">
        <v>351</v>
      </c>
      <c r="G4494" s="273"/>
      <c r="H4494" s="276">
        <v>34049.32</v>
      </c>
      <c r="I4494" s="277"/>
      <c r="J4494" s="273"/>
      <c r="K4494" s="273"/>
      <c r="L4494" s="278"/>
      <c r="M4494" s="279"/>
      <c r="N4494" s="280"/>
      <c r="O4494" s="280"/>
      <c r="P4494" s="280"/>
      <c r="Q4494" s="280"/>
      <c r="R4494" s="280"/>
      <c r="S4494" s="280"/>
      <c r="T4494" s="281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T4494" s="282" t="s">
        <v>268</v>
      </c>
      <c r="AU4494" s="282" t="s">
        <v>93</v>
      </c>
      <c r="AV4494" s="16" t="s">
        <v>231</v>
      </c>
      <c r="AW4494" s="16" t="s">
        <v>34</v>
      </c>
      <c r="AX4494" s="16" t="s">
        <v>82</v>
      </c>
      <c r="AY4494" s="282" t="s">
        <v>224</v>
      </c>
    </row>
    <row r="4495" s="12" customFormat="1" ht="25.92" customHeight="1">
      <c r="A4495" s="12"/>
      <c r="B4495" s="200"/>
      <c r="C4495" s="201"/>
      <c r="D4495" s="202" t="s">
        <v>73</v>
      </c>
      <c r="E4495" s="203" t="s">
        <v>4677</v>
      </c>
      <c r="F4495" s="203" t="s">
        <v>4678</v>
      </c>
      <c r="G4495" s="201"/>
      <c r="H4495" s="201"/>
      <c r="I4495" s="204"/>
      <c r="J4495" s="205">
        <f>BK4495</f>
        <v>0</v>
      </c>
      <c r="K4495" s="201"/>
      <c r="L4495" s="206"/>
      <c r="M4495" s="207"/>
      <c r="N4495" s="208"/>
      <c r="O4495" s="208"/>
      <c r="P4495" s="209">
        <f>SUM(P4496:P4669)</f>
        <v>0</v>
      </c>
      <c r="Q4495" s="208"/>
      <c r="R4495" s="209">
        <f>SUM(R4496:R4669)</f>
        <v>0</v>
      </c>
      <c r="S4495" s="208"/>
      <c r="T4495" s="210">
        <f>SUM(T4496:T4669)</f>
        <v>0</v>
      </c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R4495" s="211" t="s">
        <v>231</v>
      </c>
      <c r="AT4495" s="212" t="s">
        <v>73</v>
      </c>
      <c r="AU4495" s="212" t="s">
        <v>74</v>
      </c>
      <c r="AY4495" s="211" t="s">
        <v>224</v>
      </c>
      <c r="BK4495" s="213">
        <f>SUM(BK4496:BK4669)</f>
        <v>0</v>
      </c>
    </row>
    <row r="4496" s="2" customFormat="1" ht="16.5" customHeight="1">
      <c r="A4496" s="41"/>
      <c r="B4496" s="42"/>
      <c r="C4496" s="216" t="s">
        <v>4679</v>
      </c>
      <c r="D4496" s="216" t="s">
        <v>227</v>
      </c>
      <c r="E4496" s="217" t="s">
        <v>4680</v>
      </c>
      <c r="F4496" s="218" t="s">
        <v>4681</v>
      </c>
      <c r="G4496" s="219" t="s">
        <v>266</v>
      </c>
      <c r="H4496" s="220">
        <v>905.70000000000005</v>
      </c>
      <c r="I4496" s="221"/>
      <c r="J4496" s="222">
        <f>ROUND(I4496*H4496,2)</f>
        <v>0</v>
      </c>
      <c r="K4496" s="218" t="s">
        <v>19</v>
      </c>
      <c r="L4496" s="47"/>
      <c r="M4496" s="223" t="s">
        <v>19</v>
      </c>
      <c r="N4496" s="224" t="s">
        <v>46</v>
      </c>
      <c r="O4496" s="87"/>
      <c r="P4496" s="225">
        <f>O4496*H4496</f>
        <v>0</v>
      </c>
      <c r="Q4496" s="225">
        <v>0</v>
      </c>
      <c r="R4496" s="225">
        <f>Q4496*H4496</f>
        <v>0</v>
      </c>
      <c r="S4496" s="225">
        <v>0</v>
      </c>
      <c r="T4496" s="226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7" t="s">
        <v>4682</v>
      </c>
      <c r="AT4496" s="227" t="s">
        <v>227</v>
      </c>
      <c r="AU4496" s="227" t="s">
        <v>82</v>
      </c>
      <c r="AY4496" s="20" t="s">
        <v>224</v>
      </c>
      <c r="BE4496" s="228">
        <f>IF(N4496="základní",J4496,0)</f>
        <v>0</v>
      </c>
      <c r="BF4496" s="228">
        <f>IF(N4496="snížená",J4496,0)</f>
        <v>0</v>
      </c>
      <c r="BG4496" s="228">
        <f>IF(N4496="zákl. přenesená",J4496,0)</f>
        <v>0</v>
      </c>
      <c r="BH4496" s="228">
        <f>IF(N4496="sníž. přenesená",J4496,0)</f>
        <v>0</v>
      </c>
      <c r="BI4496" s="228">
        <f>IF(N4496="nulová",J4496,0)</f>
        <v>0</v>
      </c>
      <c r="BJ4496" s="20" t="s">
        <v>93</v>
      </c>
      <c r="BK4496" s="228">
        <f>ROUND(I4496*H4496,2)</f>
        <v>0</v>
      </c>
      <c r="BL4496" s="20" t="s">
        <v>4682</v>
      </c>
      <c r="BM4496" s="227" t="s">
        <v>4683</v>
      </c>
    </row>
    <row r="4497" s="14" customFormat="1">
      <c r="A4497" s="14"/>
      <c r="B4497" s="246"/>
      <c r="C4497" s="247"/>
      <c r="D4497" s="231" t="s">
        <v>268</v>
      </c>
      <c r="E4497" s="248" t="s">
        <v>19</v>
      </c>
      <c r="F4497" s="249" t="s">
        <v>496</v>
      </c>
      <c r="G4497" s="247"/>
      <c r="H4497" s="248" t="s">
        <v>19</v>
      </c>
      <c r="I4497" s="250"/>
      <c r="J4497" s="247"/>
      <c r="K4497" s="247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268</v>
      </c>
      <c r="AU4497" s="255" t="s">
        <v>82</v>
      </c>
      <c r="AV4497" s="14" t="s">
        <v>82</v>
      </c>
      <c r="AW4497" s="14" t="s">
        <v>34</v>
      </c>
      <c r="AX4497" s="14" t="s">
        <v>74</v>
      </c>
      <c r="AY4497" s="255" t="s">
        <v>224</v>
      </c>
    </row>
    <row r="4498" s="13" customFormat="1">
      <c r="A4498" s="13"/>
      <c r="B4498" s="229"/>
      <c r="C4498" s="230"/>
      <c r="D4498" s="231" t="s">
        <v>268</v>
      </c>
      <c r="E4498" s="232" t="s">
        <v>19</v>
      </c>
      <c r="F4498" s="233" t="s">
        <v>4684</v>
      </c>
      <c r="G4498" s="230"/>
      <c r="H4498" s="234">
        <v>905.70000000000005</v>
      </c>
      <c r="I4498" s="235"/>
      <c r="J4498" s="230"/>
      <c r="K4498" s="230"/>
      <c r="L4498" s="236"/>
      <c r="M4498" s="237"/>
      <c r="N4498" s="238"/>
      <c r="O4498" s="238"/>
      <c r="P4498" s="238"/>
      <c r="Q4498" s="238"/>
      <c r="R4498" s="238"/>
      <c r="S4498" s="238"/>
      <c r="T4498" s="239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0" t="s">
        <v>268</v>
      </c>
      <c r="AU4498" s="240" t="s">
        <v>82</v>
      </c>
      <c r="AV4498" s="13" t="s">
        <v>93</v>
      </c>
      <c r="AW4498" s="13" t="s">
        <v>34</v>
      </c>
      <c r="AX4498" s="13" t="s">
        <v>82</v>
      </c>
      <c r="AY4498" s="240" t="s">
        <v>224</v>
      </c>
    </row>
    <row r="4499" s="2" customFormat="1" ht="16.5" customHeight="1">
      <c r="A4499" s="41"/>
      <c r="B4499" s="42"/>
      <c r="C4499" s="216" t="s">
        <v>4685</v>
      </c>
      <c r="D4499" s="216" t="s">
        <v>227</v>
      </c>
      <c r="E4499" s="217" t="s">
        <v>4686</v>
      </c>
      <c r="F4499" s="218" t="s">
        <v>4687</v>
      </c>
      <c r="G4499" s="219" t="s">
        <v>266</v>
      </c>
      <c r="H4499" s="220">
        <v>171.30000000000001</v>
      </c>
      <c r="I4499" s="221"/>
      <c r="J4499" s="222">
        <f>ROUND(I4499*H4499,2)</f>
        <v>0</v>
      </c>
      <c r="K4499" s="218" t="s">
        <v>19</v>
      </c>
      <c r="L4499" s="47"/>
      <c r="M4499" s="223" t="s">
        <v>19</v>
      </c>
      <c r="N4499" s="224" t="s">
        <v>46</v>
      </c>
      <c r="O4499" s="87"/>
      <c r="P4499" s="225">
        <f>O4499*H4499</f>
        <v>0</v>
      </c>
      <c r="Q4499" s="225">
        <v>0</v>
      </c>
      <c r="R4499" s="225">
        <f>Q4499*H4499</f>
        <v>0</v>
      </c>
      <c r="S4499" s="225">
        <v>0</v>
      </c>
      <c r="T4499" s="226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7" t="s">
        <v>4682</v>
      </c>
      <c r="AT4499" s="227" t="s">
        <v>227</v>
      </c>
      <c r="AU4499" s="227" t="s">
        <v>82</v>
      </c>
      <c r="AY4499" s="20" t="s">
        <v>224</v>
      </c>
      <c r="BE4499" s="228">
        <f>IF(N4499="základní",J4499,0)</f>
        <v>0</v>
      </c>
      <c r="BF4499" s="228">
        <f>IF(N4499="snížená",J4499,0)</f>
        <v>0</v>
      </c>
      <c r="BG4499" s="228">
        <f>IF(N4499="zákl. přenesená",J4499,0)</f>
        <v>0</v>
      </c>
      <c r="BH4499" s="228">
        <f>IF(N4499="sníž. přenesená",J4499,0)</f>
        <v>0</v>
      </c>
      <c r="BI4499" s="228">
        <f>IF(N4499="nulová",J4499,0)</f>
        <v>0</v>
      </c>
      <c r="BJ4499" s="20" t="s">
        <v>93</v>
      </c>
      <c r="BK4499" s="228">
        <f>ROUND(I4499*H4499,2)</f>
        <v>0</v>
      </c>
      <c r="BL4499" s="20" t="s">
        <v>4682</v>
      </c>
      <c r="BM4499" s="227" t="s">
        <v>4688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496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82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4689</v>
      </c>
      <c r="G4501" s="230"/>
      <c r="H4501" s="234">
        <v>171.30000000000001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82</v>
      </c>
      <c r="AV4501" s="13" t="s">
        <v>93</v>
      </c>
      <c r="AW4501" s="13" t="s">
        <v>34</v>
      </c>
      <c r="AX4501" s="13" t="s">
        <v>82</v>
      </c>
      <c r="AY4501" s="240" t="s">
        <v>224</v>
      </c>
    </row>
    <row r="4502" s="2" customFormat="1" ht="16.5" customHeight="1">
      <c r="A4502" s="41"/>
      <c r="B4502" s="42"/>
      <c r="C4502" s="216" t="s">
        <v>4690</v>
      </c>
      <c r="D4502" s="216" t="s">
        <v>227</v>
      </c>
      <c r="E4502" s="217" t="s">
        <v>4691</v>
      </c>
      <c r="F4502" s="218" t="s">
        <v>4692</v>
      </c>
      <c r="G4502" s="219" t="s">
        <v>266</v>
      </c>
      <c r="H4502" s="220">
        <v>23.699999999999999</v>
      </c>
      <c r="I4502" s="221"/>
      <c r="J4502" s="222">
        <f>ROUND(I4502*H4502,2)</f>
        <v>0</v>
      </c>
      <c r="K4502" s="218" t="s">
        <v>19</v>
      </c>
      <c r="L4502" s="47"/>
      <c r="M4502" s="223" t="s">
        <v>19</v>
      </c>
      <c r="N4502" s="224" t="s">
        <v>46</v>
      </c>
      <c r="O4502" s="87"/>
      <c r="P4502" s="225">
        <f>O4502*H4502</f>
        <v>0</v>
      </c>
      <c r="Q4502" s="225">
        <v>0</v>
      </c>
      <c r="R4502" s="225">
        <f>Q4502*H4502</f>
        <v>0</v>
      </c>
      <c r="S4502" s="225">
        <v>0</v>
      </c>
      <c r="T4502" s="226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7" t="s">
        <v>4682</v>
      </c>
      <c r="AT4502" s="227" t="s">
        <v>227</v>
      </c>
      <c r="AU4502" s="227" t="s">
        <v>82</v>
      </c>
      <c r="AY4502" s="20" t="s">
        <v>224</v>
      </c>
      <c r="BE4502" s="228">
        <f>IF(N4502="základní",J4502,0)</f>
        <v>0</v>
      </c>
      <c r="BF4502" s="228">
        <f>IF(N4502="snížená",J4502,0)</f>
        <v>0</v>
      </c>
      <c r="BG4502" s="228">
        <f>IF(N4502="zákl. přenesená",J4502,0)</f>
        <v>0</v>
      </c>
      <c r="BH4502" s="228">
        <f>IF(N4502="sníž. přenesená",J4502,0)</f>
        <v>0</v>
      </c>
      <c r="BI4502" s="228">
        <f>IF(N4502="nulová",J4502,0)</f>
        <v>0</v>
      </c>
      <c r="BJ4502" s="20" t="s">
        <v>93</v>
      </c>
      <c r="BK4502" s="228">
        <f>ROUND(I4502*H4502,2)</f>
        <v>0</v>
      </c>
      <c r="BL4502" s="20" t="s">
        <v>4682</v>
      </c>
      <c r="BM4502" s="227" t="s">
        <v>4693</v>
      </c>
    </row>
    <row r="4503" s="14" customFormat="1">
      <c r="A4503" s="14"/>
      <c r="B4503" s="246"/>
      <c r="C4503" s="247"/>
      <c r="D4503" s="231" t="s">
        <v>268</v>
      </c>
      <c r="E4503" s="248" t="s">
        <v>19</v>
      </c>
      <c r="F4503" s="249" t="s">
        <v>496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268</v>
      </c>
      <c r="AU4503" s="255" t="s">
        <v>82</v>
      </c>
      <c r="AV4503" s="14" t="s">
        <v>82</v>
      </c>
      <c r="AW4503" s="14" t="s">
        <v>34</v>
      </c>
      <c r="AX4503" s="14" t="s">
        <v>74</v>
      </c>
      <c r="AY4503" s="255" t="s">
        <v>224</v>
      </c>
    </row>
    <row r="4504" s="13" customFormat="1">
      <c r="A4504" s="13"/>
      <c r="B4504" s="229"/>
      <c r="C4504" s="230"/>
      <c r="D4504" s="231" t="s">
        <v>268</v>
      </c>
      <c r="E4504" s="232" t="s">
        <v>19</v>
      </c>
      <c r="F4504" s="233" t="s">
        <v>3123</v>
      </c>
      <c r="G4504" s="230"/>
      <c r="H4504" s="234">
        <v>23.699999999999999</v>
      </c>
      <c r="I4504" s="235"/>
      <c r="J4504" s="230"/>
      <c r="K4504" s="230"/>
      <c r="L4504" s="236"/>
      <c r="M4504" s="237"/>
      <c r="N4504" s="238"/>
      <c r="O4504" s="238"/>
      <c r="P4504" s="238"/>
      <c r="Q4504" s="238"/>
      <c r="R4504" s="238"/>
      <c r="S4504" s="238"/>
      <c r="T4504" s="23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0" t="s">
        <v>268</v>
      </c>
      <c r="AU4504" s="240" t="s">
        <v>82</v>
      </c>
      <c r="AV4504" s="13" t="s">
        <v>93</v>
      </c>
      <c r="AW4504" s="13" t="s">
        <v>34</v>
      </c>
      <c r="AX4504" s="13" t="s">
        <v>82</v>
      </c>
      <c r="AY4504" s="240" t="s">
        <v>224</v>
      </c>
    </row>
    <row r="4505" s="2" customFormat="1" ht="16.5" customHeight="1">
      <c r="A4505" s="41"/>
      <c r="B4505" s="42"/>
      <c r="C4505" s="216" t="s">
        <v>4694</v>
      </c>
      <c r="D4505" s="216" t="s">
        <v>227</v>
      </c>
      <c r="E4505" s="217" t="s">
        <v>4695</v>
      </c>
      <c r="F4505" s="218" t="s">
        <v>4696</v>
      </c>
      <c r="G4505" s="219" t="s">
        <v>266</v>
      </c>
      <c r="H4505" s="220">
        <v>357.60000000000002</v>
      </c>
      <c r="I4505" s="221"/>
      <c r="J4505" s="222">
        <f>ROUND(I4505*H4505,2)</f>
        <v>0</v>
      </c>
      <c r="K4505" s="218" t="s">
        <v>19</v>
      </c>
      <c r="L4505" s="47"/>
      <c r="M4505" s="223" t="s">
        <v>19</v>
      </c>
      <c r="N4505" s="224" t="s">
        <v>46</v>
      </c>
      <c r="O4505" s="87"/>
      <c r="P4505" s="225">
        <f>O4505*H4505</f>
        <v>0</v>
      </c>
      <c r="Q4505" s="225">
        <v>0</v>
      </c>
      <c r="R4505" s="225">
        <f>Q4505*H4505</f>
        <v>0</v>
      </c>
      <c r="S4505" s="225">
        <v>0</v>
      </c>
      <c r="T4505" s="226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7" t="s">
        <v>4682</v>
      </c>
      <c r="AT4505" s="227" t="s">
        <v>227</v>
      </c>
      <c r="AU4505" s="227" t="s">
        <v>82</v>
      </c>
      <c r="AY4505" s="20" t="s">
        <v>224</v>
      </c>
      <c r="BE4505" s="228">
        <f>IF(N4505="základní",J4505,0)</f>
        <v>0</v>
      </c>
      <c r="BF4505" s="228">
        <f>IF(N4505="snížená",J4505,0)</f>
        <v>0</v>
      </c>
      <c r="BG4505" s="228">
        <f>IF(N4505="zákl. přenesená",J4505,0)</f>
        <v>0</v>
      </c>
      <c r="BH4505" s="228">
        <f>IF(N4505="sníž. přenesená",J4505,0)</f>
        <v>0</v>
      </c>
      <c r="BI4505" s="228">
        <f>IF(N4505="nulová",J4505,0)</f>
        <v>0</v>
      </c>
      <c r="BJ4505" s="20" t="s">
        <v>93</v>
      </c>
      <c r="BK4505" s="228">
        <f>ROUND(I4505*H4505,2)</f>
        <v>0</v>
      </c>
      <c r="BL4505" s="20" t="s">
        <v>4682</v>
      </c>
      <c r="BM4505" s="227" t="s">
        <v>4697</v>
      </c>
    </row>
    <row r="4506" s="14" customFormat="1">
      <c r="A4506" s="14"/>
      <c r="B4506" s="246"/>
      <c r="C4506" s="247"/>
      <c r="D4506" s="231" t="s">
        <v>268</v>
      </c>
      <c r="E4506" s="248" t="s">
        <v>19</v>
      </c>
      <c r="F4506" s="249" t="s">
        <v>648</v>
      </c>
      <c r="G4506" s="247"/>
      <c r="H4506" s="248" t="s">
        <v>19</v>
      </c>
      <c r="I4506" s="250"/>
      <c r="J4506" s="247"/>
      <c r="K4506" s="247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268</v>
      </c>
      <c r="AU4506" s="255" t="s">
        <v>82</v>
      </c>
      <c r="AV4506" s="14" t="s">
        <v>82</v>
      </c>
      <c r="AW4506" s="14" t="s">
        <v>34</v>
      </c>
      <c r="AX4506" s="14" t="s">
        <v>74</v>
      </c>
      <c r="AY4506" s="255" t="s">
        <v>224</v>
      </c>
    </row>
    <row r="4507" s="13" customFormat="1">
      <c r="A4507" s="13"/>
      <c r="B4507" s="229"/>
      <c r="C4507" s="230"/>
      <c r="D4507" s="231" t="s">
        <v>268</v>
      </c>
      <c r="E4507" s="232" t="s">
        <v>19</v>
      </c>
      <c r="F4507" s="233" t="s">
        <v>4698</v>
      </c>
      <c r="G4507" s="230"/>
      <c r="H4507" s="234">
        <v>357.60000000000002</v>
      </c>
      <c r="I4507" s="235"/>
      <c r="J4507" s="230"/>
      <c r="K4507" s="230"/>
      <c r="L4507" s="236"/>
      <c r="M4507" s="237"/>
      <c r="N4507" s="238"/>
      <c r="O4507" s="238"/>
      <c r="P4507" s="238"/>
      <c r="Q4507" s="238"/>
      <c r="R4507" s="238"/>
      <c r="S4507" s="238"/>
      <c r="T4507" s="23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0" t="s">
        <v>268</v>
      </c>
      <c r="AU4507" s="240" t="s">
        <v>82</v>
      </c>
      <c r="AV4507" s="13" t="s">
        <v>93</v>
      </c>
      <c r="AW4507" s="13" t="s">
        <v>34</v>
      </c>
      <c r="AX4507" s="13" t="s">
        <v>82</v>
      </c>
      <c r="AY4507" s="240" t="s">
        <v>224</v>
      </c>
    </row>
    <row r="4508" s="2" customFormat="1" ht="16.5" customHeight="1">
      <c r="A4508" s="41"/>
      <c r="B4508" s="42"/>
      <c r="C4508" s="216" t="s">
        <v>4699</v>
      </c>
      <c r="D4508" s="216" t="s">
        <v>227</v>
      </c>
      <c r="E4508" s="217" t="s">
        <v>4700</v>
      </c>
      <c r="F4508" s="218" t="s">
        <v>4701</v>
      </c>
      <c r="G4508" s="219" t="s">
        <v>266</v>
      </c>
      <c r="H4508" s="220">
        <v>2310.4000000000001</v>
      </c>
      <c r="I4508" s="221"/>
      <c r="J4508" s="222">
        <f>ROUND(I4508*H4508,2)</f>
        <v>0</v>
      </c>
      <c r="K4508" s="218" t="s">
        <v>19</v>
      </c>
      <c r="L4508" s="47"/>
      <c r="M4508" s="223" t="s">
        <v>19</v>
      </c>
      <c r="N4508" s="224" t="s">
        <v>46</v>
      </c>
      <c r="O4508" s="87"/>
      <c r="P4508" s="225">
        <f>O4508*H4508</f>
        <v>0</v>
      </c>
      <c r="Q4508" s="225">
        <v>0</v>
      </c>
      <c r="R4508" s="225">
        <f>Q4508*H4508</f>
        <v>0</v>
      </c>
      <c r="S4508" s="225">
        <v>0</v>
      </c>
      <c r="T4508" s="226">
        <f>S4508*H4508</f>
        <v>0</v>
      </c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R4508" s="227" t="s">
        <v>4682</v>
      </c>
      <c r="AT4508" s="227" t="s">
        <v>227</v>
      </c>
      <c r="AU4508" s="227" t="s">
        <v>82</v>
      </c>
      <c r="AY4508" s="20" t="s">
        <v>224</v>
      </c>
      <c r="BE4508" s="228">
        <f>IF(N4508="základní",J4508,0)</f>
        <v>0</v>
      </c>
      <c r="BF4508" s="228">
        <f>IF(N4508="snížená",J4508,0)</f>
        <v>0</v>
      </c>
      <c r="BG4508" s="228">
        <f>IF(N4508="zákl. přenesená",J4508,0)</f>
        <v>0</v>
      </c>
      <c r="BH4508" s="228">
        <f>IF(N4508="sníž. přenesená",J4508,0)</f>
        <v>0</v>
      </c>
      <c r="BI4508" s="228">
        <f>IF(N4508="nulová",J4508,0)</f>
        <v>0</v>
      </c>
      <c r="BJ4508" s="20" t="s">
        <v>93</v>
      </c>
      <c r="BK4508" s="228">
        <f>ROUND(I4508*H4508,2)</f>
        <v>0</v>
      </c>
      <c r="BL4508" s="20" t="s">
        <v>4682</v>
      </c>
      <c r="BM4508" s="227" t="s">
        <v>4702</v>
      </c>
    </row>
    <row r="4509" s="14" customFormat="1">
      <c r="A4509" s="14"/>
      <c r="B4509" s="246"/>
      <c r="C4509" s="247"/>
      <c r="D4509" s="231" t="s">
        <v>268</v>
      </c>
      <c r="E4509" s="248" t="s">
        <v>19</v>
      </c>
      <c r="F4509" s="249" t="s">
        <v>662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268</v>
      </c>
      <c r="AU4509" s="255" t="s">
        <v>82</v>
      </c>
      <c r="AV4509" s="14" t="s">
        <v>82</v>
      </c>
      <c r="AW4509" s="14" t="s">
        <v>34</v>
      </c>
      <c r="AX4509" s="14" t="s">
        <v>74</v>
      </c>
      <c r="AY4509" s="255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4703</v>
      </c>
      <c r="G4510" s="230"/>
      <c r="H4510" s="234">
        <v>185.59999999999999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3234</v>
      </c>
      <c r="G4511" s="230"/>
      <c r="H4511" s="234">
        <v>137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4704</v>
      </c>
      <c r="G4512" s="230"/>
      <c r="H4512" s="234">
        <v>153.80000000000001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3" customFormat="1">
      <c r="A4513" s="13"/>
      <c r="B4513" s="229"/>
      <c r="C4513" s="230"/>
      <c r="D4513" s="231" t="s">
        <v>268</v>
      </c>
      <c r="E4513" s="232" t="s">
        <v>19</v>
      </c>
      <c r="F4513" s="233" t="s">
        <v>4705</v>
      </c>
      <c r="G4513" s="230"/>
      <c r="H4513" s="234">
        <v>174.5</v>
      </c>
      <c r="I4513" s="235"/>
      <c r="J4513" s="230"/>
      <c r="K4513" s="230"/>
      <c r="L4513" s="236"/>
      <c r="M4513" s="237"/>
      <c r="N4513" s="238"/>
      <c r="O4513" s="238"/>
      <c r="P4513" s="238"/>
      <c r="Q4513" s="238"/>
      <c r="R4513" s="238"/>
      <c r="S4513" s="238"/>
      <c r="T4513" s="23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0" t="s">
        <v>268</v>
      </c>
      <c r="AU4513" s="240" t="s">
        <v>82</v>
      </c>
      <c r="AV4513" s="13" t="s">
        <v>93</v>
      </c>
      <c r="AW4513" s="13" t="s">
        <v>34</v>
      </c>
      <c r="AX4513" s="13" t="s">
        <v>74</v>
      </c>
      <c r="AY4513" s="240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4706</v>
      </c>
      <c r="G4514" s="230"/>
      <c r="H4514" s="234">
        <v>88.799999999999997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74</v>
      </c>
      <c r="AY4514" s="240" t="s">
        <v>224</v>
      </c>
    </row>
    <row r="4515" s="15" customFormat="1">
      <c r="A4515" s="15"/>
      <c r="B4515" s="256"/>
      <c r="C4515" s="257"/>
      <c r="D4515" s="231" t="s">
        <v>268</v>
      </c>
      <c r="E4515" s="258" t="s">
        <v>19</v>
      </c>
      <c r="F4515" s="259" t="s">
        <v>300</v>
      </c>
      <c r="G4515" s="257"/>
      <c r="H4515" s="260">
        <v>739.70000000000005</v>
      </c>
      <c r="I4515" s="261"/>
      <c r="J4515" s="257"/>
      <c r="K4515" s="257"/>
      <c r="L4515" s="262"/>
      <c r="M4515" s="263"/>
      <c r="N4515" s="264"/>
      <c r="O4515" s="264"/>
      <c r="P4515" s="264"/>
      <c r="Q4515" s="264"/>
      <c r="R4515" s="264"/>
      <c r="S4515" s="264"/>
      <c r="T4515" s="26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6" t="s">
        <v>268</v>
      </c>
      <c r="AU4515" s="266" t="s">
        <v>82</v>
      </c>
      <c r="AV4515" s="15" t="s">
        <v>108</v>
      </c>
      <c r="AW4515" s="15" t="s">
        <v>34</v>
      </c>
      <c r="AX4515" s="15" t="s">
        <v>74</v>
      </c>
      <c r="AY4515" s="266" t="s">
        <v>224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664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4707</v>
      </c>
      <c r="G4517" s="230"/>
      <c r="H4517" s="234">
        <v>404.10000000000002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3" customFormat="1">
      <c r="A4518" s="13"/>
      <c r="B4518" s="229"/>
      <c r="C4518" s="230"/>
      <c r="D4518" s="231" t="s">
        <v>268</v>
      </c>
      <c r="E4518" s="232" t="s">
        <v>19</v>
      </c>
      <c r="F4518" s="233" t="s">
        <v>4708</v>
      </c>
      <c r="G4518" s="230"/>
      <c r="H4518" s="234">
        <v>293.69999999999999</v>
      </c>
      <c r="I4518" s="235"/>
      <c r="J4518" s="230"/>
      <c r="K4518" s="230"/>
      <c r="L4518" s="236"/>
      <c r="M4518" s="237"/>
      <c r="N4518" s="238"/>
      <c r="O4518" s="238"/>
      <c r="P4518" s="238"/>
      <c r="Q4518" s="238"/>
      <c r="R4518" s="238"/>
      <c r="S4518" s="238"/>
      <c r="T4518" s="23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0" t="s">
        <v>268</v>
      </c>
      <c r="AU4518" s="240" t="s">
        <v>82</v>
      </c>
      <c r="AV4518" s="13" t="s">
        <v>93</v>
      </c>
      <c r="AW4518" s="13" t="s">
        <v>34</v>
      </c>
      <c r="AX4518" s="13" t="s">
        <v>74</v>
      </c>
      <c r="AY4518" s="240" t="s">
        <v>224</v>
      </c>
    </row>
    <row r="4519" s="13" customFormat="1">
      <c r="A4519" s="13"/>
      <c r="B4519" s="229"/>
      <c r="C4519" s="230"/>
      <c r="D4519" s="231" t="s">
        <v>268</v>
      </c>
      <c r="E4519" s="232" t="s">
        <v>19</v>
      </c>
      <c r="F4519" s="233" t="s">
        <v>4709</v>
      </c>
      <c r="G4519" s="230"/>
      <c r="H4519" s="234">
        <v>44.399999999999999</v>
      </c>
      <c r="I4519" s="235"/>
      <c r="J4519" s="230"/>
      <c r="K4519" s="230"/>
      <c r="L4519" s="236"/>
      <c r="M4519" s="237"/>
      <c r="N4519" s="238"/>
      <c r="O4519" s="238"/>
      <c r="P4519" s="238"/>
      <c r="Q4519" s="238"/>
      <c r="R4519" s="238"/>
      <c r="S4519" s="238"/>
      <c r="T4519" s="23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0" t="s">
        <v>268</v>
      </c>
      <c r="AU4519" s="240" t="s">
        <v>82</v>
      </c>
      <c r="AV4519" s="13" t="s">
        <v>93</v>
      </c>
      <c r="AW4519" s="13" t="s">
        <v>34</v>
      </c>
      <c r="AX4519" s="13" t="s">
        <v>74</v>
      </c>
      <c r="AY4519" s="240" t="s">
        <v>224</v>
      </c>
    </row>
    <row r="4520" s="15" customFormat="1">
      <c r="A4520" s="15"/>
      <c r="B4520" s="256"/>
      <c r="C4520" s="257"/>
      <c r="D4520" s="231" t="s">
        <v>268</v>
      </c>
      <c r="E4520" s="258" t="s">
        <v>19</v>
      </c>
      <c r="F4520" s="259" t="s">
        <v>300</v>
      </c>
      <c r="G4520" s="257"/>
      <c r="H4520" s="260">
        <v>742.20000000000005</v>
      </c>
      <c r="I4520" s="261"/>
      <c r="J4520" s="257"/>
      <c r="K4520" s="257"/>
      <c r="L4520" s="262"/>
      <c r="M4520" s="263"/>
      <c r="N4520" s="264"/>
      <c r="O4520" s="264"/>
      <c r="P4520" s="264"/>
      <c r="Q4520" s="264"/>
      <c r="R4520" s="264"/>
      <c r="S4520" s="264"/>
      <c r="T4520" s="26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66" t="s">
        <v>268</v>
      </c>
      <c r="AU4520" s="266" t="s">
        <v>82</v>
      </c>
      <c r="AV4520" s="15" t="s">
        <v>108</v>
      </c>
      <c r="AW4520" s="15" t="s">
        <v>34</v>
      </c>
      <c r="AX4520" s="15" t="s">
        <v>74</v>
      </c>
      <c r="AY4520" s="266" t="s">
        <v>224</v>
      </c>
    </row>
    <row r="4521" s="14" customFormat="1">
      <c r="A4521" s="14"/>
      <c r="B4521" s="246"/>
      <c r="C4521" s="247"/>
      <c r="D4521" s="231" t="s">
        <v>268</v>
      </c>
      <c r="E4521" s="248" t="s">
        <v>19</v>
      </c>
      <c r="F4521" s="249" t="s">
        <v>665</v>
      </c>
      <c r="G4521" s="247"/>
      <c r="H4521" s="248" t="s">
        <v>19</v>
      </c>
      <c r="I4521" s="250"/>
      <c r="J4521" s="247"/>
      <c r="K4521" s="247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268</v>
      </c>
      <c r="AU4521" s="255" t="s">
        <v>82</v>
      </c>
      <c r="AV4521" s="14" t="s">
        <v>82</v>
      </c>
      <c r="AW4521" s="14" t="s">
        <v>34</v>
      </c>
      <c r="AX4521" s="14" t="s">
        <v>74</v>
      </c>
      <c r="AY4521" s="255" t="s">
        <v>224</v>
      </c>
    </row>
    <row r="4522" s="13" customFormat="1">
      <c r="A4522" s="13"/>
      <c r="B4522" s="229"/>
      <c r="C4522" s="230"/>
      <c r="D4522" s="231" t="s">
        <v>268</v>
      </c>
      <c r="E4522" s="232" t="s">
        <v>19</v>
      </c>
      <c r="F4522" s="233" t="s">
        <v>4710</v>
      </c>
      <c r="G4522" s="230"/>
      <c r="H4522" s="234">
        <v>404.10000000000002</v>
      </c>
      <c r="I4522" s="235"/>
      <c r="J4522" s="230"/>
      <c r="K4522" s="230"/>
      <c r="L4522" s="236"/>
      <c r="M4522" s="237"/>
      <c r="N4522" s="238"/>
      <c r="O4522" s="238"/>
      <c r="P4522" s="238"/>
      <c r="Q4522" s="238"/>
      <c r="R4522" s="238"/>
      <c r="S4522" s="238"/>
      <c r="T4522" s="23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0" t="s">
        <v>268</v>
      </c>
      <c r="AU4522" s="240" t="s">
        <v>82</v>
      </c>
      <c r="AV4522" s="13" t="s">
        <v>93</v>
      </c>
      <c r="AW4522" s="13" t="s">
        <v>34</v>
      </c>
      <c r="AX4522" s="13" t="s">
        <v>74</v>
      </c>
      <c r="AY4522" s="240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4711</v>
      </c>
      <c r="G4523" s="230"/>
      <c r="H4523" s="234">
        <v>201.69999999999999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5" customFormat="1">
      <c r="A4524" s="15"/>
      <c r="B4524" s="256"/>
      <c r="C4524" s="257"/>
      <c r="D4524" s="231" t="s">
        <v>268</v>
      </c>
      <c r="E4524" s="258" t="s">
        <v>19</v>
      </c>
      <c r="F4524" s="259" t="s">
        <v>300</v>
      </c>
      <c r="G4524" s="257"/>
      <c r="H4524" s="260">
        <v>605.79999999999995</v>
      </c>
      <c r="I4524" s="261"/>
      <c r="J4524" s="257"/>
      <c r="K4524" s="257"/>
      <c r="L4524" s="262"/>
      <c r="M4524" s="263"/>
      <c r="N4524" s="264"/>
      <c r="O4524" s="264"/>
      <c r="P4524" s="264"/>
      <c r="Q4524" s="264"/>
      <c r="R4524" s="264"/>
      <c r="S4524" s="264"/>
      <c r="T4524" s="26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T4524" s="266" t="s">
        <v>268</v>
      </c>
      <c r="AU4524" s="266" t="s">
        <v>82</v>
      </c>
      <c r="AV4524" s="15" t="s">
        <v>108</v>
      </c>
      <c r="AW4524" s="15" t="s">
        <v>34</v>
      </c>
      <c r="AX4524" s="15" t="s">
        <v>74</v>
      </c>
      <c r="AY4524" s="266" t="s">
        <v>224</v>
      </c>
    </row>
    <row r="4525" s="14" customFormat="1">
      <c r="A4525" s="14"/>
      <c r="B4525" s="246"/>
      <c r="C4525" s="247"/>
      <c r="D4525" s="231" t="s">
        <v>268</v>
      </c>
      <c r="E4525" s="248" t="s">
        <v>19</v>
      </c>
      <c r="F4525" s="249" t="s">
        <v>667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268</v>
      </c>
      <c r="AU4525" s="255" t="s">
        <v>82</v>
      </c>
      <c r="AV4525" s="14" t="s">
        <v>82</v>
      </c>
      <c r="AW4525" s="14" t="s">
        <v>34</v>
      </c>
      <c r="AX4525" s="14" t="s">
        <v>74</v>
      </c>
      <c r="AY4525" s="255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3244</v>
      </c>
      <c r="G4526" s="230"/>
      <c r="H4526" s="234">
        <v>222.69999999999999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5" customFormat="1">
      <c r="A4527" s="15"/>
      <c r="B4527" s="256"/>
      <c r="C4527" s="257"/>
      <c r="D4527" s="231" t="s">
        <v>268</v>
      </c>
      <c r="E4527" s="258" t="s">
        <v>19</v>
      </c>
      <c r="F4527" s="259" t="s">
        <v>300</v>
      </c>
      <c r="G4527" s="257"/>
      <c r="H4527" s="260">
        <v>222.69999999999999</v>
      </c>
      <c r="I4527" s="261"/>
      <c r="J4527" s="257"/>
      <c r="K4527" s="257"/>
      <c r="L4527" s="262"/>
      <c r="M4527" s="263"/>
      <c r="N4527" s="264"/>
      <c r="O4527" s="264"/>
      <c r="P4527" s="264"/>
      <c r="Q4527" s="264"/>
      <c r="R4527" s="264"/>
      <c r="S4527" s="264"/>
      <c r="T4527" s="26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T4527" s="266" t="s">
        <v>268</v>
      </c>
      <c r="AU4527" s="266" t="s">
        <v>82</v>
      </c>
      <c r="AV4527" s="15" t="s">
        <v>108</v>
      </c>
      <c r="AW4527" s="15" t="s">
        <v>34</v>
      </c>
      <c r="AX4527" s="15" t="s">
        <v>74</v>
      </c>
      <c r="AY4527" s="266" t="s">
        <v>224</v>
      </c>
    </row>
    <row r="4528" s="16" customFormat="1">
      <c r="A4528" s="16"/>
      <c r="B4528" s="272"/>
      <c r="C4528" s="273"/>
      <c r="D4528" s="231" t="s">
        <v>268</v>
      </c>
      <c r="E4528" s="274" t="s">
        <v>19</v>
      </c>
      <c r="F4528" s="275" t="s">
        <v>351</v>
      </c>
      <c r="G4528" s="273"/>
      <c r="H4528" s="276">
        <v>2310.4000000000001</v>
      </c>
      <c r="I4528" s="277"/>
      <c r="J4528" s="273"/>
      <c r="K4528" s="273"/>
      <c r="L4528" s="278"/>
      <c r="M4528" s="279"/>
      <c r="N4528" s="280"/>
      <c r="O4528" s="280"/>
      <c r="P4528" s="280"/>
      <c r="Q4528" s="280"/>
      <c r="R4528" s="280"/>
      <c r="S4528" s="280"/>
      <c r="T4528" s="281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T4528" s="282" t="s">
        <v>268</v>
      </c>
      <c r="AU4528" s="282" t="s">
        <v>82</v>
      </c>
      <c r="AV4528" s="16" t="s">
        <v>231</v>
      </c>
      <c r="AW4528" s="16" t="s">
        <v>34</v>
      </c>
      <c r="AX4528" s="16" t="s">
        <v>82</v>
      </c>
      <c r="AY4528" s="282" t="s">
        <v>224</v>
      </c>
    </row>
    <row r="4529" s="2" customFormat="1" ht="16.5" customHeight="1">
      <c r="A4529" s="41"/>
      <c r="B4529" s="42"/>
      <c r="C4529" s="216" t="s">
        <v>4712</v>
      </c>
      <c r="D4529" s="216" t="s">
        <v>227</v>
      </c>
      <c r="E4529" s="217" t="s">
        <v>4713</v>
      </c>
      <c r="F4529" s="218" t="s">
        <v>4714</v>
      </c>
      <c r="G4529" s="219" t="s">
        <v>266</v>
      </c>
      <c r="H4529" s="220">
        <v>252.90000000000001</v>
      </c>
      <c r="I4529" s="221"/>
      <c r="J4529" s="222">
        <f>ROUND(I4529*H4529,2)</f>
        <v>0</v>
      </c>
      <c r="K4529" s="218" t="s">
        <v>19</v>
      </c>
      <c r="L4529" s="47"/>
      <c r="M4529" s="223" t="s">
        <v>19</v>
      </c>
      <c r="N4529" s="224" t="s">
        <v>46</v>
      </c>
      <c r="O4529" s="87"/>
      <c r="P4529" s="225">
        <f>O4529*H4529</f>
        <v>0</v>
      </c>
      <c r="Q4529" s="225">
        <v>0</v>
      </c>
      <c r="R4529" s="225">
        <f>Q4529*H4529</f>
        <v>0</v>
      </c>
      <c r="S4529" s="225">
        <v>0</v>
      </c>
      <c r="T4529" s="226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7" t="s">
        <v>4682</v>
      </c>
      <c r="AT4529" s="227" t="s">
        <v>227</v>
      </c>
      <c r="AU4529" s="227" t="s">
        <v>82</v>
      </c>
      <c r="AY4529" s="20" t="s">
        <v>224</v>
      </c>
      <c r="BE4529" s="228">
        <f>IF(N4529="základní",J4529,0)</f>
        <v>0</v>
      </c>
      <c r="BF4529" s="228">
        <f>IF(N4529="snížená",J4529,0)</f>
        <v>0</v>
      </c>
      <c r="BG4529" s="228">
        <f>IF(N4529="zákl. přenesená",J4529,0)</f>
        <v>0</v>
      </c>
      <c r="BH4529" s="228">
        <f>IF(N4529="sníž. přenesená",J4529,0)</f>
        <v>0</v>
      </c>
      <c r="BI4529" s="228">
        <f>IF(N4529="nulová",J4529,0)</f>
        <v>0</v>
      </c>
      <c r="BJ4529" s="20" t="s">
        <v>93</v>
      </c>
      <c r="BK4529" s="228">
        <f>ROUND(I4529*H4529,2)</f>
        <v>0</v>
      </c>
      <c r="BL4529" s="20" t="s">
        <v>4682</v>
      </c>
      <c r="BM4529" s="227" t="s">
        <v>4715</v>
      </c>
    </row>
    <row r="4530" s="14" customFormat="1">
      <c r="A4530" s="14"/>
      <c r="B4530" s="246"/>
      <c r="C4530" s="247"/>
      <c r="D4530" s="231" t="s">
        <v>268</v>
      </c>
      <c r="E4530" s="248" t="s">
        <v>19</v>
      </c>
      <c r="F4530" s="249" t="s">
        <v>648</v>
      </c>
      <c r="G4530" s="247"/>
      <c r="H4530" s="248" t="s">
        <v>19</v>
      </c>
      <c r="I4530" s="250"/>
      <c r="J4530" s="247"/>
      <c r="K4530" s="247"/>
      <c r="L4530" s="251"/>
      <c r="M4530" s="252"/>
      <c r="N4530" s="253"/>
      <c r="O4530" s="253"/>
      <c r="P4530" s="253"/>
      <c r="Q4530" s="253"/>
      <c r="R4530" s="253"/>
      <c r="S4530" s="253"/>
      <c r="T4530" s="25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5" t="s">
        <v>268</v>
      </c>
      <c r="AU4530" s="255" t="s">
        <v>82</v>
      </c>
      <c r="AV4530" s="14" t="s">
        <v>82</v>
      </c>
      <c r="AW4530" s="14" t="s">
        <v>34</v>
      </c>
      <c r="AX4530" s="14" t="s">
        <v>74</v>
      </c>
      <c r="AY4530" s="255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4716</v>
      </c>
      <c r="G4531" s="230"/>
      <c r="H4531" s="234">
        <v>252.90000000000001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82</v>
      </c>
      <c r="AY4531" s="240" t="s">
        <v>224</v>
      </c>
    </row>
    <row r="4532" s="2" customFormat="1" ht="16.5" customHeight="1">
      <c r="A4532" s="41"/>
      <c r="B4532" s="42"/>
      <c r="C4532" s="216" t="s">
        <v>4717</v>
      </c>
      <c r="D4532" s="216" t="s">
        <v>227</v>
      </c>
      <c r="E4532" s="217" t="s">
        <v>4718</v>
      </c>
      <c r="F4532" s="218" t="s">
        <v>4719</v>
      </c>
      <c r="G4532" s="219" t="s">
        <v>266</v>
      </c>
      <c r="H4532" s="220">
        <v>138.69999999999999</v>
      </c>
      <c r="I4532" s="221"/>
      <c r="J4532" s="222">
        <f>ROUND(I4532*H4532,2)</f>
        <v>0</v>
      </c>
      <c r="K4532" s="218" t="s">
        <v>19</v>
      </c>
      <c r="L4532" s="47"/>
      <c r="M4532" s="223" t="s">
        <v>19</v>
      </c>
      <c r="N4532" s="224" t="s">
        <v>46</v>
      </c>
      <c r="O4532" s="87"/>
      <c r="P4532" s="225">
        <f>O4532*H4532</f>
        <v>0</v>
      </c>
      <c r="Q4532" s="225">
        <v>0</v>
      </c>
      <c r="R4532" s="225">
        <f>Q4532*H4532</f>
        <v>0</v>
      </c>
      <c r="S4532" s="225">
        <v>0</v>
      </c>
      <c r="T4532" s="226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27" t="s">
        <v>4682</v>
      </c>
      <c r="AT4532" s="227" t="s">
        <v>227</v>
      </c>
      <c r="AU4532" s="227" t="s">
        <v>82</v>
      </c>
      <c r="AY4532" s="20" t="s">
        <v>224</v>
      </c>
      <c r="BE4532" s="228">
        <f>IF(N4532="základní",J4532,0)</f>
        <v>0</v>
      </c>
      <c r="BF4532" s="228">
        <f>IF(N4532="snížená",J4532,0)</f>
        <v>0</v>
      </c>
      <c r="BG4532" s="228">
        <f>IF(N4532="zákl. přenesená",J4532,0)</f>
        <v>0</v>
      </c>
      <c r="BH4532" s="228">
        <f>IF(N4532="sníž. přenesená",J4532,0)</f>
        <v>0</v>
      </c>
      <c r="BI4532" s="228">
        <f>IF(N4532="nulová",J4532,0)</f>
        <v>0</v>
      </c>
      <c r="BJ4532" s="20" t="s">
        <v>93</v>
      </c>
      <c r="BK4532" s="228">
        <f>ROUND(I4532*H4532,2)</f>
        <v>0</v>
      </c>
      <c r="BL4532" s="20" t="s">
        <v>4682</v>
      </c>
      <c r="BM4532" s="227" t="s">
        <v>4720</v>
      </c>
    </row>
    <row r="4533" s="14" customFormat="1">
      <c r="A4533" s="14"/>
      <c r="B4533" s="246"/>
      <c r="C4533" s="247"/>
      <c r="D4533" s="231" t="s">
        <v>268</v>
      </c>
      <c r="E4533" s="248" t="s">
        <v>19</v>
      </c>
      <c r="F4533" s="249" t="s">
        <v>648</v>
      </c>
      <c r="G4533" s="247"/>
      <c r="H4533" s="248" t="s">
        <v>19</v>
      </c>
      <c r="I4533" s="250"/>
      <c r="J4533" s="247"/>
      <c r="K4533" s="247"/>
      <c r="L4533" s="251"/>
      <c r="M4533" s="252"/>
      <c r="N4533" s="253"/>
      <c r="O4533" s="253"/>
      <c r="P4533" s="253"/>
      <c r="Q4533" s="253"/>
      <c r="R4533" s="253"/>
      <c r="S4533" s="253"/>
      <c r="T4533" s="25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5" t="s">
        <v>268</v>
      </c>
      <c r="AU4533" s="255" t="s">
        <v>82</v>
      </c>
      <c r="AV4533" s="14" t="s">
        <v>82</v>
      </c>
      <c r="AW4533" s="14" t="s">
        <v>34</v>
      </c>
      <c r="AX4533" s="14" t="s">
        <v>74</v>
      </c>
      <c r="AY4533" s="255" t="s">
        <v>224</v>
      </c>
    </row>
    <row r="4534" s="13" customFormat="1">
      <c r="A4534" s="13"/>
      <c r="B4534" s="229"/>
      <c r="C4534" s="230"/>
      <c r="D4534" s="231" t="s">
        <v>268</v>
      </c>
      <c r="E4534" s="232" t="s">
        <v>19</v>
      </c>
      <c r="F4534" s="233" t="s">
        <v>1845</v>
      </c>
      <c r="G4534" s="230"/>
      <c r="H4534" s="234">
        <v>138.69999999999999</v>
      </c>
      <c r="I4534" s="235"/>
      <c r="J4534" s="230"/>
      <c r="K4534" s="230"/>
      <c r="L4534" s="236"/>
      <c r="M4534" s="237"/>
      <c r="N4534" s="238"/>
      <c r="O4534" s="238"/>
      <c r="P4534" s="238"/>
      <c r="Q4534" s="238"/>
      <c r="R4534" s="238"/>
      <c r="S4534" s="238"/>
      <c r="T4534" s="23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0" t="s">
        <v>268</v>
      </c>
      <c r="AU4534" s="240" t="s">
        <v>82</v>
      </c>
      <c r="AV4534" s="13" t="s">
        <v>93</v>
      </c>
      <c r="AW4534" s="13" t="s">
        <v>34</v>
      </c>
      <c r="AX4534" s="13" t="s">
        <v>82</v>
      </c>
      <c r="AY4534" s="240" t="s">
        <v>224</v>
      </c>
    </row>
    <row r="4535" s="2" customFormat="1" ht="16.5" customHeight="1">
      <c r="A4535" s="41"/>
      <c r="B4535" s="42"/>
      <c r="C4535" s="216" t="s">
        <v>4721</v>
      </c>
      <c r="D4535" s="216" t="s">
        <v>227</v>
      </c>
      <c r="E4535" s="217" t="s">
        <v>4722</v>
      </c>
      <c r="F4535" s="218" t="s">
        <v>4723</v>
      </c>
      <c r="G4535" s="219" t="s">
        <v>266</v>
      </c>
      <c r="H4535" s="220">
        <v>534.79999999999995</v>
      </c>
      <c r="I4535" s="221"/>
      <c r="J4535" s="222">
        <f>ROUND(I4535*H4535,2)</f>
        <v>0</v>
      </c>
      <c r="K4535" s="218" t="s">
        <v>19</v>
      </c>
      <c r="L4535" s="47"/>
      <c r="M4535" s="223" t="s">
        <v>19</v>
      </c>
      <c r="N4535" s="224" t="s">
        <v>46</v>
      </c>
      <c r="O4535" s="87"/>
      <c r="P4535" s="225">
        <f>O4535*H4535</f>
        <v>0</v>
      </c>
      <c r="Q4535" s="225">
        <v>0</v>
      </c>
      <c r="R4535" s="225">
        <f>Q4535*H4535</f>
        <v>0</v>
      </c>
      <c r="S4535" s="225">
        <v>0</v>
      </c>
      <c r="T4535" s="226">
        <f>S4535*H4535</f>
        <v>0</v>
      </c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R4535" s="227" t="s">
        <v>4682</v>
      </c>
      <c r="AT4535" s="227" t="s">
        <v>227</v>
      </c>
      <c r="AU4535" s="227" t="s">
        <v>82</v>
      </c>
      <c r="AY4535" s="20" t="s">
        <v>224</v>
      </c>
      <c r="BE4535" s="228">
        <f>IF(N4535="základní",J4535,0)</f>
        <v>0</v>
      </c>
      <c r="BF4535" s="228">
        <f>IF(N4535="snížená",J4535,0)</f>
        <v>0</v>
      </c>
      <c r="BG4535" s="228">
        <f>IF(N4535="zákl. přenesená",J4535,0)</f>
        <v>0</v>
      </c>
      <c r="BH4535" s="228">
        <f>IF(N4535="sníž. přenesená",J4535,0)</f>
        <v>0</v>
      </c>
      <c r="BI4535" s="228">
        <f>IF(N4535="nulová",J4535,0)</f>
        <v>0</v>
      </c>
      <c r="BJ4535" s="20" t="s">
        <v>93</v>
      </c>
      <c r="BK4535" s="228">
        <f>ROUND(I4535*H4535,2)</f>
        <v>0</v>
      </c>
      <c r="BL4535" s="20" t="s">
        <v>4682</v>
      </c>
      <c r="BM4535" s="227" t="s">
        <v>4724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662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4725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664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4725</v>
      </c>
      <c r="G4539" s="230"/>
      <c r="H4539" s="234">
        <v>141.40000000000001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665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4726</v>
      </c>
      <c r="G4541" s="230"/>
      <c r="H4541" s="234">
        <v>127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4" customFormat="1">
      <c r="A4542" s="14"/>
      <c r="B4542" s="246"/>
      <c r="C4542" s="247"/>
      <c r="D4542" s="231" t="s">
        <v>268</v>
      </c>
      <c r="E4542" s="248" t="s">
        <v>19</v>
      </c>
      <c r="F4542" s="249" t="s">
        <v>667</v>
      </c>
      <c r="G4542" s="247"/>
      <c r="H4542" s="248" t="s">
        <v>19</v>
      </c>
      <c r="I4542" s="250"/>
      <c r="J4542" s="247"/>
      <c r="K4542" s="247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268</v>
      </c>
      <c r="AU4542" s="255" t="s">
        <v>82</v>
      </c>
      <c r="AV4542" s="14" t="s">
        <v>82</v>
      </c>
      <c r="AW4542" s="14" t="s">
        <v>34</v>
      </c>
      <c r="AX4542" s="14" t="s">
        <v>74</v>
      </c>
      <c r="AY4542" s="255" t="s">
        <v>224</v>
      </c>
    </row>
    <row r="4543" s="13" customFormat="1">
      <c r="A4543" s="13"/>
      <c r="B4543" s="229"/>
      <c r="C4543" s="230"/>
      <c r="D4543" s="231" t="s">
        <v>268</v>
      </c>
      <c r="E4543" s="232" t="s">
        <v>19</v>
      </c>
      <c r="F4543" s="233" t="s">
        <v>4727</v>
      </c>
      <c r="G4543" s="230"/>
      <c r="H4543" s="234">
        <v>125</v>
      </c>
      <c r="I4543" s="235"/>
      <c r="J4543" s="230"/>
      <c r="K4543" s="230"/>
      <c r="L4543" s="236"/>
      <c r="M4543" s="237"/>
      <c r="N4543" s="238"/>
      <c r="O4543" s="238"/>
      <c r="P4543" s="238"/>
      <c r="Q4543" s="238"/>
      <c r="R4543" s="238"/>
      <c r="S4543" s="238"/>
      <c r="T4543" s="23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0" t="s">
        <v>268</v>
      </c>
      <c r="AU4543" s="240" t="s">
        <v>82</v>
      </c>
      <c r="AV4543" s="13" t="s">
        <v>93</v>
      </c>
      <c r="AW4543" s="13" t="s">
        <v>34</v>
      </c>
      <c r="AX4543" s="13" t="s">
        <v>74</v>
      </c>
      <c r="AY4543" s="240" t="s">
        <v>224</v>
      </c>
    </row>
    <row r="4544" s="16" customFormat="1">
      <c r="A4544" s="16"/>
      <c r="B4544" s="272"/>
      <c r="C4544" s="273"/>
      <c r="D4544" s="231" t="s">
        <v>268</v>
      </c>
      <c r="E4544" s="274" t="s">
        <v>19</v>
      </c>
      <c r="F4544" s="275" t="s">
        <v>351</v>
      </c>
      <c r="G4544" s="273"/>
      <c r="H4544" s="276">
        <v>534.79999999999995</v>
      </c>
      <c r="I4544" s="277"/>
      <c r="J4544" s="273"/>
      <c r="K4544" s="273"/>
      <c r="L4544" s="278"/>
      <c r="M4544" s="279"/>
      <c r="N4544" s="280"/>
      <c r="O4544" s="280"/>
      <c r="P4544" s="280"/>
      <c r="Q4544" s="280"/>
      <c r="R4544" s="280"/>
      <c r="S4544" s="280"/>
      <c r="T4544" s="281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T4544" s="282" t="s">
        <v>268</v>
      </c>
      <c r="AU4544" s="282" t="s">
        <v>82</v>
      </c>
      <c r="AV4544" s="16" t="s">
        <v>231</v>
      </c>
      <c r="AW4544" s="16" t="s">
        <v>34</v>
      </c>
      <c r="AX4544" s="16" t="s">
        <v>82</v>
      </c>
      <c r="AY4544" s="282" t="s">
        <v>224</v>
      </c>
    </row>
    <row r="4545" s="2" customFormat="1" ht="16.5" customHeight="1">
      <c r="A4545" s="41"/>
      <c r="B4545" s="42"/>
      <c r="C4545" s="216" t="s">
        <v>4728</v>
      </c>
      <c r="D4545" s="216" t="s">
        <v>227</v>
      </c>
      <c r="E4545" s="217" t="s">
        <v>4729</v>
      </c>
      <c r="F4545" s="218" t="s">
        <v>4730</v>
      </c>
      <c r="G4545" s="219" t="s">
        <v>266</v>
      </c>
      <c r="H4545" s="220">
        <v>119.8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4682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4682</v>
      </c>
      <c r="BM4545" s="227" t="s">
        <v>4731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4732</v>
      </c>
      <c r="G4547" s="230"/>
      <c r="H4547" s="234">
        <v>119.8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4733</v>
      </c>
      <c r="D4548" s="216" t="s">
        <v>227</v>
      </c>
      <c r="E4548" s="217" t="s">
        <v>4734</v>
      </c>
      <c r="F4548" s="218" t="s">
        <v>4735</v>
      </c>
      <c r="G4548" s="219" t="s">
        <v>266</v>
      </c>
      <c r="H4548" s="220">
        <v>133.19999999999999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4682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4682</v>
      </c>
      <c r="BM4548" s="227" t="s">
        <v>4736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648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4737</v>
      </c>
      <c r="G4550" s="230"/>
      <c r="H4550" s="234">
        <v>133.19999999999999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82</v>
      </c>
      <c r="AY4550" s="240" t="s">
        <v>224</v>
      </c>
    </row>
    <row r="4551" s="2" customFormat="1" ht="16.5" customHeight="1">
      <c r="A4551" s="41"/>
      <c r="B4551" s="42"/>
      <c r="C4551" s="216" t="s">
        <v>4738</v>
      </c>
      <c r="D4551" s="216" t="s">
        <v>227</v>
      </c>
      <c r="E4551" s="217" t="s">
        <v>4739</v>
      </c>
      <c r="F4551" s="218" t="s">
        <v>4740</v>
      </c>
      <c r="G4551" s="219" t="s">
        <v>266</v>
      </c>
      <c r="H4551" s="220">
        <v>319</v>
      </c>
      <c r="I4551" s="221"/>
      <c r="J4551" s="222">
        <f>ROUND(I4551*H4551,2)</f>
        <v>0</v>
      </c>
      <c r="K4551" s="218" t="s">
        <v>19</v>
      </c>
      <c r="L4551" s="47"/>
      <c r="M4551" s="223" t="s">
        <v>19</v>
      </c>
      <c r="N4551" s="224" t="s">
        <v>46</v>
      </c>
      <c r="O4551" s="87"/>
      <c r="P4551" s="225">
        <f>O4551*H4551</f>
        <v>0</v>
      </c>
      <c r="Q4551" s="225">
        <v>0</v>
      </c>
      <c r="R4551" s="225">
        <f>Q4551*H4551</f>
        <v>0</v>
      </c>
      <c r="S4551" s="225">
        <v>0</v>
      </c>
      <c r="T4551" s="226">
        <f>S4551*H4551</f>
        <v>0</v>
      </c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R4551" s="227" t="s">
        <v>4682</v>
      </c>
      <c r="AT4551" s="227" t="s">
        <v>227</v>
      </c>
      <c r="AU4551" s="227" t="s">
        <v>82</v>
      </c>
      <c r="AY4551" s="20" t="s">
        <v>224</v>
      </c>
      <c r="BE4551" s="228">
        <f>IF(N4551="základní",J4551,0)</f>
        <v>0</v>
      </c>
      <c r="BF4551" s="228">
        <f>IF(N4551="snížená",J4551,0)</f>
        <v>0</v>
      </c>
      <c r="BG4551" s="228">
        <f>IF(N4551="zákl. přenesená",J4551,0)</f>
        <v>0</v>
      </c>
      <c r="BH4551" s="228">
        <f>IF(N4551="sníž. přenesená",J4551,0)</f>
        <v>0</v>
      </c>
      <c r="BI4551" s="228">
        <f>IF(N4551="nulová",J4551,0)</f>
        <v>0</v>
      </c>
      <c r="BJ4551" s="20" t="s">
        <v>93</v>
      </c>
      <c r="BK4551" s="228">
        <f>ROUND(I4551*H4551,2)</f>
        <v>0</v>
      </c>
      <c r="BL4551" s="20" t="s">
        <v>4682</v>
      </c>
      <c r="BM4551" s="227" t="s">
        <v>4741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662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4742</v>
      </c>
      <c r="G4553" s="230"/>
      <c r="H4553" s="234">
        <v>100.2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664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3290</v>
      </c>
      <c r="G4555" s="230"/>
      <c r="H4555" s="234">
        <v>100.59999999999999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665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3291</v>
      </c>
      <c r="G4557" s="230"/>
      <c r="H4557" s="234">
        <v>86.200000000000003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4" customFormat="1">
      <c r="A4558" s="14"/>
      <c r="B4558" s="246"/>
      <c r="C4558" s="247"/>
      <c r="D4558" s="231" t="s">
        <v>268</v>
      </c>
      <c r="E4558" s="248" t="s">
        <v>19</v>
      </c>
      <c r="F4558" s="249" t="s">
        <v>667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268</v>
      </c>
      <c r="AU4558" s="255" t="s">
        <v>82</v>
      </c>
      <c r="AV4558" s="14" t="s">
        <v>82</v>
      </c>
      <c r="AW4558" s="14" t="s">
        <v>34</v>
      </c>
      <c r="AX4558" s="14" t="s">
        <v>74</v>
      </c>
      <c r="AY4558" s="255" t="s">
        <v>224</v>
      </c>
    </row>
    <row r="4559" s="13" customFormat="1">
      <c r="A4559" s="13"/>
      <c r="B4559" s="229"/>
      <c r="C4559" s="230"/>
      <c r="D4559" s="231" t="s">
        <v>268</v>
      </c>
      <c r="E4559" s="232" t="s">
        <v>19</v>
      </c>
      <c r="F4559" s="233" t="s">
        <v>3292</v>
      </c>
      <c r="G4559" s="230"/>
      <c r="H4559" s="234">
        <v>32</v>
      </c>
      <c r="I4559" s="235"/>
      <c r="J4559" s="230"/>
      <c r="K4559" s="230"/>
      <c r="L4559" s="236"/>
      <c r="M4559" s="237"/>
      <c r="N4559" s="238"/>
      <c r="O4559" s="238"/>
      <c r="P4559" s="238"/>
      <c r="Q4559" s="238"/>
      <c r="R4559" s="238"/>
      <c r="S4559" s="238"/>
      <c r="T4559" s="23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0" t="s">
        <v>268</v>
      </c>
      <c r="AU4559" s="240" t="s">
        <v>82</v>
      </c>
      <c r="AV4559" s="13" t="s">
        <v>93</v>
      </c>
      <c r="AW4559" s="13" t="s">
        <v>34</v>
      </c>
      <c r="AX4559" s="13" t="s">
        <v>74</v>
      </c>
      <c r="AY4559" s="240" t="s">
        <v>224</v>
      </c>
    </row>
    <row r="4560" s="16" customFormat="1">
      <c r="A4560" s="16"/>
      <c r="B4560" s="272"/>
      <c r="C4560" s="273"/>
      <c r="D4560" s="231" t="s">
        <v>268</v>
      </c>
      <c r="E4560" s="274" t="s">
        <v>19</v>
      </c>
      <c r="F4560" s="275" t="s">
        <v>351</v>
      </c>
      <c r="G4560" s="273"/>
      <c r="H4560" s="276">
        <v>319</v>
      </c>
      <c r="I4560" s="277"/>
      <c r="J4560" s="273"/>
      <c r="K4560" s="273"/>
      <c r="L4560" s="278"/>
      <c r="M4560" s="279"/>
      <c r="N4560" s="280"/>
      <c r="O4560" s="280"/>
      <c r="P4560" s="280"/>
      <c r="Q4560" s="280"/>
      <c r="R4560" s="280"/>
      <c r="S4560" s="280"/>
      <c r="T4560" s="281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T4560" s="282" t="s">
        <v>268</v>
      </c>
      <c r="AU4560" s="282" t="s">
        <v>82</v>
      </c>
      <c r="AV4560" s="16" t="s">
        <v>231</v>
      </c>
      <c r="AW4560" s="16" t="s">
        <v>34</v>
      </c>
      <c r="AX4560" s="16" t="s">
        <v>82</v>
      </c>
      <c r="AY4560" s="282" t="s">
        <v>224</v>
      </c>
    </row>
    <row r="4561" s="2" customFormat="1" ht="16.5" customHeight="1">
      <c r="A4561" s="41"/>
      <c r="B4561" s="42"/>
      <c r="C4561" s="216" t="s">
        <v>4743</v>
      </c>
      <c r="D4561" s="216" t="s">
        <v>227</v>
      </c>
      <c r="E4561" s="217" t="s">
        <v>4744</v>
      </c>
      <c r="F4561" s="218" t="s">
        <v>4745</v>
      </c>
      <c r="G4561" s="219" t="s">
        <v>266</v>
      </c>
      <c r="H4561" s="220">
        <v>3.7000000000000002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4682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4682</v>
      </c>
      <c r="BM4561" s="227" t="s">
        <v>4746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1855</v>
      </c>
      <c r="G4563" s="230"/>
      <c r="H4563" s="234">
        <v>3.7000000000000002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4747</v>
      </c>
      <c r="D4564" s="216" t="s">
        <v>227</v>
      </c>
      <c r="E4564" s="217" t="s">
        <v>4748</v>
      </c>
      <c r="F4564" s="218" t="s">
        <v>4749</v>
      </c>
      <c r="G4564" s="219" t="s">
        <v>266</v>
      </c>
      <c r="H4564" s="220">
        <v>100.547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4682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4682</v>
      </c>
      <c r="BM4564" s="227" t="s">
        <v>4750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496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4751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4752</v>
      </c>
      <c r="G4567" s="230"/>
      <c r="H4567" s="234">
        <v>4.3520000000000003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4" customFormat="1">
      <c r="A4568" s="14"/>
      <c r="B4568" s="246"/>
      <c r="C4568" s="247"/>
      <c r="D4568" s="231" t="s">
        <v>268</v>
      </c>
      <c r="E4568" s="248" t="s">
        <v>19</v>
      </c>
      <c r="F4568" s="249" t="s">
        <v>4753</v>
      </c>
      <c r="G4568" s="247"/>
      <c r="H4568" s="248" t="s">
        <v>19</v>
      </c>
      <c r="I4568" s="250"/>
      <c r="J4568" s="247"/>
      <c r="K4568" s="247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268</v>
      </c>
      <c r="AU4568" s="255" t="s">
        <v>82</v>
      </c>
      <c r="AV4568" s="14" t="s">
        <v>82</v>
      </c>
      <c r="AW4568" s="14" t="s">
        <v>34</v>
      </c>
      <c r="AX4568" s="14" t="s">
        <v>74</v>
      </c>
      <c r="AY4568" s="255" t="s">
        <v>224</v>
      </c>
    </row>
    <row r="4569" s="13" customFormat="1">
      <c r="A4569" s="13"/>
      <c r="B4569" s="229"/>
      <c r="C4569" s="230"/>
      <c r="D4569" s="231" t="s">
        <v>268</v>
      </c>
      <c r="E4569" s="232" t="s">
        <v>19</v>
      </c>
      <c r="F4569" s="233" t="s">
        <v>4754</v>
      </c>
      <c r="G4569" s="230"/>
      <c r="H4569" s="234">
        <v>15.571</v>
      </c>
      <c r="I4569" s="235"/>
      <c r="J4569" s="230"/>
      <c r="K4569" s="230"/>
      <c r="L4569" s="236"/>
      <c r="M4569" s="237"/>
      <c r="N4569" s="238"/>
      <c r="O4569" s="238"/>
      <c r="P4569" s="238"/>
      <c r="Q4569" s="238"/>
      <c r="R4569" s="238"/>
      <c r="S4569" s="238"/>
      <c r="T4569" s="23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0" t="s">
        <v>268</v>
      </c>
      <c r="AU4569" s="240" t="s">
        <v>82</v>
      </c>
      <c r="AV4569" s="13" t="s">
        <v>93</v>
      </c>
      <c r="AW4569" s="13" t="s">
        <v>34</v>
      </c>
      <c r="AX4569" s="13" t="s">
        <v>74</v>
      </c>
      <c r="AY4569" s="240" t="s">
        <v>224</v>
      </c>
    </row>
    <row r="4570" s="15" customFormat="1">
      <c r="A4570" s="15"/>
      <c r="B4570" s="256"/>
      <c r="C4570" s="257"/>
      <c r="D4570" s="231" t="s">
        <v>268</v>
      </c>
      <c r="E4570" s="258" t="s">
        <v>19</v>
      </c>
      <c r="F4570" s="259" t="s">
        <v>300</v>
      </c>
      <c r="G4570" s="257"/>
      <c r="H4570" s="260">
        <v>19.922999999999998</v>
      </c>
      <c r="I4570" s="261"/>
      <c r="J4570" s="257"/>
      <c r="K4570" s="257"/>
      <c r="L4570" s="262"/>
      <c r="M4570" s="263"/>
      <c r="N4570" s="264"/>
      <c r="O4570" s="264"/>
      <c r="P4570" s="264"/>
      <c r="Q4570" s="264"/>
      <c r="R4570" s="264"/>
      <c r="S4570" s="264"/>
      <c r="T4570" s="26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T4570" s="266" t="s">
        <v>268</v>
      </c>
      <c r="AU4570" s="266" t="s">
        <v>82</v>
      </c>
      <c r="AV4570" s="15" t="s">
        <v>108</v>
      </c>
      <c r="AW4570" s="15" t="s">
        <v>34</v>
      </c>
      <c r="AX4570" s="15" t="s">
        <v>74</v>
      </c>
      <c r="AY4570" s="266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648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4755</v>
      </c>
      <c r="G4573" s="230"/>
      <c r="H4573" s="234">
        <v>4.5259999999999998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4" customFormat="1">
      <c r="A4574" s="14"/>
      <c r="B4574" s="246"/>
      <c r="C4574" s="247"/>
      <c r="D4574" s="231" t="s">
        <v>268</v>
      </c>
      <c r="E4574" s="248" t="s">
        <v>19</v>
      </c>
      <c r="F4574" s="249" t="s">
        <v>4756</v>
      </c>
      <c r="G4574" s="247"/>
      <c r="H4574" s="248" t="s">
        <v>19</v>
      </c>
      <c r="I4574" s="250"/>
      <c r="J4574" s="247"/>
      <c r="K4574" s="247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268</v>
      </c>
      <c r="AU4574" s="255" t="s">
        <v>82</v>
      </c>
      <c r="AV4574" s="14" t="s">
        <v>82</v>
      </c>
      <c r="AW4574" s="14" t="s">
        <v>34</v>
      </c>
      <c r="AX4574" s="14" t="s">
        <v>74</v>
      </c>
      <c r="AY4574" s="255" t="s">
        <v>224</v>
      </c>
    </row>
    <row r="4575" s="13" customFormat="1">
      <c r="A4575" s="13"/>
      <c r="B4575" s="229"/>
      <c r="C4575" s="230"/>
      <c r="D4575" s="231" t="s">
        <v>268</v>
      </c>
      <c r="E4575" s="232" t="s">
        <v>19</v>
      </c>
      <c r="F4575" s="233" t="s">
        <v>4754</v>
      </c>
      <c r="G4575" s="230"/>
      <c r="H4575" s="234">
        <v>15.571</v>
      </c>
      <c r="I4575" s="235"/>
      <c r="J4575" s="230"/>
      <c r="K4575" s="230"/>
      <c r="L4575" s="236"/>
      <c r="M4575" s="237"/>
      <c r="N4575" s="238"/>
      <c r="O4575" s="238"/>
      <c r="P4575" s="238"/>
      <c r="Q4575" s="238"/>
      <c r="R4575" s="238"/>
      <c r="S4575" s="238"/>
      <c r="T4575" s="23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0" t="s">
        <v>268</v>
      </c>
      <c r="AU4575" s="240" t="s">
        <v>82</v>
      </c>
      <c r="AV4575" s="13" t="s">
        <v>93</v>
      </c>
      <c r="AW4575" s="13" t="s">
        <v>34</v>
      </c>
      <c r="AX4575" s="13" t="s">
        <v>74</v>
      </c>
      <c r="AY4575" s="240" t="s">
        <v>224</v>
      </c>
    </row>
    <row r="4576" s="15" customFormat="1">
      <c r="A4576" s="15"/>
      <c r="B4576" s="256"/>
      <c r="C4576" s="257"/>
      <c r="D4576" s="231" t="s">
        <v>268</v>
      </c>
      <c r="E4576" s="258" t="s">
        <v>19</v>
      </c>
      <c r="F4576" s="259" t="s">
        <v>300</v>
      </c>
      <c r="G4576" s="257"/>
      <c r="H4576" s="260">
        <v>20.097000000000001</v>
      </c>
      <c r="I4576" s="261"/>
      <c r="J4576" s="257"/>
      <c r="K4576" s="257"/>
      <c r="L4576" s="262"/>
      <c r="M4576" s="263"/>
      <c r="N4576" s="264"/>
      <c r="O4576" s="264"/>
      <c r="P4576" s="264"/>
      <c r="Q4576" s="264"/>
      <c r="R4576" s="264"/>
      <c r="S4576" s="264"/>
      <c r="T4576" s="26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T4576" s="266" t="s">
        <v>268</v>
      </c>
      <c r="AU4576" s="266" t="s">
        <v>82</v>
      </c>
      <c r="AV4576" s="15" t="s">
        <v>108</v>
      </c>
      <c r="AW4576" s="15" t="s">
        <v>34</v>
      </c>
      <c r="AX4576" s="15" t="s">
        <v>74</v>
      </c>
      <c r="AY4576" s="266" t="s">
        <v>224</v>
      </c>
    </row>
    <row r="4577" s="14" customFormat="1">
      <c r="A4577" s="14"/>
      <c r="B4577" s="246"/>
      <c r="C4577" s="247"/>
      <c r="D4577" s="231" t="s">
        <v>268</v>
      </c>
      <c r="E4577" s="248" t="s">
        <v>19</v>
      </c>
      <c r="F4577" s="249" t="s">
        <v>662</v>
      </c>
      <c r="G4577" s="247"/>
      <c r="H4577" s="248" t="s">
        <v>19</v>
      </c>
      <c r="I4577" s="250"/>
      <c r="J4577" s="247"/>
      <c r="K4577" s="247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268</v>
      </c>
      <c r="AU4577" s="255" t="s">
        <v>82</v>
      </c>
      <c r="AV4577" s="14" t="s">
        <v>82</v>
      </c>
      <c r="AW4577" s="14" t="s">
        <v>34</v>
      </c>
      <c r="AX4577" s="14" t="s">
        <v>74</v>
      </c>
      <c r="AY4577" s="255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4751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4757</v>
      </c>
      <c r="G4579" s="230"/>
      <c r="H4579" s="234">
        <v>5.5179999999999998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4" customFormat="1">
      <c r="A4580" s="14"/>
      <c r="B4580" s="246"/>
      <c r="C4580" s="247"/>
      <c r="D4580" s="231" t="s">
        <v>268</v>
      </c>
      <c r="E4580" s="248" t="s">
        <v>19</v>
      </c>
      <c r="F4580" s="249" t="s">
        <v>4758</v>
      </c>
      <c r="G4580" s="247"/>
      <c r="H4580" s="248" t="s">
        <v>19</v>
      </c>
      <c r="I4580" s="250"/>
      <c r="J4580" s="247"/>
      <c r="K4580" s="247"/>
      <c r="L4580" s="251"/>
      <c r="M4580" s="252"/>
      <c r="N4580" s="253"/>
      <c r="O4580" s="253"/>
      <c r="P4580" s="253"/>
      <c r="Q4580" s="253"/>
      <c r="R4580" s="253"/>
      <c r="S4580" s="253"/>
      <c r="T4580" s="25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5" t="s">
        <v>268</v>
      </c>
      <c r="AU4580" s="255" t="s">
        <v>82</v>
      </c>
      <c r="AV4580" s="14" t="s">
        <v>82</v>
      </c>
      <c r="AW4580" s="14" t="s">
        <v>34</v>
      </c>
      <c r="AX4580" s="14" t="s">
        <v>74</v>
      </c>
      <c r="AY4580" s="255" t="s">
        <v>224</v>
      </c>
    </row>
    <row r="4581" s="13" customFormat="1">
      <c r="A4581" s="13"/>
      <c r="B4581" s="229"/>
      <c r="C4581" s="230"/>
      <c r="D4581" s="231" t="s">
        <v>268</v>
      </c>
      <c r="E4581" s="232" t="s">
        <v>19</v>
      </c>
      <c r="F4581" s="233" t="s">
        <v>4759</v>
      </c>
      <c r="G4581" s="230"/>
      <c r="H4581" s="234">
        <v>15.603</v>
      </c>
      <c r="I4581" s="235"/>
      <c r="J4581" s="230"/>
      <c r="K4581" s="230"/>
      <c r="L4581" s="236"/>
      <c r="M4581" s="237"/>
      <c r="N4581" s="238"/>
      <c r="O4581" s="238"/>
      <c r="P4581" s="238"/>
      <c r="Q4581" s="238"/>
      <c r="R4581" s="238"/>
      <c r="S4581" s="238"/>
      <c r="T4581" s="23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0" t="s">
        <v>268</v>
      </c>
      <c r="AU4581" s="240" t="s">
        <v>82</v>
      </c>
      <c r="AV4581" s="13" t="s">
        <v>93</v>
      </c>
      <c r="AW4581" s="13" t="s">
        <v>34</v>
      </c>
      <c r="AX4581" s="13" t="s">
        <v>74</v>
      </c>
      <c r="AY4581" s="240" t="s">
        <v>224</v>
      </c>
    </row>
    <row r="4582" s="15" customFormat="1">
      <c r="A4582" s="15"/>
      <c r="B4582" s="256"/>
      <c r="C4582" s="257"/>
      <c r="D4582" s="231" t="s">
        <v>268</v>
      </c>
      <c r="E4582" s="258" t="s">
        <v>19</v>
      </c>
      <c r="F4582" s="259" t="s">
        <v>300</v>
      </c>
      <c r="G4582" s="257"/>
      <c r="H4582" s="260">
        <v>21.120999999999999</v>
      </c>
      <c r="I4582" s="261"/>
      <c r="J4582" s="257"/>
      <c r="K4582" s="257"/>
      <c r="L4582" s="262"/>
      <c r="M4582" s="263"/>
      <c r="N4582" s="264"/>
      <c r="O4582" s="264"/>
      <c r="P4582" s="264"/>
      <c r="Q4582" s="264"/>
      <c r="R4582" s="264"/>
      <c r="S4582" s="264"/>
      <c r="T4582" s="26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T4582" s="266" t="s">
        <v>268</v>
      </c>
      <c r="AU4582" s="266" t="s">
        <v>82</v>
      </c>
      <c r="AV4582" s="15" t="s">
        <v>108</v>
      </c>
      <c r="AW4582" s="15" t="s">
        <v>34</v>
      </c>
      <c r="AX4582" s="15" t="s">
        <v>74</v>
      </c>
      <c r="AY4582" s="266" t="s">
        <v>224</v>
      </c>
    </row>
    <row r="4583" s="14" customFormat="1">
      <c r="A4583" s="14"/>
      <c r="B4583" s="246"/>
      <c r="C4583" s="247"/>
      <c r="D4583" s="231" t="s">
        <v>268</v>
      </c>
      <c r="E4583" s="248" t="s">
        <v>19</v>
      </c>
      <c r="F4583" s="249" t="s">
        <v>664</v>
      </c>
      <c r="G4583" s="247"/>
      <c r="H4583" s="248" t="s">
        <v>19</v>
      </c>
      <c r="I4583" s="250"/>
      <c r="J4583" s="247"/>
      <c r="K4583" s="247"/>
      <c r="L4583" s="251"/>
      <c r="M4583" s="252"/>
      <c r="N4583" s="253"/>
      <c r="O4583" s="253"/>
      <c r="P4583" s="253"/>
      <c r="Q4583" s="253"/>
      <c r="R4583" s="253"/>
      <c r="S4583" s="253"/>
      <c r="T4583" s="25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5" t="s">
        <v>268</v>
      </c>
      <c r="AU4583" s="255" t="s">
        <v>82</v>
      </c>
      <c r="AV4583" s="14" t="s">
        <v>82</v>
      </c>
      <c r="AW4583" s="14" t="s">
        <v>34</v>
      </c>
      <c r="AX4583" s="14" t="s">
        <v>74</v>
      </c>
      <c r="AY4583" s="255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4751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4757</v>
      </c>
      <c r="G4585" s="230"/>
      <c r="H4585" s="234">
        <v>5.5179999999999998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4" customFormat="1">
      <c r="A4586" s="14"/>
      <c r="B4586" s="246"/>
      <c r="C4586" s="247"/>
      <c r="D4586" s="231" t="s">
        <v>268</v>
      </c>
      <c r="E4586" s="248" t="s">
        <v>19</v>
      </c>
      <c r="F4586" s="249" t="s">
        <v>4758</v>
      </c>
      <c r="G4586" s="247"/>
      <c r="H4586" s="248" t="s">
        <v>19</v>
      </c>
      <c r="I4586" s="250"/>
      <c r="J4586" s="247"/>
      <c r="K4586" s="247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268</v>
      </c>
      <c r="AU4586" s="255" t="s">
        <v>82</v>
      </c>
      <c r="AV4586" s="14" t="s">
        <v>82</v>
      </c>
      <c r="AW4586" s="14" t="s">
        <v>34</v>
      </c>
      <c r="AX4586" s="14" t="s">
        <v>74</v>
      </c>
      <c r="AY4586" s="255" t="s">
        <v>224</v>
      </c>
    </row>
    <row r="4587" s="13" customFormat="1">
      <c r="A4587" s="13"/>
      <c r="B4587" s="229"/>
      <c r="C4587" s="230"/>
      <c r="D4587" s="231" t="s">
        <v>268</v>
      </c>
      <c r="E4587" s="232" t="s">
        <v>19</v>
      </c>
      <c r="F4587" s="233" t="s">
        <v>4760</v>
      </c>
      <c r="G4587" s="230"/>
      <c r="H4587" s="234">
        <v>14.185000000000001</v>
      </c>
      <c r="I4587" s="235"/>
      <c r="J4587" s="230"/>
      <c r="K4587" s="230"/>
      <c r="L4587" s="236"/>
      <c r="M4587" s="237"/>
      <c r="N4587" s="238"/>
      <c r="O4587" s="238"/>
      <c r="P4587" s="238"/>
      <c r="Q4587" s="238"/>
      <c r="R4587" s="238"/>
      <c r="S4587" s="238"/>
      <c r="T4587" s="23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0" t="s">
        <v>268</v>
      </c>
      <c r="AU4587" s="240" t="s">
        <v>82</v>
      </c>
      <c r="AV4587" s="13" t="s">
        <v>93</v>
      </c>
      <c r="AW4587" s="13" t="s">
        <v>34</v>
      </c>
      <c r="AX4587" s="13" t="s">
        <v>74</v>
      </c>
      <c r="AY4587" s="240" t="s">
        <v>224</v>
      </c>
    </row>
    <row r="4588" s="15" customFormat="1">
      <c r="A4588" s="15"/>
      <c r="B4588" s="256"/>
      <c r="C4588" s="257"/>
      <c r="D4588" s="231" t="s">
        <v>268</v>
      </c>
      <c r="E4588" s="258" t="s">
        <v>19</v>
      </c>
      <c r="F4588" s="259" t="s">
        <v>300</v>
      </c>
      <c r="G4588" s="257"/>
      <c r="H4588" s="260">
        <v>19.702999999999999</v>
      </c>
      <c r="I4588" s="261"/>
      <c r="J4588" s="257"/>
      <c r="K4588" s="257"/>
      <c r="L4588" s="262"/>
      <c r="M4588" s="263"/>
      <c r="N4588" s="264"/>
      <c r="O4588" s="264"/>
      <c r="P4588" s="264"/>
      <c r="Q4588" s="264"/>
      <c r="R4588" s="264"/>
      <c r="S4588" s="264"/>
      <c r="T4588" s="26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66" t="s">
        <v>268</v>
      </c>
      <c r="AU4588" s="266" t="s">
        <v>82</v>
      </c>
      <c r="AV4588" s="15" t="s">
        <v>108</v>
      </c>
      <c r="AW4588" s="15" t="s">
        <v>34</v>
      </c>
      <c r="AX4588" s="15" t="s">
        <v>74</v>
      </c>
      <c r="AY4588" s="266" t="s">
        <v>224</v>
      </c>
    </row>
    <row r="4589" s="14" customFormat="1">
      <c r="A4589" s="14"/>
      <c r="B4589" s="246"/>
      <c r="C4589" s="247"/>
      <c r="D4589" s="231" t="s">
        <v>268</v>
      </c>
      <c r="E4589" s="248" t="s">
        <v>19</v>
      </c>
      <c r="F4589" s="249" t="s">
        <v>665</v>
      </c>
      <c r="G4589" s="247"/>
      <c r="H4589" s="248" t="s">
        <v>19</v>
      </c>
      <c r="I4589" s="250"/>
      <c r="J4589" s="247"/>
      <c r="K4589" s="247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268</v>
      </c>
      <c r="AU4589" s="255" t="s">
        <v>82</v>
      </c>
      <c r="AV4589" s="14" t="s">
        <v>82</v>
      </c>
      <c r="AW4589" s="14" t="s">
        <v>34</v>
      </c>
      <c r="AX4589" s="14" t="s">
        <v>74</v>
      </c>
      <c r="AY4589" s="255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4751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4757</v>
      </c>
      <c r="G4591" s="230"/>
      <c r="H4591" s="234">
        <v>5.5179999999999998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4" customFormat="1">
      <c r="A4592" s="14"/>
      <c r="B4592" s="246"/>
      <c r="C4592" s="247"/>
      <c r="D4592" s="231" t="s">
        <v>268</v>
      </c>
      <c r="E4592" s="248" t="s">
        <v>19</v>
      </c>
      <c r="F4592" s="249" t="s">
        <v>4758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268</v>
      </c>
      <c r="AU4592" s="255" t="s">
        <v>82</v>
      </c>
      <c r="AV4592" s="14" t="s">
        <v>82</v>
      </c>
      <c r="AW4592" s="14" t="s">
        <v>34</v>
      </c>
      <c r="AX4592" s="14" t="s">
        <v>74</v>
      </c>
      <c r="AY4592" s="255" t="s">
        <v>224</v>
      </c>
    </row>
    <row r="4593" s="13" customFormat="1">
      <c r="A4593" s="13"/>
      <c r="B4593" s="229"/>
      <c r="C4593" s="230"/>
      <c r="D4593" s="231" t="s">
        <v>268</v>
      </c>
      <c r="E4593" s="232" t="s">
        <v>19</v>
      </c>
      <c r="F4593" s="233" t="s">
        <v>4760</v>
      </c>
      <c r="G4593" s="230"/>
      <c r="H4593" s="234">
        <v>14.185000000000001</v>
      </c>
      <c r="I4593" s="235"/>
      <c r="J4593" s="230"/>
      <c r="K4593" s="230"/>
      <c r="L4593" s="236"/>
      <c r="M4593" s="237"/>
      <c r="N4593" s="238"/>
      <c r="O4593" s="238"/>
      <c r="P4593" s="238"/>
      <c r="Q4593" s="238"/>
      <c r="R4593" s="238"/>
      <c r="S4593" s="238"/>
      <c r="T4593" s="23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0" t="s">
        <v>268</v>
      </c>
      <c r="AU4593" s="240" t="s">
        <v>82</v>
      </c>
      <c r="AV4593" s="13" t="s">
        <v>93</v>
      </c>
      <c r="AW4593" s="13" t="s">
        <v>34</v>
      </c>
      <c r="AX4593" s="13" t="s">
        <v>74</v>
      </c>
      <c r="AY4593" s="240" t="s">
        <v>224</v>
      </c>
    </row>
    <row r="4594" s="15" customFormat="1">
      <c r="A4594" s="15"/>
      <c r="B4594" s="256"/>
      <c r="C4594" s="257"/>
      <c r="D4594" s="231" t="s">
        <v>268</v>
      </c>
      <c r="E4594" s="258" t="s">
        <v>19</v>
      </c>
      <c r="F4594" s="259" t="s">
        <v>300</v>
      </c>
      <c r="G4594" s="257"/>
      <c r="H4594" s="260">
        <v>19.702999999999999</v>
      </c>
      <c r="I4594" s="261"/>
      <c r="J4594" s="257"/>
      <c r="K4594" s="257"/>
      <c r="L4594" s="262"/>
      <c r="M4594" s="263"/>
      <c r="N4594" s="264"/>
      <c r="O4594" s="264"/>
      <c r="P4594" s="264"/>
      <c r="Q4594" s="264"/>
      <c r="R4594" s="264"/>
      <c r="S4594" s="264"/>
      <c r="T4594" s="26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T4594" s="266" t="s">
        <v>268</v>
      </c>
      <c r="AU4594" s="266" t="s">
        <v>82</v>
      </c>
      <c r="AV4594" s="15" t="s">
        <v>108</v>
      </c>
      <c r="AW4594" s="15" t="s">
        <v>34</v>
      </c>
      <c r="AX4594" s="15" t="s">
        <v>74</v>
      </c>
      <c r="AY4594" s="266" t="s">
        <v>224</v>
      </c>
    </row>
    <row r="4595" s="16" customFormat="1">
      <c r="A4595" s="16"/>
      <c r="B4595" s="272"/>
      <c r="C4595" s="273"/>
      <c r="D4595" s="231" t="s">
        <v>268</v>
      </c>
      <c r="E4595" s="274" t="s">
        <v>19</v>
      </c>
      <c r="F4595" s="275" t="s">
        <v>351</v>
      </c>
      <c r="G4595" s="273"/>
      <c r="H4595" s="276">
        <v>100.547</v>
      </c>
      <c r="I4595" s="277"/>
      <c r="J4595" s="273"/>
      <c r="K4595" s="273"/>
      <c r="L4595" s="278"/>
      <c r="M4595" s="279"/>
      <c r="N4595" s="280"/>
      <c r="O4595" s="280"/>
      <c r="P4595" s="280"/>
      <c r="Q4595" s="280"/>
      <c r="R4595" s="280"/>
      <c r="S4595" s="280"/>
      <c r="T4595" s="281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T4595" s="282" t="s">
        <v>268</v>
      </c>
      <c r="AU4595" s="282" t="s">
        <v>82</v>
      </c>
      <c r="AV4595" s="16" t="s">
        <v>231</v>
      </c>
      <c r="AW4595" s="16" t="s">
        <v>34</v>
      </c>
      <c r="AX4595" s="16" t="s">
        <v>82</v>
      </c>
      <c r="AY4595" s="282" t="s">
        <v>224</v>
      </c>
    </row>
    <row r="4596" s="2" customFormat="1" ht="16.5" customHeight="1">
      <c r="A4596" s="41"/>
      <c r="B4596" s="42"/>
      <c r="C4596" s="216" t="s">
        <v>4761</v>
      </c>
      <c r="D4596" s="216" t="s">
        <v>227</v>
      </c>
      <c r="E4596" s="217" t="s">
        <v>4762</v>
      </c>
      <c r="F4596" s="218" t="s">
        <v>4763</v>
      </c>
      <c r="G4596" s="219" t="s">
        <v>266</v>
      </c>
      <c r="H4596" s="220">
        <v>221.59999999999999</v>
      </c>
      <c r="I4596" s="221"/>
      <c r="J4596" s="222">
        <f>ROUND(I4596*H4596,2)</f>
        <v>0</v>
      </c>
      <c r="K4596" s="218" t="s">
        <v>19</v>
      </c>
      <c r="L4596" s="47"/>
      <c r="M4596" s="223" t="s">
        <v>19</v>
      </c>
      <c r="N4596" s="224" t="s">
        <v>46</v>
      </c>
      <c r="O4596" s="87"/>
      <c r="P4596" s="225">
        <f>O4596*H4596</f>
        <v>0</v>
      </c>
      <c r="Q4596" s="225">
        <v>0</v>
      </c>
      <c r="R4596" s="225">
        <f>Q4596*H4596</f>
        <v>0</v>
      </c>
      <c r="S4596" s="225">
        <v>0</v>
      </c>
      <c r="T4596" s="226">
        <f>S4596*H4596</f>
        <v>0</v>
      </c>
      <c r="U4596" s="41"/>
      <c r="V4596" s="41"/>
      <c r="W4596" s="41"/>
      <c r="X4596" s="41"/>
      <c r="Y4596" s="41"/>
      <c r="Z4596" s="41"/>
      <c r="AA4596" s="41"/>
      <c r="AB4596" s="41"/>
      <c r="AC4596" s="41"/>
      <c r="AD4596" s="41"/>
      <c r="AE4596" s="41"/>
      <c r="AR4596" s="227" t="s">
        <v>4682</v>
      </c>
      <c r="AT4596" s="227" t="s">
        <v>227</v>
      </c>
      <c r="AU4596" s="227" t="s">
        <v>82</v>
      </c>
      <c r="AY4596" s="20" t="s">
        <v>224</v>
      </c>
      <c r="BE4596" s="228">
        <f>IF(N4596="základní",J4596,0)</f>
        <v>0</v>
      </c>
      <c r="BF4596" s="228">
        <f>IF(N4596="snížená",J4596,0)</f>
        <v>0</v>
      </c>
      <c r="BG4596" s="228">
        <f>IF(N4596="zákl. přenesená",J4596,0)</f>
        <v>0</v>
      </c>
      <c r="BH4596" s="228">
        <f>IF(N4596="sníž. přenesená",J4596,0)</f>
        <v>0</v>
      </c>
      <c r="BI4596" s="228">
        <f>IF(N4596="nulová",J4596,0)</f>
        <v>0</v>
      </c>
      <c r="BJ4596" s="20" t="s">
        <v>93</v>
      </c>
      <c r="BK4596" s="228">
        <f>ROUND(I4596*H4596,2)</f>
        <v>0</v>
      </c>
      <c r="BL4596" s="20" t="s">
        <v>4682</v>
      </c>
      <c r="BM4596" s="227" t="s">
        <v>4764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662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4765</v>
      </c>
      <c r="G4598" s="230"/>
      <c r="H4598" s="234">
        <v>69.599999999999994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664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4766</v>
      </c>
      <c r="G4600" s="230"/>
      <c r="H4600" s="234">
        <v>65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665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4767</v>
      </c>
      <c r="G4602" s="230"/>
      <c r="H4602" s="234">
        <v>56.299999999999997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667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4768</v>
      </c>
      <c r="G4604" s="230"/>
      <c r="H4604" s="234">
        <v>30.699999999999999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6" customFormat="1">
      <c r="A4605" s="16"/>
      <c r="B4605" s="272"/>
      <c r="C4605" s="273"/>
      <c r="D4605" s="231" t="s">
        <v>268</v>
      </c>
      <c r="E4605" s="274" t="s">
        <v>19</v>
      </c>
      <c r="F4605" s="275" t="s">
        <v>351</v>
      </c>
      <c r="G4605" s="273"/>
      <c r="H4605" s="276">
        <v>221.59999999999999</v>
      </c>
      <c r="I4605" s="277"/>
      <c r="J4605" s="273"/>
      <c r="K4605" s="273"/>
      <c r="L4605" s="278"/>
      <c r="M4605" s="279"/>
      <c r="N4605" s="280"/>
      <c r="O4605" s="280"/>
      <c r="P4605" s="280"/>
      <c r="Q4605" s="280"/>
      <c r="R4605" s="280"/>
      <c r="S4605" s="280"/>
      <c r="T4605" s="281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T4605" s="282" t="s">
        <v>268</v>
      </c>
      <c r="AU4605" s="282" t="s">
        <v>82</v>
      </c>
      <c r="AV4605" s="16" t="s">
        <v>231</v>
      </c>
      <c r="AW4605" s="16" t="s">
        <v>34</v>
      </c>
      <c r="AX4605" s="16" t="s">
        <v>82</v>
      </c>
      <c r="AY4605" s="282" t="s">
        <v>224</v>
      </c>
    </row>
    <row r="4606" s="2" customFormat="1" ht="16.5" customHeight="1">
      <c r="A4606" s="41"/>
      <c r="B4606" s="42"/>
      <c r="C4606" s="216" t="s">
        <v>4769</v>
      </c>
      <c r="D4606" s="216" t="s">
        <v>227</v>
      </c>
      <c r="E4606" s="217" t="s">
        <v>4770</v>
      </c>
      <c r="F4606" s="218" t="s">
        <v>4771</v>
      </c>
      <c r="G4606" s="219" t="s">
        <v>266</v>
      </c>
      <c r="H4606" s="220">
        <v>18.800000000000001</v>
      </c>
      <c r="I4606" s="221"/>
      <c r="J4606" s="222">
        <f>ROUND(I4606*H4606,2)</f>
        <v>0</v>
      </c>
      <c r="K4606" s="218" t="s">
        <v>19</v>
      </c>
      <c r="L4606" s="47"/>
      <c r="M4606" s="223" t="s">
        <v>19</v>
      </c>
      <c r="N4606" s="224" t="s">
        <v>46</v>
      </c>
      <c r="O4606" s="87"/>
      <c r="P4606" s="225">
        <f>O4606*H4606</f>
        <v>0</v>
      </c>
      <c r="Q4606" s="225">
        <v>0</v>
      </c>
      <c r="R4606" s="225">
        <f>Q4606*H4606</f>
        <v>0</v>
      </c>
      <c r="S4606" s="225">
        <v>0</v>
      </c>
      <c r="T4606" s="226">
        <f>S4606*H4606</f>
        <v>0</v>
      </c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R4606" s="227" t="s">
        <v>4682</v>
      </c>
      <c r="AT4606" s="227" t="s">
        <v>227</v>
      </c>
      <c r="AU4606" s="227" t="s">
        <v>82</v>
      </c>
      <c r="AY4606" s="20" t="s">
        <v>224</v>
      </c>
      <c r="BE4606" s="228">
        <f>IF(N4606="základní",J4606,0)</f>
        <v>0</v>
      </c>
      <c r="BF4606" s="228">
        <f>IF(N4606="snížená",J4606,0)</f>
        <v>0</v>
      </c>
      <c r="BG4606" s="228">
        <f>IF(N4606="zákl. přenesená",J4606,0)</f>
        <v>0</v>
      </c>
      <c r="BH4606" s="228">
        <f>IF(N4606="sníž. přenesená",J4606,0)</f>
        <v>0</v>
      </c>
      <c r="BI4606" s="228">
        <f>IF(N4606="nulová",J4606,0)</f>
        <v>0</v>
      </c>
      <c r="BJ4606" s="20" t="s">
        <v>93</v>
      </c>
      <c r="BK4606" s="228">
        <f>ROUND(I4606*H4606,2)</f>
        <v>0</v>
      </c>
      <c r="BL4606" s="20" t="s">
        <v>4682</v>
      </c>
      <c r="BM4606" s="227" t="s">
        <v>4772</v>
      </c>
    </row>
    <row r="4607" s="14" customFormat="1">
      <c r="A4607" s="14"/>
      <c r="B4607" s="246"/>
      <c r="C4607" s="247"/>
      <c r="D4607" s="231" t="s">
        <v>268</v>
      </c>
      <c r="E4607" s="248" t="s">
        <v>19</v>
      </c>
      <c r="F4607" s="249" t="s">
        <v>496</v>
      </c>
      <c r="G4607" s="247"/>
      <c r="H4607" s="248" t="s">
        <v>19</v>
      </c>
      <c r="I4607" s="250"/>
      <c r="J4607" s="247"/>
      <c r="K4607" s="247"/>
      <c r="L4607" s="251"/>
      <c r="M4607" s="252"/>
      <c r="N4607" s="253"/>
      <c r="O4607" s="253"/>
      <c r="P4607" s="253"/>
      <c r="Q4607" s="253"/>
      <c r="R4607" s="253"/>
      <c r="S4607" s="253"/>
      <c r="T4607" s="25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5" t="s">
        <v>268</v>
      </c>
      <c r="AU4607" s="255" t="s">
        <v>82</v>
      </c>
      <c r="AV4607" s="14" t="s">
        <v>82</v>
      </c>
      <c r="AW4607" s="14" t="s">
        <v>34</v>
      </c>
      <c r="AX4607" s="14" t="s">
        <v>74</v>
      </c>
      <c r="AY4607" s="255" t="s">
        <v>224</v>
      </c>
    </row>
    <row r="4608" s="13" customFormat="1">
      <c r="A4608" s="13"/>
      <c r="B4608" s="229"/>
      <c r="C4608" s="230"/>
      <c r="D4608" s="231" t="s">
        <v>268</v>
      </c>
      <c r="E4608" s="232" t="s">
        <v>19</v>
      </c>
      <c r="F4608" s="233" t="s">
        <v>1857</v>
      </c>
      <c r="G4608" s="230"/>
      <c r="H4608" s="234">
        <v>18.800000000000001</v>
      </c>
      <c r="I4608" s="235"/>
      <c r="J4608" s="230"/>
      <c r="K4608" s="230"/>
      <c r="L4608" s="236"/>
      <c r="M4608" s="237"/>
      <c r="N4608" s="238"/>
      <c r="O4608" s="238"/>
      <c r="P4608" s="238"/>
      <c r="Q4608" s="238"/>
      <c r="R4608" s="238"/>
      <c r="S4608" s="238"/>
      <c r="T4608" s="23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0" t="s">
        <v>268</v>
      </c>
      <c r="AU4608" s="240" t="s">
        <v>82</v>
      </c>
      <c r="AV4608" s="13" t="s">
        <v>93</v>
      </c>
      <c r="AW4608" s="13" t="s">
        <v>34</v>
      </c>
      <c r="AX4608" s="13" t="s">
        <v>82</v>
      </c>
      <c r="AY4608" s="240" t="s">
        <v>224</v>
      </c>
    </row>
    <row r="4609" s="2" customFormat="1" ht="16.5" customHeight="1">
      <c r="A4609" s="41"/>
      <c r="B4609" s="42"/>
      <c r="C4609" s="216" t="s">
        <v>4773</v>
      </c>
      <c r="D4609" s="216" t="s">
        <v>227</v>
      </c>
      <c r="E4609" s="217" t="s">
        <v>4774</v>
      </c>
      <c r="F4609" s="218" t="s">
        <v>4775</v>
      </c>
      <c r="G4609" s="219" t="s">
        <v>266</v>
      </c>
      <c r="H4609" s="220">
        <v>52.558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4682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4682</v>
      </c>
      <c r="BM4609" s="227" t="s">
        <v>4776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648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4777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662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4777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664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4777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665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4777</v>
      </c>
      <c r="G4617" s="230"/>
      <c r="H4617" s="234">
        <v>8.6419999999999995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4" customFormat="1">
      <c r="A4618" s="14"/>
      <c r="B4618" s="246"/>
      <c r="C4618" s="247"/>
      <c r="D4618" s="231" t="s">
        <v>268</v>
      </c>
      <c r="E4618" s="248" t="s">
        <v>19</v>
      </c>
      <c r="F4618" s="249" t="s">
        <v>667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268</v>
      </c>
      <c r="AU4618" s="255" t="s">
        <v>82</v>
      </c>
      <c r="AV4618" s="14" t="s">
        <v>82</v>
      </c>
      <c r="AW4618" s="14" t="s">
        <v>34</v>
      </c>
      <c r="AX4618" s="14" t="s">
        <v>74</v>
      </c>
      <c r="AY4618" s="255" t="s">
        <v>224</v>
      </c>
    </row>
    <row r="4619" s="13" customFormat="1">
      <c r="A4619" s="13"/>
      <c r="B4619" s="229"/>
      <c r="C4619" s="230"/>
      <c r="D4619" s="231" t="s">
        <v>268</v>
      </c>
      <c r="E4619" s="232" t="s">
        <v>19</v>
      </c>
      <c r="F4619" s="233" t="s">
        <v>4778</v>
      </c>
      <c r="G4619" s="230"/>
      <c r="H4619" s="234">
        <v>17.989999999999998</v>
      </c>
      <c r="I4619" s="235"/>
      <c r="J4619" s="230"/>
      <c r="K4619" s="230"/>
      <c r="L4619" s="236"/>
      <c r="M4619" s="237"/>
      <c r="N4619" s="238"/>
      <c r="O4619" s="238"/>
      <c r="P4619" s="238"/>
      <c r="Q4619" s="238"/>
      <c r="R4619" s="238"/>
      <c r="S4619" s="238"/>
      <c r="T4619" s="23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0" t="s">
        <v>268</v>
      </c>
      <c r="AU4619" s="240" t="s">
        <v>82</v>
      </c>
      <c r="AV4619" s="13" t="s">
        <v>93</v>
      </c>
      <c r="AW4619" s="13" t="s">
        <v>34</v>
      </c>
      <c r="AX4619" s="13" t="s">
        <v>74</v>
      </c>
      <c r="AY4619" s="240" t="s">
        <v>224</v>
      </c>
    </row>
    <row r="4620" s="16" customFormat="1">
      <c r="A4620" s="16"/>
      <c r="B4620" s="272"/>
      <c r="C4620" s="273"/>
      <c r="D4620" s="231" t="s">
        <v>268</v>
      </c>
      <c r="E4620" s="274" t="s">
        <v>19</v>
      </c>
      <c r="F4620" s="275" t="s">
        <v>351</v>
      </c>
      <c r="G4620" s="273"/>
      <c r="H4620" s="276">
        <v>52.558</v>
      </c>
      <c r="I4620" s="277"/>
      <c r="J4620" s="273"/>
      <c r="K4620" s="273"/>
      <c r="L4620" s="278"/>
      <c r="M4620" s="279"/>
      <c r="N4620" s="280"/>
      <c r="O4620" s="280"/>
      <c r="P4620" s="280"/>
      <c r="Q4620" s="280"/>
      <c r="R4620" s="280"/>
      <c r="S4620" s="280"/>
      <c r="T4620" s="281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T4620" s="282" t="s">
        <v>268</v>
      </c>
      <c r="AU4620" s="282" t="s">
        <v>82</v>
      </c>
      <c r="AV4620" s="16" t="s">
        <v>231</v>
      </c>
      <c r="AW4620" s="16" t="s">
        <v>34</v>
      </c>
      <c r="AX4620" s="16" t="s">
        <v>82</v>
      </c>
      <c r="AY4620" s="282" t="s">
        <v>224</v>
      </c>
    </row>
    <row r="4621" s="2" customFormat="1" ht="16.5" customHeight="1">
      <c r="A4621" s="41"/>
      <c r="B4621" s="42"/>
      <c r="C4621" s="216" t="s">
        <v>4779</v>
      </c>
      <c r="D4621" s="216" t="s">
        <v>227</v>
      </c>
      <c r="E4621" s="217" t="s">
        <v>4780</v>
      </c>
      <c r="F4621" s="218" t="s">
        <v>4781</v>
      </c>
      <c r="G4621" s="219" t="s">
        <v>266</v>
      </c>
      <c r="H4621" s="220">
        <v>43.700000000000003</v>
      </c>
      <c r="I4621" s="221"/>
      <c r="J4621" s="222">
        <f>ROUND(I4621*H4621,2)</f>
        <v>0</v>
      </c>
      <c r="K4621" s="218" t="s">
        <v>19</v>
      </c>
      <c r="L4621" s="47"/>
      <c r="M4621" s="223" t="s">
        <v>19</v>
      </c>
      <c r="N4621" s="224" t="s">
        <v>46</v>
      </c>
      <c r="O4621" s="87"/>
      <c r="P4621" s="225">
        <f>O4621*H4621</f>
        <v>0</v>
      </c>
      <c r="Q4621" s="225">
        <v>0</v>
      </c>
      <c r="R4621" s="225">
        <f>Q4621*H4621</f>
        <v>0</v>
      </c>
      <c r="S4621" s="225">
        <v>0</v>
      </c>
      <c r="T4621" s="226">
        <f>S4621*H4621</f>
        <v>0</v>
      </c>
      <c r="U4621" s="41"/>
      <c r="V4621" s="41"/>
      <c r="W4621" s="41"/>
      <c r="X4621" s="41"/>
      <c r="Y4621" s="41"/>
      <c r="Z4621" s="41"/>
      <c r="AA4621" s="41"/>
      <c r="AB4621" s="41"/>
      <c r="AC4621" s="41"/>
      <c r="AD4621" s="41"/>
      <c r="AE4621" s="41"/>
      <c r="AR4621" s="227" t="s">
        <v>4682</v>
      </c>
      <c r="AT4621" s="227" t="s">
        <v>227</v>
      </c>
      <c r="AU4621" s="227" t="s">
        <v>82</v>
      </c>
      <c r="AY4621" s="20" t="s">
        <v>224</v>
      </c>
      <c r="BE4621" s="228">
        <f>IF(N4621="základní",J4621,0)</f>
        <v>0</v>
      </c>
      <c r="BF4621" s="228">
        <f>IF(N4621="snížená",J4621,0)</f>
        <v>0</v>
      </c>
      <c r="BG4621" s="228">
        <f>IF(N4621="zákl. přenesená",J4621,0)</f>
        <v>0</v>
      </c>
      <c r="BH4621" s="228">
        <f>IF(N4621="sníž. přenesená",J4621,0)</f>
        <v>0</v>
      </c>
      <c r="BI4621" s="228">
        <f>IF(N4621="nulová",J4621,0)</f>
        <v>0</v>
      </c>
      <c r="BJ4621" s="20" t="s">
        <v>93</v>
      </c>
      <c r="BK4621" s="228">
        <f>ROUND(I4621*H4621,2)</f>
        <v>0</v>
      </c>
      <c r="BL4621" s="20" t="s">
        <v>4682</v>
      </c>
      <c r="BM4621" s="227" t="s">
        <v>4782</v>
      </c>
    </row>
    <row r="4622" s="14" customFormat="1">
      <c r="A4622" s="14"/>
      <c r="B4622" s="246"/>
      <c r="C4622" s="247"/>
      <c r="D4622" s="231" t="s">
        <v>268</v>
      </c>
      <c r="E4622" s="248" t="s">
        <v>19</v>
      </c>
      <c r="F4622" s="249" t="s">
        <v>662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268</v>
      </c>
      <c r="AU4622" s="255" t="s">
        <v>82</v>
      </c>
      <c r="AV4622" s="14" t="s">
        <v>82</v>
      </c>
      <c r="AW4622" s="14" t="s">
        <v>34</v>
      </c>
      <c r="AX4622" s="14" t="s">
        <v>74</v>
      </c>
      <c r="AY4622" s="255" t="s">
        <v>224</v>
      </c>
    </row>
    <row r="4623" s="13" customFormat="1">
      <c r="A4623" s="13"/>
      <c r="B4623" s="229"/>
      <c r="C4623" s="230"/>
      <c r="D4623" s="231" t="s">
        <v>268</v>
      </c>
      <c r="E4623" s="232" t="s">
        <v>19</v>
      </c>
      <c r="F4623" s="233" t="s">
        <v>1861</v>
      </c>
      <c r="G4623" s="230"/>
      <c r="H4623" s="234">
        <v>43.700000000000003</v>
      </c>
      <c r="I4623" s="235"/>
      <c r="J4623" s="230"/>
      <c r="K4623" s="230"/>
      <c r="L4623" s="236"/>
      <c r="M4623" s="237"/>
      <c r="N4623" s="238"/>
      <c r="O4623" s="238"/>
      <c r="P4623" s="238"/>
      <c r="Q4623" s="238"/>
      <c r="R4623" s="238"/>
      <c r="S4623" s="238"/>
      <c r="T4623" s="23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0" t="s">
        <v>268</v>
      </c>
      <c r="AU4623" s="240" t="s">
        <v>82</v>
      </c>
      <c r="AV4623" s="13" t="s">
        <v>93</v>
      </c>
      <c r="AW4623" s="13" t="s">
        <v>34</v>
      </c>
      <c r="AX4623" s="13" t="s">
        <v>82</v>
      </c>
      <c r="AY4623" s="240" t="s">
        <v>224</v>
      </c>
    </row>
    <row r="4624" s="2" customFormat="1" ht="16.5" customHeight="1">
      <c r="A4624" s="41"/>
      <c r="B4624" s="42"/>
      <c r="C4624" s="216" t="s">
        <v>4783</v>
      </c>
      <c r="D4624" s="216" t="s">
        <v>227</v>
      </c>
      <c r="E4624" s="217" t="s">
        <v>4784</v>
      </c>
      <c r="F4624" s="218" t="s">
        <v>4785</v>
      </c>
      <c r="G4624" s="219" t="s">
        <v>266</v>
      </c>
      <c r="H4624" s="220">
        <v>41.802999999999997</v>
      </c>
      <c r="I4624" s="221"/>
      <c r="J4624" s="222">
        <f>ROUND(I4624*H4624,2)</f>
        <v>0</v>
      </c>
      <c r="K4624" s="218" t="s">
        <v>19</v>
      </c>
      <c r="L4624" s="47"/>
      <c r="M4624" s="223" t="s">
        <v>19</v>
      </c>
      <c r="N4624" s="224" t="s">
        <v>46</v>
      </c>
      <c r="O4624" s="87"/>
      <c r="P4624" s="225">
        <f>O4624*H4624</f>
        <v>0</v>
      </c>
      <c r="Q4624" s="225">
        <v>0</v>
      </c>
      <c r="R4624" s="225">
        <f>Q4624*H4624</f>
        <v>0</v>
      </c>
      <c r="S4624" s="225">
        <v>0</v>
      </c>
      <c r="T4624" s="226">
        <f>S4624*H4624</f>
        <v>0</v>
      </c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R4624" s="227" t="s">
        <v>4682</v>
      </c>
      <c r="AT4624" s="227" t="s">
        <v>227</v>
      </c>
      <c r="AU4624" s="227" t="s">
        <v>82</v>
      </c>
      <c r="AY4624" s="20" t="s">
        <v>224</v>
      </c>
      <c r="BE4624" s="228">
        <f>IF(N4624="základní",J4624,0)</f>
        <v>0</v>
      </c>
      <c r="BF4624" s="228">
        <f>IF(N4624="snížená",J4624,0)</f>
        <v>0</v>
      </c>
      <c r="BG4624" s="228">
        <f>IF(N4624="zákl. přenesená",J4624,0)</f>
        <v>0</v>
      </c>
      <c r="BH4624" s="228">
        <f>IF(N4624="sníž. přenesená",J4624,0)</f>
        <v>0</v>
      </c>
      <c r="BI4624" s="228">
        <f>IF(N4624="nulová",J4624,0)</f>
        <v>0</v>
      </c>
      <c r="BJ4624" s="20" t="s">
        <v>93</v>
      </c>
      <c r="BK4624" s="228">
        <f>ROUND(I4624*H4624,2)</f>
        <v>0</v>
      </c>
      <c r="BL4624" s="20" t="s">
        <v>4682</v>
      </c>
      <c r="BM4624" s="227" t="s">
        <v>4786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665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4787</v>
      </c>
      <c r="G4626" s="230"/>
      <c r="H4626" s="234">
        <v>13.5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667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4788</v>
      </c>
      <c r="G4628" s="230"/>
      <c r="H4628" s="234">
        <v>28.303000000000001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6" customFormat="1">
      <c r="A4629" s="16"/>
      <c r="B4629" s="272"/>
      <c r="C4629" s="273"/>
      <c r="D4629" s="231" t="s">
        <v>268</v>
      </c>
      <c r="E4629" s="274" t="s">
        <v>19</v>
      </c>
      <c r="F4629" s="275" t="s">
        <v>351</v>
      </c>
      <c r="G4629" s="273"/>
      <c r="H4629" s="276">
        <v>41.802999999999997</v>
      </c>
      <c r="I4629" s="277"/>
      <c r="J4629" s="273"/>
      <c r="K4629" s="273"/>
      <c r="L4629" s="278"/>
      <c r="M4629" s="279"/>
      <c r="N4629" s="280"/>
      <c r="O4629" s="280"/>
      <c r="P4629" s="280"/>
      <c r="Q4629" s="280"/>
      <c r="R4629" s="280"/>
      <c r="S4629" s="280"/>
      <c r="T4629" s="281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82" t="s">
        <v>268</v>
      </c>
      <c r="AU4629" s="282" t="s">
        <v>82</v>
      </c>
      <c r="AV4629" s="16" t="s">
        <v>231</v>
      </c>
      <c r="AW4629" s="16" t="s">
        <v>34</v>
      </c>
      <c r="AX4629" s="16" t="s">
        <v>82</v>
      </c>
      <c r="AY4629" s="282" t="s">
        <v>224</v>
      </c>
    </row>
    <row r="4630" s="2" customFormat="1" ht="16.5" customHeight="1">
      <c r="A4630" s="41"/>
      <c r="B4630" s="42"/>
      <c r="C4630" s="216" t="s">
        <v>4789</v>
      </c>
      <c r="D4630" s="216" t="s">
        <v>227</v>
      </c>
      <c r="E4630" s="217" t="s">
        <v>4790</v>
      </c>
      <c r="F4630" s="218" t="s">
        <v>4791</v>
      </c>
      <c r="G4630" s="219" t="s">
        <v>266</v>
      </c>
      <c r="H4630" s="220">
        <v>7.875</v>
      </c>
      <c r="I4630" s="221"/>
      <c r="J4630" s="222">
        <f>ROUND(I4630*H4630,2)</f>
        <v>0</v>
      </c>
      <c r="K4630" s="218" t="s">
        <v>19</v>
      </c>
      <c r="L4630" s="47"/>
      <c r="M4630" s="223" t="s">
        <v>19</v>
      </c>
      <c r="N4630" s="224" t="s">
        <v>46</v>
      </c>
      <c r="O4630" s="87"/>
      <c r="P4630" s="225">
        <f>O4630*H4630</f>
        <v>0</v>
      </c>
      <c r="Q4630" s="225">
        <v>0</v>
      </c>
      <c r="R4630" s="225">
        <f>Q4630*H4630</f>
        <v>0</v>
      </c>
      <c r="S4630" s="225">
        <v>0</v>
      </c>
      <c r="T4630" s="226">
        <f>S4630*H4630</f>
        <v>0</v>
      </c>
      <c r="U4630" s="41"/>
      <c r="V4630" s="41"/>
      <c r="W4630" s="41"/>
      <c r="X4630" s="41"/>
      <c r="Y4630" s="41"/>
      <c r="Z4630" s="41"/>
      <c r="AA4630" s="41"/>
      <c r="AB4630" s="41"/>
      <c r="AC4630" s="41"/>
      <c r="AD4630" s="41"/>
      <c r="AE4630" s="41"/>
      <c r="AR4630" s="227" t="s">
        <v>4682</v>
      </c>
      <c r="AT4630" s="227" t="s">
        <v>227</v>
      </c>
      <c r="AU4630" s="227" t="s">
        <v>82</v>
      </c>
      <c r="AY4630" s="20" t="s">
        <v>224</v>
      </c>
      <c r="BE4630" s="228">
        <f>IF(N4630="základní",J4630,0)</f>
        <v>0</v>
      </c>
      <c r="BF4630" s="228">
        <f>IF(N4630="snížená",J4630,0)</f>
        <v>0</v>
      </c>
      <c r="BG4630" s="228">
        <f>IF(N4630="zákl. přenesená",J4630,0)</f>
        <v>0</v>
      </c>
      <c r="BH4630" s="228">
        <f>IF(N4630="sníž. přenesená",J4630,0)</f>
        <v>0</v>
      </c>
      <c r="BI4630" s="228">
        <f>IF(N4630="nulová",J4630,0)</f>
        <v>0</v>
      </c>
      <c r="BJ4630" s="20" t="s">
        <v>93</v>
      </c>
      <c r="BK4630" s="228">
        <f>ROUND(I4630*H4630,2)</f>
        <v>0</v>
      </c>
      <c r="BL4630" s="20" t="s">
        <v>4682</v>
      </c>
      <c r="BM4630" s="227" t="s">
        <v>4792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4459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4" customFormat="1">
      <c r="A4632" s="14"/>
      <c r="B4632" s="246"/>
      <c r="C4632" s="247"/>
      <c r="D4632" s="231" t="s">
        <v>268</v>
      </c>
      <c r="E4632" s="248" t="s">
        <v>19</v>
      </c>
      <c r="F4632" s="249" t="s">
        <v>704</v>
      </c>
      <c r="G4632" s="247"/>
      <c r="H4632" s="248" t="s">
        <v>19</v>
      </c>
      <c r="I4632" s="250"/>
      <c r="J4632" s="247"/>
      <c r="K4632" s="247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268</v>
      </c>
      <c r="AU4632" s="255" t="s">
        <v>82</v>
      </c>
      <c r="AV4632" s="14" t="s">
        <v>82</v>
      </c>
      <c r="AW4632" s="14" t="s">
        <v>34</v>
      </c>
      <c r="AX4632" s="14" t="s">
        <v>74</v>
      </c>
      <c r="AY4632" s="255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4459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4793</v>
      </c>
      <c r="G4634" s="230"/>
      <c r="H4634" s="234">
        <v>2.0249999999999999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4794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4432</v>
      </c>
      <c r="G4636" s="230"/>
      <c r="H4636" s="234">
        <v>1.8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74</v>
      </c>
      <c r="AY4636" s="240" t="s">
        <v>224</v>
      </c>
    </row>
    <row r="4637" s="15" customFormat="1">
      <c r="A4637" s="15"/>
      <c r="B4637" s="256"/>
      <c r="C4637" s="257"/>
      <c r="D4637" s="231" t="s">
        <v>268</v>
      </c>
      <c r="E4637" s="258" t="s">
        <v>19</v>
      </c>
      <c r="F4637" s="259" t="s">
        <v>300</v>
      </c>
      <c r="G4637" s="257"/>
      <c r="H4637" s="260">
        <v>3.8250000000000002</v>
      </c>
      <c r="I4637" s="261"/>
      <c r="J4637" s="257"/>
      <c r="K4637" s="257"/>
      <c r="L4637" s="262"/>
      <c r="M4637" s="263"/>
      <c r="N4637" s="264"/>
      <c r="O4637" s="264"/>
      <c r="P4637" s="264"/>
      <c r="Q4637" s="264"/>
      <c r="R4637" s="264"/>
      <c r="S4637" s="264"/>
      <c r="T4637" s="26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T4637" s="266" t="s">
        <v>268</v>
      </c>
      <c r="AU4637" s="266" t="s">
        <v>82</v>
      </c>
      <c r="AV4637" s="15" t="s">
        <v>108</v>
      </c>
      <c r="AW4637" s="15" t="s">
        <v>34</v>
      </c>
      <c r="AX4637" s="15" t="s">
        <v>74</v>
      </c>
      <c r="AY4637" s="266" t="s">
        <v>224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1176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4795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3" customFormat="1">
      <c r="A4640" s="13"/>
      <c r="B4640" s="229"/>
      <c r="C4640" s="230"/>
      <c r="D4640" s="231" t="s">
        <v>268</v>
      </c>
      <c r="E4640" s="232" t="s">
        <v>19</v>
      </c>
      <c r="F4640" s="233" t="s">
        <v>4793</v>
      </c>
      <c r="G4640" s="230"/>
      <c r="H4640" s="234">
        <v>2.0249999999999999</v>
      </c>
      <c r="I4640" s="235"/>
      <c r="J4640" s="230"/>
      <c r="K4640" s="230"/>
      <c r="L4640" s="236"/>
      <c r="M4640" s="237"/>
      <c r="N4640" s="238"/>
      <c r="O4640" s="238"/>
      <c r="P4640" s="238"/>
      <c r="Q4640" s="238"/>
      <c r="R4640" s="238"/>
      <c r="S4640" s="238"/>
      <c r="T4640" s="23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0" t="s">
        <v>268</v>
      </c>
      <c r="AU4640" s="240" t="s">
        <v>82</v>
      </c>
      <c r="AV4640" s="13" t="s">
        <v>93</v>
      </c>
      <c r="AW4640" s="13" t="s">
        <v>34</v>
      </c>
      <c r="AX4640" s="13" t="s">
        <v>74</v>
      </c>
      <c r="AY4640" s="240" t="s">
        <v>224</v>
      </c>
    </row>
    <row r="4641" s="14" customFormat="1">
      <c r="A4641" s="14"/>
      <c r="B4641" s="246"/>
      <c r="C4641" s="247"/>
      <c r="D4641" s="231" t="s">
        <v>268</v>
      </c>
      <c r="E4641" s="248" t="s">
        <v>19</v>
      </c>
      <c r="F4641" s="249" t="s">
        <v>1178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268</v>
      </c>
      <c r="AU4641" s="255" t="s">
        <v>82</v>
      </c>
      <c r="AV4641" s="14" t="s">
        <v>82</v>
      </c>
      <c r="AW4641" s="14" t="s">
        <v>34</v>
      </c>
      <c r="AX4641" s="14" t="s">
        <v>74</v>
      </c>
      <c r="AY4641" s="255" t="s">
        <v>224</v>
      </c>
    </row>
    <row r="4642" s="14" customFormat="1">
      <c r="A4642" s="14"/>
      <c r="B4642" s="246"/>
      <c r="C4642" s="247"/>
      <c r="D4642" s="231" t="s">
        <v>268</v>
      </c>
      <c r="E4642" s="248" t="s">
        <v>19</v>
      </c>
      <c r="F4642" s="249" t="s">
        <v>4459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268</v>
      </c>
      <c r="AU4642" s="255" t="s">
        <v>82</v>
      </c>
      <c r="AV4642" s="14" t="s">
        <v>82</v>
      </c>
      <c r="AW4642" s="14" t="s">
        <v>34</v>
      </c>
      <c r="AX4642" s="14" t="s">
        <v>74</v>
      </c>
      <c r="AY4642" s="255" t="s">
        <v>224</v>
      </c>
    </row>
    <row r="4643" s="13" customFormat="1">
      <c r="A4643" s="13"/>
      <c r="B4643" s="229"/>
      <c r="C4643" s="230"/>
      <c r="D4643" s="231" t="s">
        <v>268</v>
      </c>
      <c r="E4643" s="232" t="s">
        <v>19</v>
      </c>
      <c r="F4643" s="233" t="s">
        <v>4793</v>
      </c>
      <c r="G4643" s="230"/>
      <c r="H4643" s="234">
        <v>2.0249999999999999</v>
      </c>
      <c r="I4643" s="235"/>
      <c r="J4643" s="230"/>
      <c r="K4643" s="230"/>
      <c r="L4643" s="236"/>
      <c r="M4643" s="237"/>
      <c r="N4643" s="238"/>
      <c r="O4643" s="238"/>
      <c r="P4643" s="238"/>
      <c r="Q4643" s="238"/>
      <c r="R4643" s="238"/>
      <c r="S4643" s="238"/>
      <c r="T4643" s="23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0" t="s">
        <v>268</v>
      </c>
      <c r="AU4643" s="240" t="s">
        <v>82</v>
      </c>
      <c r="AV4643" s="13" t="s">
        <v>93</v>
      </c>
      <c r="AW4643" s="13" t="s">
        <v>34</v>
      </c>
      <c r="AX4643" s="13" t="s">
        <v>74</v>
      </c>
      <c r="AY4643" s="240" t="s">
        <v>224</v>
      </c>
    </row>
    <row r="4644" s="15" customFormat="1">
      <c r="A4644" s="15"/>
      <c r="B4644" s="256"/>
      <c r="C4644" s="257"/>
      <c r="D4644" s="231" t="s">
        <v>268</v>
      </c>
      <c r="E4644" s="258" t="s">
        <v>19</v>
      </c>
      <c r="F4644" s="259" t="s">
        <v>300</v>
      </c>
      <c r="G4644" s="257"/>
      <c r="H4644" s="260">
        <v>4.0499999999999998</v>
      </c>
      <c r="I4644" s="261"/>
      <c r="J4644" s="257"/>
      <c r="K4644" s="257"/>
      <c r="L4644" s="262"/>
      <c r="M4644" s="263"/>
      <c r="N4644" s="264"/>
      <c r="O4644" s="264"/>
      <c r="P4644" s="264"/>
      <c r="Q4644" s="264"/>
      <c r="R4644" s="264"/>
      <c r="S4644" s="264"/>
      <c r="T4644" s="26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5"/>
      <c r="AE4644" s="15"/>
      <c r="AT4644" s="266" t="s">
        <v>268</v>
      </c>
      <c r="AU4644" s="266" t="s">
        <v>82</v>
      </c>
      <c r="AV4644" s="15" t="s">
        <v>108</v>
      </c>
      <c r="AW4644" s="15" t="s">
        <v>34</v>
      </c>
      <c r="AX4644" s="15" t="s">
        <v>74</v>
      </c>
      <c r="AY4644" s="266" t="s">
        <v>224</v>
      </c>
    </row>
    <row r="4645" s="16" customFormat="1">
      <c r="A4645" s="16"/>
      <c r="B4645" s="272"/>
      <c r="C4645" s="273"/>
      <c r="D4645" s="231" t="s">
        <v>268</v>
      </c>
      <c r="E4645" s="274" t="s">
        <v>19</v>
      </c>
      <c r="F4645" s="275" t="s">
        <v>351</v>
      </c>
      <c r="G4645" s="273"/>
      <c r="H4645" s="276">
        <v>7.875</v>
      </c>
      <c r="I4645" s="277"/>
      <c r="J4645" s="273"/>
      <c r="K4645" s="273"/>
      <c r="L4645" s="278"/>
      <c r="M4645" s="279"/>
      <c r="N4645" s="280"/>
      <c r="O4645" s="280"/>
      <c r="P4645" s="280"/>
      <c r="Q4645" s="280"/>
      <c r="R4645" s="280"/>
      <c r="S4645" s="280"/>
      <c r="T4645" s="281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T4645" s="282" t="s">
        <v>268</v>
      </c>
      <c r="AU4645" s="282" t="s">
        <v>82</v>
      </c>
      <c r="AV4645" s="16" t="s">
        <v>231</v>
      </c>
      <c r="AW4645" s="16" t="s">
        <v>34</v>
      </c>
      <c r="AX4645" s="16" t="s">
        <v>82</v>
      </c>
      <c r="AY4645" s="282" t="s">
        <v>224</v>
      </c>
    </row>
    <row r="4646" s="2" customFormat="1" ht="16.5" customHeight="1">
      <c r="A4646" s="41"/>
      <c r="B4646" s="42"/>
      <c r="C4646" s="216" t="s">
        <v>4796</v>
      </c>
      <c r="D4646" s="216" t="s">
        <v>227</v>
      </c>
      <c r="E4646" s="217" t="s">
        <v>4797</v>
      </c>
      <c r="F4646" s="218" t="s">
        <v>4798</v>
      </c>
      <c r="G4646" s="219" t="s">
        <v>266</v>
      </c>
      <c r="H4646" s="220">
        <v>105.557</v>
      </c>
      <c r="I4646" s="221"/>
      <c r="J4646" s="222">
        <f>ROUND(I4646*H4646,2)</f>
        <v>0</v>
      </c>
      <c r="K4646" s="218" t="s">
        <v>19</v>
      </c>
      <c r="L4646" s="47"/>
      <c r="M4646" s="223" t="s">
        <v>19</v>
      </c>
      <c r="N4646" s="224" t="s">
        <v>46</v>
      </c>
      <c r="O4646" s="87"/>
      <c r="P4646" s="225">
        <f>O4646*H4646</f>
        <v>0</v>
      </c>
      <c r="Q4646" s="225">
        <v>0</v>
      </c>
      <c r="R4646" s="225">
        <f>Q4646*H4646</f>
        <v>0</v>
      </c>
      <c r="S4646" s="225">
        <v>0</v>
      </c>
      <c r="T4646" s="226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27" t="s">
        <v>4682</v>
      </c>
      <c r="AT4646" s="227" t="s">
        <v>227</v>
      </c>
      <c r="AU4646" s="227" t="s">
        <v>82</v>
      </c>
      <c r="AY4646" s="20" t="s">
        <v>224</v>
      </c>
      <c r="BE4646" s="228">
        <f>IF(N4646="základní",J4646,0)</f>
        <v>0</v>
      </c>
      <c r="BF4646" s="228">
        <f>IF(N4646="snížená",J4646,0)</f>
        <v>0</v>
      </c>
      <c r="BG4646" s="228">
        <f>IF(N4646="zákl. přenesená",J4646,0)</f>
        <v>0</v>
      </c>
      <c r="BH4646" s="228">
        <f>IF(N4646="sníž. přenesená",J4646,0)</f>
        <v>0</v>
      </c>
      <c r="BI4646" s="228">
        <f>IF(N4646="nulová",J4646,0)</f>
        <v>0</v>
      </c>
      <c r="BJ4646" s="20" t="s">
        <v>93</v>
      </c>
      <c r="BK4646" s="228">
        <f>ROUND(I4646*H4646,2)</f>
        <v>0</v>
      </c>
      <c r="BL4646" s="20" t="s">
        <v>4682</v>
      </c>
      <c r="BM4646" s="227" t="s">
        <v>4799</v>
      </c>
    </row>
    <row r="4647" s="14" customFormat="1">
      <c r="A4647" s="14"/>
      <c r="B4647" s="246"/>
      <c r="C4647" s="247"/>
      <c r="D4647" s="231" t="s">
        <v>268</v>
      </c>
      <c r="E4647" s="248" t="s">
        <v>19</v>
      </c>
      <c r="F4647" s="249" t="s">
        <v>4800</v>
      </c>
      <c r="G4647" s="247"/>
      <c r="H4647" s="248" t="s">
        <v>19</v>
      </c>
      <c r="I4647" s="250"/>
      <c r="J4647" s="247"/>
      <c r="K4647" s="247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268</v>
      </c>
      <c r="AU4647" s="255" t="s">
        <v>82</v>
      </c>
      <c r="AV4647" s="14" t="s">
        <v>82</v>
      </c>
      <c r="AW4647" s="14" t="s">
        <v>34</v>
      </c>
      <c r="AX4647" s="14" t="s">
        <v>74</v>
      </c>
      <c r="AY4647" s="255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4801</v>
      </c>
      <c r="G4648" s="230"/>
      <c r="H4648" s="234">
        <v>5.6609999999999996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4802</v>
      </c>
      <c r="G4649" s="230"/>
      <c r="H4649" s="234">
        <v>30.826000000000001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4803</v>
      </c>
      <c r="G4650" s="230"/>
      <c r="H4650" s="234">
        <v>27.468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4804</v>
      </c>
      <c r="G4651" s="230"/>
      <c r="H4651" s="234">
        <v>10.602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3" customFormat="1">
      <c r="A4652" s="13"/>
      <c r="B4652" s="229"/>
      <c r="C4652" s="230"/>
      <c r="D4652" s="231" t="s">
        <v>268</v>
      </c>
      <c r="E4652" s="232" t="s">
        <v>19</v>
      </c>
      <c r="F4652" s="233" t="s">
        <v>4805</v>
      </c>
      <c r="G4652" s="230"/>
      <c r="H4652" s="234">
        <v>11.199999999999999</v>
      </c>
      <c r="I4652" s="235"/>
      <c r="J4652" s="230"/>
      <c r="K4652" s="230"/>
      <c r="L4652" s="236"/>
      <c r="M4652" s="237"/>
      <c r="N4652" s="238"/>
      <c r="O4652" s="238"/>
      <c r="P4652" s="238"/>
      <c r="Q4652" s="238"/>
      <c r="R4652" s="238"/>
      <c r="S4652" s="238"/>
      <c r="T4652" s="23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0" t="s">
        <v>268</v>
      </c>
      <c r="AU4652" s="240" t="s">
        <v>82</v>
      </c>
      <c r="AV4652" s="13" t="s">
        <v>93</v>
      </c>
      <c r="AW4652" s="13" t="s">
        <v>34</v>
      </c>
      <c r="AX4652" s="13" t="s">
        <v>74</v>
      </c>
      <c r="AY4652" s="240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4806</v>
      </c>
      <c r="G4653" s="230"/>
      <c r="H4653" s="234">
        <v>19.800000000000001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6" customFormat="1">
      <c r="A4654" s="16"/>
      <c r="B4654" s="272"/>
      <c r="C4654" s="273"/>
      <c r="D4654" s="231" t="s">
        <v>268</v>
      </c>
      <c r="E4654" s="274" t="s">
        <v>19</v>
      </c>
      <c r="F4654" s="275" t="s">
        <v>351</v>
      </c>
      <c r="G4654" s="273"/>
      <c r="H4654" s="276">
        <v>105.557</v>
      </c>
      <c r="I4654" s="277"/>
      <c r="J4654" s="273"/>
      <c r="K4654" s="273"/>
      <c r="L4654" s="278"/>
      <c r="M4654" s="279"/>
      <c r="N4654" s="280"/>
      <c r="O4654" s="280"/>
      <c r="P4654" s="280"/>
      <c r="Q4654" s="280"/>
      <c r="R4654" s="280"/>
      <c r="S4654" s="280"/>
      <c r="T4654" s="281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T4654" s="282" t="s">
        <v>268</v>
      </c>
      <c r="AU4654" s="282" t="s">
        <v>82</v>
      </c>
      <c r="AV4654" s="16" t="s">
        <v>231</v>
      </c>
      <c r="AW4654" s="16" t="s">
        <v>34</v>
      </c>
      <c r="AX4654" s="16" t="s">
        <v>82</v>
      </c>
      <c r="AY4654" s="282" t="s">
        <v>224</v>
      </c>
    </row>
    <row r="4655" s="2" customFormat="1" ht="16.5" customHeight="1">
      <c r="A4655" s="41"/>
      <c r="B4655" s="42"/>
      <c r="C4655" s="216" t="s">
        <v>4807</v>
      </c>
      <c r="D4655" s="216" t="s">
        <v>227</v>
      </c>
      <c r="E4655" s="217" t="s">
        <v>4808</v>
      </c>
      <c r="F4655" s="218" t="s">
        <v>4809</v>
      </c>
      <c r="G4655" s="219" t="s">
        <v>266</v>
      </c>
      <c r="H4655" s="220">
        <v>14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4682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4682</v>
      </c>
      <c r="BM4655" s="227" t="s">
        <v>4810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1330</v>
      </c>
      <c r="G4656" s="230"/>
      <c r="H4656" s="234">
        <v>14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19.504999999999999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4682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4682</v>
      </c>
      <c r="BM4657" s="227" t="s">
        <v>4814</v>
      </c>
    </row>
    <row r="4658" s="13" customFormat="1">
      <c r="A4658" s="13"/>
      <c r="B4658" s="229"/>
      <c r="C4658" s="230"/>
      <c r="D4658" s="231" t="s">
        <v>268</v>
      </c>
      <c r="E4658" s="232" t="s">
        <v>19</v>
      </c>
      <c r="F4658" s="233" t="s">
        <v>4815</v>
      </c>
      <c r="G4658" s="230"/>
      <c r="H4658" s="234">
        <v>19.504999999999999</v>
      </c>
      <c r="I4658" s="235"/>
      <c r="J4658" s="230"/>
      <c r="K4658" s="230"/>
      <c r="L4658" s="236"/>
      <c r="M4658" s="237"/>
      <c r="N4658" s="238"/>
      <c r="O4658" s="238"/>
      <c r="P4658" s="238"/>
      <c r="Q4658" s="238"/>
      <c r="R4658" s="238"/>
      <c r="S4658" s="238"/>
      <c r="T4658" s="23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0" t="s">
        <v>268</v>
      </c>
      <c r="AU4658" s="240" t="s">
        <v>82</v>
      </c>
      <c r="AV4658" s="13" t="s">
        <v>93</v>
      </c>
      <c r="AW4658" s="13" t="s">
        <v>34</v>
      </c>
      <c r="AX4658" s="13" t="s">
        <v>82</v>
      </c>
      <c r="AY4658" s="240" t="s">
        <v>224</v>
      </c>
    </row>
    <row r="4659" s="2" customFormat="1" ht="16.5" customHeight="1">
      <c r="A4659" s="41"/>
      <c r="B4659" s="42"/>
      <c r="C4659" s="216" t="s">
        <v>4816</v>
      </c>
      <c r="D4659" s="216" t="s">
        <v>227</v>
      </c>
      <c r="E4659" s="217" t="s">
        <v>4817</v>
      </c>
      <c r="F4659" s="218" t="s">
        <v>4818</v>
      </c>
      <c r="G4659" s="219" t="s">
        <v>266</v>
      </c>
      <c r="H4659" s="220">
        <v>6.2999999999999998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4682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4682</v>
      </c>
      <c r="BM4659" s="227" t="s">
        <v>4819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1368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1374</v>
      </c>
      <c r="G4661" s="230"/>
      <c r="H4661" s="234">
        <v>6.2999999999999998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82</v>
      </c>
      <c r="AY4661" s="240" t="s">
        <v>224</v>
      </c>
    </row>
    <row r="4662" s="2" customFormat="1" ht="16.5" customHeight="1">
      <c r="A4662" s="41"/>
      <c r="B4662" s="42"/>
      <c r="C4662" s="216" t="s">
        <v>4820</v>
      </c>
      <c r="D4662" s="216" t="s">
        <v>227</v>
      </c>
      <c r="E4662" s="217" t="s">
        <v>4821</v>
      </c>
      <c r="F4662" s="218" t="s">
        <v>4822</v>
      </c>
      <c r="G4662" s="219" t="s">
        <v>266</v>
      </c>
      <c r="H4662" s="220">
        <v>2</v>
      </c>
      <c r="I4662" s="221"/>
      <c r="J4662" s="222">
        <f>ROUND(I4662*H4662,2)</f>
        <v>0</v>
      </c>
      <c r="K4662" s="218" t="s">
        <v>19</v>
      </c>
      <c r="L4662" s="47"/>
      <c r="M4662" s="223" t="s">
        <v>19</v>
      </c>
      <c r="N4662" s="224" t="s">
        <v>46</v>
      </c>
      <c r="O4662" s="87"/>
      <c r="P4662" s="225">
        <f>O4662*H4662</f>
        <v>0</v>
      </c>
      <c r="Q4662" s="225">
        <v>0</v>
      </c>
      <c r="R4662" s="225">
        <f>Q4662*H4662</f>
        <v>0</v>
      </c>
      <c r="S4662" s="225">
        <v>0</v>
      </c>
      <c r="T4662" s="226">
        <f>S4662*H4662</f>
        <v>0</v>
      </c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R4662" s="227" t="s">
        <v>4682</v>
      </c>
      <c r="AT4662" s="227" t="s">
        <v>227</v>
      </c>
      <c r="AU4662" s="227" t="s">
        <v>82</v>
      </c>
      <c r="AY4662" s="20" t="s">
        <v>224</v>
      </c>
      <c r="BE4662" s="228">
        <f>IF(N4662="základní",J4662,0)</f>
        <v>0</v>
      </c>
      <c r="BF4662" s="228">
        <f>IF(N4662="snížená",J4662,0)</f>
        <v>0</v>
      </c>
      <c r="BG4662" s="228">
        <f>IF(N4662="zákl. přenesená",J4662,0)</f>
        <v>0</v>
      </c>
      <c r="BH4662" s="228">
        <f>IF(N4662="sníž. přenesená",J4662,0)</f>
        <v>0</v>
      </c>
      <c r="BI4662" s="228">
        <f>IF(N4662="nulová",J4662,0)</f>
        <v>0</v>
      </c>
      <c r="BJ4662" s="20" t="s">
        <v>93</v>
      </c>
      <c r="BK4662" s="228">
        <f>ROUND(I4662*H4662,2)</f>
        <v>0</v>
      </c>
      <c r="BL4662" s="20" t="s">
        <v>4682</v>
      </c>
      <c r="BM4662" s="227" t="s">
        <v>4823</v>
      </c>
    </row>
    <row r="4663" s="14" customFormat="1">
      <c r="A4663" s="14"/>
      <c r="B4663" s="246"/>
      <c r="C4663" s="247"/>
      <c r="D4663" s="231" t="s">
        <v>268</v>
      </c>
      <c r="E4663" s="248" t="s">
        <v>19</v>
      </c>
      <c r="F4663" s="249" t="s">
        <v>4824</v>
      </c>
      <c r="G4663" s="247"/>
      <c r="H4663" s="248" t="s">
        <v>19</v>
      </c>
      <c r="I4663" s="250"/>
      <c r="J4663" s="247"/>
      <c r="K4663" s="247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268</v>
      </c>
      <c r="AU4663" s="255" t="s">
        <v>82</v>
      </c>
      <c r="AV4663" s="14" t="s">
        <v>82</v>
      </c>
      <c r="AW4663" s="14" t="s">
        <v>34</v>
      </c>
      <c r="AX4663" s="14" t="s">
        <v>74</v>
      </c>
      <c r="AY4663" s="255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4825</v>
      </c>
      <c r="G4664" s="230"/>
      <c r="H4664" s="234">
        <v>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4826</v>
      </c>
      <c r="D4665" s="216" t="s">
        <v>227</v>
      </c>
      <c r="E4665" s="217" t="s">
        <v>4827</v>
      </c>
      <c r="F4665" s="218" t="s">
        <v>4828</v>
      </c>
      <c r="G4665" s="219" t="s">
        <v>266</v>
      </c>
      <c r="H4665" s="220">
        <v>2.044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4682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4682</v>
      </c>
      <c r="BM4665" s="227" t="s">
        <v>4829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1393</v>
      </c>
      <c r="G4666" s="230"/>
      <c r="H4666" s="234">
        <v>2.044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82</v>
      </c>
      <c r="AY4666" s="240" t="s">
        <v>224</v>
      </c>
    </row>
    <row r="4667" s="2" customFormat="1" ht="16.5" customHeight="1">
      <c r="A4667" s="41"/>
      <c r="B4667" s="42"/>
      <c r="C4667" s="216" t="s">
        <v>4830</v>
      </c>
      <c r="D4667" s="216" t="s">
        <v>227</v>
      </c>
      <c r="E4667" s="217" t="s">
        <v>4831</v>
      </c>
      <c r="F4667" s="218" t="s">
        <v>4832</v>
      </c>
      <c r="G4667" s="219" t="s">
        <v>266</v>
      </c>
      <c r="H4667" s="220">
        <v>15</v>
      </c>
      <c r="I4667" s="221"/>
      <c r="J4667" s="222">
        <f>ROUND(I4667*H4667,2)</f>
        <v>0</v>
      </c>
      <c r="K4667" s="218" t="s">
        <v>19</v>
      </c>
      <c r="L4667" s="47"/>
      <c r="M4667" s="223" t="s">
        <v>19</v>
      </c>
      <c r="N4667" s="224" t="s">
        <v>46</v>
      </c>
      <c r="O4667" s="87"/>
      <c r="P4667" s="225">
        <f>O4667*H4667</f>
        <v>0</v>
      </c>
      <c r="Q4667" s="225">
        <v>0</v>
      </c>
      <c r="R4667" s="225">
        <f>Q4667*H4667</f>
        <v>0</v>
      </c>
      <c r="S4667" s="225">
        <v>0</v>
      </c>
      <c r="T4667" s="226">
        <f>S4667*H4667</f>
        <v>0</v>
      </c>
      <c r="U4667" s="41"/>
      <c r="V4667" s="41"/>
      <c r="W4667" s="41"/>
      <c r="X4667" s="41"/>
      <c r="Y4667" s="41"/>
      <c r="Z4667" s="41"/>
      <c r="AA4667" s="41"/>
      <c r="AB4667" s="41"/>
      <c r="AC4667" s="41"/>
      <c r="AD4667" s="41"/>
      <c r="AE4667" s="41"/>
      <c r="AR4667" s="227" t="s">
        <v>4682</v>
      </c>
      <c r="AT4667" s="227" t="s">
        <v>227</v>
      </c>
      <c r="AU4667" s="227" t="s">
        <v>82</v>
      </c>
      <c r="AY4667" s="20" t="s">
        <v>224</v>
      </c>
      <c r="BE4667" s="228">
        <f>IF(N4667="základní",J4667,0)</f>
        <v>0</v>
      </c>
      <c r="BF4667" s="228">
        <f>IF(N4667="snížená",J4667,0)</f>
        <v>0</v>
      </c>
      <c r="BG4667" s="228">
        <f>IF(N4667="zákl. přenesená",J4667,0)</f>
        <v>0</v>
      </c>
      <c r="BH4667" s="228">
        <f>IF(N4667="sníž. přenesená",J4667,0)</f>
        <v>0</v>
      </c>
      <c r="BI4667" s="228">
        <f>IF(N4667="nulová",J4667,0)</f>
        <v>0</v>
      </c>
      <c r="BJ4667" s="20" t="s">
        <v>93</v>
      </c>
      <c r="BK4667" s="228">
        <f>ROUND(I4667*H4667,2)</f>
        <v>0</v>
      </c>
      <c r="BL4667" s="20" t="s">
        <v>4682</v>
      </c>
      <c r="BM4667" s="227" t="s">
        <v>4833</v>
      </c>
    </row>
    <row r="4668" s="14" customFormat="1">
      <c r="A4668" s="14"/>
      <c r="B4668" s="246"/>
      <c r="C4668" s="247"/>
      <c r="D4668" s="231" t="s">
        <v>268</v>
      </c>
      <c r="E4668" s="248" t="s">
        <v>19</v>
      </c>
      <c r="F4668" s="249" t="s">
        <v>4834</v>
      </c>
      <c r="G4668" s="247"/>
      <c r="H4668" s="248" t="s">
        <v>19</v>
      </c>
      <c r="I4668" s="250"/>
      <c r="J4668" s="247"/>
      <c r="K4668" s="247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268</v>
      </c>
      <c r="AU4668" s="255" t="s">
        <v>82</v>
      </c>
      <c r="AV4668" s="14" t="s">
        <v>82</v>
      </c>
      <c r="AW4668" s="14" t="s">
        <v>34</v>
      </c>
      <c r="AX4668" s="14" t="s">
        <v>74</v>
      </c>
      <c r="AY4668" s="255" t="s">
        <v>224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284</v>
      </c>
      <c r="G4669" s="230"/>
      <c r="H4669" s="234">
        <v>15</v>
      </c>
      <c r="I4669" s="235"/>
      <c r="J4669" s="230"/>
      <c r="K4669" s="230"/>
      <c r="L4669" s="236"/>
      <c r="M4669" s="296"/>
      <c r="N4669" s="297"/>
      <c r="O4669" s="297"/>
      <c r="P4669" s="297"/>
      <c r="Q4669" s="297"/>
      <c r="R4669" s="297"/>
      <c r="S4669" s="297"/>
      <c r="T4669" s="298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6.96" customHeight="1">
      <c r="A4670" s="41"/>
      <c r="B4670" s="62"/>
      <c r="C4670" s="63"/>
      <c r="D4670" s="63"/>
      <c r="E4670" s="63"/>
      <c r="F4670" s="63"/>
      <c r="G4670" s="63"/>
      <c r="H4670" s="63"/>
      <c r="I4670" s="63"/>
      <c r="J4670" s="63"/>
      <c r="K4670" s="63"/>
      <c r="L4670" s="47"/>
      <c r="M4670" s="41"/>
      <c r="O4670" s="41"/>
      <c r="P4670" s="41"/>
      <c r="Q4670" s="41"/>
      <c r="R4670" s="41"/>
      <c r="S4670" s="41"/>
      <c r="T4670" s="41"/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</row>
  </sheetData>
  <sheetProtection sheet="1" autoFilter="0" formatColumns="0" formatRows="0" objects="1" scenarios="1" spinCount="100000" saltValue="948Ro3VWL+vk83FSjvV36wWdgTcu1j6SAXLUXRTX5Q+DnIUs3IAhh2GSkEstJ8S+lrk4320vN6NgKuKzyjTBuw==" hashValue="oge6PUN4ql+gOkI7wwaPT/bwliMsNJa25luIJMCQy/PKYQEXvURxyfnukStvX4x+2FaKh/MHZBpqXoqoks0oQA==" algorithmName="SHA-512" password="CC35"/>
  <autoFilter ref="C132:K46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2" r:id="rId144" display="https://podminky.urs.cz/item/CS_URS_2024_01/642945111"/>
    <hyperlink ref="F2149" r:id="rId145" display="https://podminky.urs.cz/item/CS_URS_2024_01/642945112"/>
    <hyperlink ref="F2157" r:id="rId146" display="https://podminky.urs.cz/item/CS_URS_2024_01/941311112"/>
    <hyperlink ref="F2162" r:id="rId147" display="https://podminky.urs.cz/item/CS_URS_2024_01/941311212"/>
    <hyperlink ref="F2165" r:id="rId148" display="https://podminky.urs.cz/item/CS_URS_2024_01/941311812"/>
    <hyperlink ref="F2167" r:id="rId149" display="https://podminky.urs.cz/item/CS_URS_2024_01/944511111"/>
    <hyperlink ref="F2169" r:id="rId150" display="https://podminky.urs.cz/item/CS_URS_2024_01/944511211"/>
    <hyperlink ref="F2172" r:id="rId151" display="https://podminky.urs.cz/item/CS_URS_2024_01/944511811"/>
    <hyperlink ref="F2174" r:id="rId152" display="https://podminky.urs.cz/item/CS_URS_2024_01/949101111"/>
    <hyperlink ref="F2189" r:id="rId153" display="https://podminky.urs.cz/item/CS_URS_2024_01/952901111"/>
    <hyperlink ref="F2204" r:id="rId154" display="https://podminky.urs.cz/item/CS_URS_2024_01/953312115"/>
    <hyperlink ref="F2214" r:id="rId155" display="https://podminky.urs.cz/item/CS_URS_2024_01/953334421"/>
    <hyperlink ref="F2244" r:id="rId156" display="https://podminky.urs.cz/item/CS_URS_2024_01/977151116"/>
    <hyperlink ref="F2248" r:id="rId157" display="https://podminky.urs.cz/item/CS_URS_2024_01/977151123"/>
    <hyperlink ref="F2253" r:id="rId158" display="https://podminky.urs.cz/item/CS_URS_2024_01/915111111"/>
    <hyperlink ref="F2257" r:id="rId159" display="https://podminky.urs.cz/item/CS_URS_2024_01/915131111"/>
    <hyperlink ref="F2270" r:id="rId160" display="https://podminky.urs.cz/item/CS_URS_2024_01/763172321"/>
    <hyperlink ref="F2275" r:id="rId161" display="https://podminky.urs.cz/item/CS_URS_2024_01/763172322"/>
    <hyperlink ref="F2282" r:id="rId162" display="https://podminky.urs.cz/item/CS_URS_2024_01/763172413"/>
    <hyperlink ref="F2295" r:id="rId163" display="https://podminky.urs.cz/item/CS_URS_2024_01/763172323"/>
    <hyperlink ref="F2304" r:id="rId164" display="https://podminky.urs.cz/item/CS_URS_2024_01/953943211"/>
    <hyperlink ref="F2316" r:id="rId165" display="https://podminky.urs.cz/item/CS_URS_2024_01/916371211"/>
    <hyperlink ref="F2341" r:id="rId166" display="https://podminky.urs.cz/item/CS_URS_2024_01/712771613"/>
    <hyperlink ref="F2374" r:id="rId167" display="https://podminky.urs.cz/item/CS_URS_2024_01/763172412"/>
    <hyperlink ref="F2382" r:id="rId168" display="https://podminky.urs.cz/item/CS_URS_2024_01/763172323"/>
    <hyperlink ref="F2389" r:id="rId169" display="https://podminky.urs.cz/item/CS_URS_2024_01/763172392"/>
    <hyperlink ref="F2396" r:id="rId170" display="https://podminky.urs.cz/item/CS_URS_2024_01/763172452"/>
    <hyperlink ref="F2403" r:id="rId171" display="https://podminky.urs.cz/item/CS_URS_2024_01/763172353"/>
    <hyperlink ref="F2416" r:id="rId172" display="https://podminky.urs.cz/item/CS_URS_2024_01/763172378"/>
    <hyperlink ref="F2433" r:id="rId173" display="https://podminky.urs.cz/item/CS_URS_2024_01/763172453"/>
    <hyperlink ref="F2449" r:id="rId174" display="https://podminky.urs.cz/item/CS_URS_2024_01/763172321"/>
    <hyperlink ref="F2455" r:id="rId175" display="https://podminky.urs.cz/item/CS_URS_2024_01/998012023"/>
    <hyperlink ref="F2459" r:id="rId176" display="https://podminky.urs.cz/item/CS_URS_2024_01/711111001"/>
    <hyperlink ref="F2465" r:id="rId177" display="https://podminky.urs.cz/item/CS_URS_2024_01/711112001"/>
    <hyperlink ref="F2474" r:id="rId178" display="https://podminky.urs.cz/item/CS_URS_2024_01/711141559"/>
    <hyperlink ref="F2480" r:id="rId179" display="https://podminky.urs.cz/item/CS_URS_2024_01/711142559"/>
    <hyperlink ref="F2489" r:id="rId180" display="https://podminky.urs.cz/item/CS_URS_2024_01/711161273"/>
    <hyperlink ref="F2504" r:id="rId181" display="https://podminky.urs.cz/item/CS_URS_2024_01/711161384"/>
    <hyperlink ref="F2507" r:id="rId182" display="https://podminky.urs.cz/item/CS_URS_2024_01/711491172"/>
    <hyperlink ref="F2513" r:id="rId183" display="https://podminky.urs.cz/item/CS_URS_2024_01/711491272"/>
    <hyperlink ref="F2529" r:id="rId184" display="https://podminky.urs.cz/item/CS_URS_2024_01/711493111"/>
    <hyperlink ref="F2536" r:id="rId185" display="https://podminky.urs.cz/item/CS_URS_2024_01/711493121"/>
    <hyperlink ref="F2624" r:id="rId186" display="https://podminky.urs.cz/item/CS_URS_2024_01/998711103"/>
    <hyperlink ref="F2627" r:id="rId187" display="https://podminky.urs.cz/item/CS_URS_2024_01/712311101"/>
    <hyperlink ref="F2676" r:id="rId188" display="https://podminky.urs.cz/item/CS_URS_2024_01/712341559"/>
    <hyperlink ref="F2725" r:id="rId189" display="https://podminky.urs.cz/item/CS_URS_2024_01/712361701"/>
    <hyperlink ref="F2811" r:id="rId190" display="https://podminky.urs.cz/item/CS_URS_2024_01/712491171"/>
    <hyperlink ref="F2818" r:id="rId191" display="https://podminky.urs.cz/item/CS_URS_2024_01/712491172"/>
    <hyperlink ref="F2855" r:id="rId192" display="https://podminky.urs.cz/item/CS_URS_2024_01/712771101"/>
    <hyperlink ref="F2870" r:id="rId193" display="https://podminky.urs.cz/item/CS_URS_2024_01/712771321"/>
    <hyperlink ref="F2879" r:id="rId194" display="https://podminky.urs.cz/item/CS_URS_2024_01/712771331"/>
    <hyperlink ref="F2895" r:id="rId195" display="https://podminky.urs.cz/item/CS_URS_2024_01/712771401"/>
    <hyperlink ref="F2916" r:id="rId196" display="https://podminky.urs.cz/item/CS_URS_2024_01/712771521"/>
    <hyperlink ref="F2925" r:id="rId197" display="https://podminky.urs.cz/item/CS_URS_2024_01/712771601"/>
    <hyperlink ref="F2946" r:id="rId198" display="https://podminky.urs.cz/item/CS_URS_2024_01/712771613"/>
    <hyperlink ref="F2953" r:id="rId199" display="https://podminky.urs.cz/item/CS_URS_2024_01/998712103"/>
    <hyperlink ref="F2956" r:id="rId200" display="https://podminky.urs.cz/item/CS_URS_2024_01/713121111"/>
    <hyperlink ref="F2974" r:id="rId201" display="https://podminky.urs.cz/item/CS_URS_2024_01/713121121"/>
    <hyperlink ref="F3047" r:id="rId202" display="https://podminky.urs.cz/item/CS_URS_2024_01/713123112"/>
    <hyperlink ref="F3052" r:id="rId203" display="https://podminky.urs.cz/item/CS_URS_2024_01/713123113"/>
    <hyperlink ref="F3063" r:id="rId204" display="https://podminky.urs.cz/item/CS_URS_2024_01/713131141"/>
    <hyperlink ref="F3094" r:id="rId205" display="https://podminky.urs.cz/item/CS_URS_2024_01/713131151"/>
    <hyperlink ref="F3104" r:id="rId206" display="https://podminky.urs.cz/item/CS_URS_2024_01/713141136"/>
    <hyperlink ref="F3118" r:id="rId207" display="https://podminky.urs.cz/item/CS_URS_2024_01/713141138"/>
    <hyperlink ref="F3132" r:id="rId208" display="https://podminky.urs.cz/item/CS_URS_2024_01/713141140"/>
    <hyperlink ref="F3160" r:id="rId209" display="https://podminky.urs.cz/item/CS_URS_2024_01/713191133"/>
    <hyperlink ref="F3191" r:id="rId210" display="https://podminky.urs.cz/item/CS_URS_2024_01/998713103"/>
    <hyperlink ref="F3194" r:id="rId211" display="https://podminky.urs.cz/item/CS_URS_2024_01/714112111"/>
    <hyperlink ref="F3200" r:id="rId212" display="https://podminky.urs.cz/item/CS_URS_2024_01/998714103"/>
    <hyperlink ref="F3203" r:id="rId213" display="https://podminky.urs.cz/item/CS_URS_2024_01/762341270"/>
    <hyperlink ref="F3209" r:id="rId214" display="https://podminky.urs.cz/item/CS_URS_2024_01/762341280"/>
    <hyperlink ref="F3216" r:id="rId215" display="https://podminky.urs.cz/item/CS_URS_2024_01/762361313"/>
    <hyperlink ref="F3228" r:id="rId216" display="https://podminky.urs.cz/item/CS_URS_2024_01/762395000"/>
    <hyperlink ref="F3231" r:id="rId217" display="https://podminky.urs.cz/item/CS_URS_2024_01/998762103"/>
    <hyperlink ref="F3234" r:id="rId218" display="https://podminky.urs.cz/item/CS_URS_2024_01/763111323"/>
    <hyperlink ref="F3248" r:id="rId219" display="https://podminky.urs.cz/item/CS_URS_2024_01/763111417"/>
    <hyperlink ref="F3252" r:id="rId220" display="https://podminky.urs.cz/item/CS_URS_2024_01/763112318"/>
    <hyperlink ref="F3256" r:id="rId221" display="https://podminky.urs.cz/item/CS_URS_2024_01/763121455"/>
    <hyperlink ref="F3260" r:id="rId222" display="https://podminky.urs.cz/item/CS_URS_2024_01/763121467"/>
    <hyperlink ref="F3275" r:id="rId223" display="https://podminky.urs.cz/item/CS_URS_2024_01/763131511"/>
    <hyperlink ref="F3313" r:id="rId224" display="https://podminky.urs.cz/item/CS_URS_2024_01/763131532"/>
    <hyperlink ref="F3348" r:id="rId225" display="https://podminky.urs.cz/item/CS_URS_2024_01/763131541"/>
    <hyperlink ref="F3364" r:id="rId226" display="https://podminky.urs.cz/item/CS_URS_2024_01/763131551"/>
    <hyperlink ref="F3383" r:id="rId227" display="https://podminky.urs.cz/item/CS_URS_2024_01/763164547"/>
    <hyperlink ref="F3423" r:id="rId228" display="https://podminky.urs.cz/item/CS_URS_2024_01/763164567"/>
    <hyperlink ref="F3427" r:id="rId229" display="https://podminky.urs.cz/item/CS_URS_2024_01/763164647"/>
    <hyperlink ref="F3431" r:id="rId230" display="https://podminky.urs.cz/item/CS_URS_2024_01/763164657"/>
    <hyperlink ref="F3435" r:id="rId231" display="https://podminky.urs.cz/item/CS_URS_2024_01/998763303"/>
    <hyperlink ref="F3444" r:id="rId232" display="https://podminky.urs.cz/item/CS_URS_2024_01/764111671"/>
    <hyperlink ref="F3448" r:id="rId233" display="https://podminky.urs.cz/item/CS_URS_2024_01/764212632"/>
    <hyperlink ref="F3452" r:id="rId234" display="https://podminky.urs.cz/item/CS_URS_2024_01/764212634"/>
    <hyperlink ref="F3456" r:id="rId235" display="https://podminky.urs.cz/item/CS_URS_2024_01/764212635"/>
    <hyperlink ref="F3460" r:id="rId236" display="https://podminky.urs.cz/item/CS_URS_2024_01/764212664"/>
    <hyperlink ref="F3465" r:id="rId237" display="https://podminky.urs.cz/item/CS_URS_2024_01/764214611"/>
    <hyperlink ref="F3469" r:id="rId238" display="https://podminky.urs.cz/item/CS_URS_2024_01/764216604"/>
    <hyperlink ref="F3488" r:id="rId239" display="https://podminky.urs.cz/item/CS_URS_2024_01/764216605"/>
    <hyperlink ref="F3508" r:id="rId240" display="https://podminky.urs.cz/item/CS_URS_2024_01/767896110"/>
    <hyperlink ref="F3522" r:id="rId241" display="https://podminky.urs.cz/item/CS_URS_2024_01/998764103"/>
    <hyperlink ref="F3536" r:id="rId242" display="https://podminky.urs.cz/item/CS_URS_2024_01/766414241"/>
    <hyperlink ref="F3580" r:id="rId243" display="https://podminky.urs.cz/item/CS_URS_2024_01/766422342"/>
    <hyperlink ref="F3594" r:id="rId244" display="https://podminky.urs.cz/item/CS_URS_2024_01/766427112"/>
    <hyperlink ref="F3601" r:id="rId245" display="https://podminky.urs.cz/item/CS_URS_2024_01/766694116"/>
    <hyperlink ref="F3656" r:id="rId246" display="https://podminky.urs.cz/item/CS_URS_2024_01/998766103"/>
    <hyperlink ref="F3804" r:id="rId247" display="https://podminky.urs.cz/item/CS_URS_2024_01/767428313"/>
    <hyperlink ref="F3856" r:id="rId248" display="https://podminky.urs.cz/item/CS_URS_2024_01/771111011"/>
    <hyperlink ref="F3858" r:id="rId249" display="https://podminky.urs.cz/item/CS_URS_2024_01/771121011"/>
    <hyperlink ref="F3867" r:id="rId250" display="https://podminky.urs.cz/item/CS_URS_2024_01/771474111"/>
    <hyperlink ref="F3880" r:id="rId251" display="https://podminky.urs.cz/item/CS_URS_2024_01/771474131"/>
    <hyperlink ref="F3883" r:id="rId252" display="https://podminky.urs.cz/item/CS_URS_2024_01/771574415"/>
    <hyperlink ref="F3899" r:id="rId253" display="https://podminky.urs.cz/item/CS_URS_2024_01/771591115"/>
    <hyperlink ref="F3906" r:id="rId254" display="https://podminky.urs.cz/item/CS_URS_2024_01/771591184"/>
    <hyperlink ref="F3910" r:id="rId255" display="https://podminky.urs.cz/item/CS_URS_2024_01/998771103"/>
    <hyperlink ref="F3913" r:id="rId256" display="https://podminky.urs.cz/item/CS_URS_2024_01/776111311"/>
    <hyperlink ref="F3915" r:id="rId257" display="https://podminky.urs.cz/item/CS_URS_2024_01/776111323"/>
    <hyperlink ref="F3917" r:id="rId258" display="https://podminky.urs.cz/item/CS_URS_2024_01/776121321"/>
    <hyperlink ref="F3936" r:id="rId259" display="https://podminky.urs.cz/item/CS_URS_2024_01/776121323"/>
    <hyperlink ref="F3940" r:id="rId260" display="https://podminky.urs.cz/item/CS_URS_2024_01/776141122"/>
    <hyperlink ref="F3955" r:id="rId261" display="https://podminky.urs.cz/item/CS_URS_2024_01/776211111"/>
    <hyperlink ref="F3962" r:id="rId262" display="https://podminky.urs.cz/item/CS_URS_2024_01/776221111"/>
    <hyperlink ref="F4002" r:id="rId263" display="https://podminky.urs.cz/item/CS_URS_2024_01/776223112"/>
    <hyperlink ref="F4005" r:id="rId264" display="https://podminky.urs.cz/item/CS_URS_2024_01/776321111"/>
    <hyperlink ref="F4018" r:id="rId265" display="https://podminky.urs.cz/item/CS_URS_2024_01/776321211"/>
    <hyperlink ref="F4020" r:id="rId266" display="https://podminky.urs.cz/item/CS_URS_2024_01/776411111"/>
    <hyperlink ref="F4035" r:id="rId267" display="https://podminky.urs.cz/item/CS_URS_2024_01/998776103"/>
    <hyperlink ref="F4038" r:id="rId268" display="https://podminky.urs.cz/item/CS_URS_2024_01/777131101"/>
    <hyperlink ref="F4053" r:id="rId269" display="https://podminky.urs.cz/item/CS_URS_2024_01/777511125"/>
    <hyperlink ref="F4066" r:id="rId270" display="https://podminky.urs.cz/item/CS_URS_2024_01/777511145"/>
    <hyperlink ref="F4070" r:id="rId271" display="https://podminky.urs.cz/item/CS_URS_2024_01/777611143"/>
    <hyperlink ref="F4074" r:id="rId272" display="https://podminky.urs.cz/item/CS_URS_2024_01/777611161"/>
    <hyperlink ref="F4085" r:id="rId273" display="https://podminky.urs.cz/item/CS_URS_2024_01/998777103"/>
    <hyperlink ref="F4088" r:id="rId274" display="https://podminky.urs.cz/item/CS_URS_2024_01/781121011"/>
    <hyperlink ref="F4175" r:id="rId275" display="https://podminky.urs.cz/item/CS_URS_2024_01/781161021"/>
    <hyperlink ref="F4264" r:id="rId276" display="https://podminky.urs.cz/item/CS_URS_2024_01/781472214"/>
    <hyperlink ref="F4353" r:id="rId277" display="https://podminky.urs.cz/item/CS_URS_2024_01/781495115"/>
    <hyperlink ref="F4440" r:id="rId278" display="https://podminky.urs.cz/item/CS_URS_2024_01/781734111"/>
    <hyperlink ref="F4446" r:id="rId279" display="https://podminky.urs.cz/item/CS_URS_2024_01/998781103"/>
    <hyperlink ref="F4458" r:id="rId280" display="https://podminky.urs.cz/item/CS_URS_2024_01/784181121"/>
    <hyperlink ref="F4469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4836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4838</v>
      </c>
      <c r="F90" s="218" t="s">
        <v>4839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4840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4841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4842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4843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4844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4845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4846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4847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4848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4849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4850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4851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4852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4853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4854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4856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4857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4858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4859</v>
      </c>
      <c r="F110" s="218" t="s">
        <v>4860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4861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4862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dt1QZ1coEAqaMSnrSbFnGLMvp3BynPxRUtcrBfl/RujabOm6EWcxfpIDIVdFOH4zcWqykW2IZJ9rFA48fmkjzA==" hashValue="UC0HkHUwcewmAr0PSxDCBsRy1JJwQxDV9cW5th/pkuv8YqgsxcIFOKyvz+mnKLVJx0LIckJyUIEJrIVvuPjCFQ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4864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4865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4866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4867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4868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4869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4870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4871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4872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4873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4874</v>
      </c>
      <c r="F105" s="218" t="s">
        <v>4875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4877</v>
      </c>
      <c r="F107" s="218" t="s">
        <v>4878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4879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4880</v>
      </c>
      <c r="F109" s="218" t="s">
        <v>4881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4882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4883</v>
      </c>
      <c r="F111" s="218" t="s">
        <v>4884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4886</v>
      </c>
      <c r="F113" s="218" t="s">
        <v>4887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4889</v>
      </c>
      <c r="F115" s="218" t="s">
        <v>4890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4891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4892</v>
      </c>
      <c r="F117" s="218" t="s">
        <v>4893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4895</v>
      </c>
      <c r="F119" s="218" t="s">
        <v>4896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4898</v>
      </c>
      <c r="F121" s="218" t="s">
        <v>4899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4900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4901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4902</v>
      </c>
      <c r="F129" s="218" t="s">
        <v>4903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4904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4905</v>
      </c>
      <c r="F131" s="218" t="s">
        <v>4906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4908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4909</v>
      </c>
      <c r="F134" s="218" t="s">
        <v>4910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4912</v>
      </c>
      <c r="F136" s="288" t="s">
        <v>4913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4914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4915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4916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4917</v>
      </c>
      <c r="F140" s="218" t="s">
        <v>4918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4919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4920</v>
      </c>
      <c r="F142" s="218" t="s">
        <v>4921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4922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4923</v>
      </c>
      <c r="F144" s="218" t="s">
        <v>4924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4925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4926</v>
      </c>
      <c r="F146" s="218" t="s">
        <v>4927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4928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4929</v>
      </c>
      <c r="F148" s="218" t="s">
        <v>4930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4914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2098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4931</v>
      </c>
      <c r="F150" s="218" t="s">
        <v>4932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4933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4934</v>
      </c>
      <c r="F152" s="288" t="s">
        <v>4935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2588</v>
      </c>
      <c r="F153" s="203" t="s">
        <v>2589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2944</v>
      </c>
      <c r="F154" s="214" t="s">
        <v>2945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4936</v>
      </c>
      <c r="F155" s="218" t="s">
        <v>4937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4938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4939</v>
      </c>
      <c r="F157" s="288" t="s">
        <v>4940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4914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4941</v>
      </c>
      <c r="F158" s="288" t="s">
        <v>4942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4914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4943</v>
      </c>
      <c r="F159" s="288" t="s">
        <v>4944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4914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4945</v>
      </c>
      <c r="F160" s="288" t="s">
        <v>4946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4914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4947</v>
      </c>
      <c r="F161" s="288" t="s">
        <v>4948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4914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925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4949</v>
      </c>
      <c r="F162" s="288" t="s">
        <v>4950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4914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949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4951</v>
      </c>
      <c r="F163" s="288" t="s">
        <v>4952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4914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976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4953</v>
      </c>
      <c r="F164" s="288" t="s">
        <v>4954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4914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996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4955</v>
      </c>
      <c r="F165" s="288" t="s">
        <v>4956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4914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1041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4957</v>
      </c>
      <c r="F166" s="288" t="s">
        <v>4958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4914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1075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4959</v>
      </c>
      <c r="F167" s="288" t="s">
        <v>4960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4914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1090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4961</v>
      </c>
      <c r="F168" s="288" t="s">
        <v>4960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4914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1102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4962</v>
      </c>
      <c r="F169" s="288" t="s">
        <v>4960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4914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1139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4963</v>
      </c>
      <c r="F170" s="288" t="s">
        <v>4964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4914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1165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4965</v>
      </c>
      <c r="F171" s="288" t="s">
        <v>4966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4914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1179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4967</v>
      </c>
      <c r="F172" s="288" t="s">
        <v>4968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4914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1191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4969</v>
      </c>
      <c r="F173" s="288" t="s">
        <v>4970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4914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1205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4971</v>
      </c>
      <c r="F174" s="288" t="s">
        <v>4972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4914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1215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4973</v>
      </c>
      <c r="F175" s="214" t="s">
        <v>4974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4975</v>
      </c>
      <c r="F176" s="218" t="s">
        <v>4976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4978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4979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4980</v>
      </c>
      <c r="F180" s="218" t="s">
        <v>4981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2169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4982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4983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4984</v>
      </c>
      <c r="F184" s="218" t="s">
        <v>4985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4986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4987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4988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4989</v>
      </c>
      <c r="F188" s="218" t="s">
        <v>4990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1260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4991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4992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4993</v>
      </c>
      <c r="F192" s="218" t="s">
        <v>4994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4995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1275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4996</v>
      </c>
      <c r="F193" s="218" t="s">
        <v>4997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4995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1296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4998</v>
      </c>
      <c r="F194" s="218" t="s">
        <v>4999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4995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1307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5000</v>
      </c>
      <c r="F195" s="218" t="s">
        <v>5001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4995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1319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5002</v>
      </c>
      <c r="F196" s="218" t="s">
        <v>5003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4995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5004</v>
      </c>
      <c r="F197" s="218" t="s">
        <v>5005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4995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1336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5006</v>
      </c>
      <c r="F198" s="218" t="s">
        <v>5007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4995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1349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5008</v>
      </c>
      <c r="F199" s="218" t="s">
        <v>5009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4995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1359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5010</v>
      </c>
      <c r="F200" s="218" t="s">
        <v>5011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1370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5012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5013</v>
      </c>
      <c r="F202" s="218" t="s">
        <v>5014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5015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5016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925</v>
      </c>
      <c r="D204" s="216" t="s">
        <v>227</v>
      </c>
      <c r="E204" s="217" t="s">
        <v>5017</v>
      </c>
      <c r="F204" s="218" t="s">
        <v>5018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5019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5020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930</v>
      </c>
      <c r="D206" s="216" t="s">
        <v>227</v>
      </c>
      <c r="E206" s="217" t="s">
        <v>5021</v>
      </c>
      <c r="F206" s="218" t="s">
        <v>5022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5023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949</v>
      </c>
      <c r="D208" s="216" t="s">
        <v>227</v>
      </c>
      <c r="E208" s="217" t="s">
        <v>5024</v>
      </c>
      <c r="F208" s="218" t="s">
        <v>5025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1435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5026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967</v>
      </c>
      <c r="D210" s="286" t="s">
        <v>572</v>
      </c>
      <c r="E210" s="287" t="s">
        <v>5027</v>
      </c>
      <c r="F210" s="288" t="s">
        <v>5028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4995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1472</v>
      </c>
    </row>
    <row r="211" s="2" customFormat="1" ht="33" customHeight="1">
      <c r="A211" s="41"/>
      <c r="B211" s="42"/>
      <c r="C211" s="216" t="s">
        <v>976</v>
      </c>
      <c r="D211" s="216" t="s">
        <v>227</v>
      </c>
      <c r="E211" s="217" t="s">
        <v>5029</v>
      </c>
      <c r="F211" s="218" t="s">
        <v>5030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5031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986</v>
      </c>
      <c r="D213" s="286" t="s">
        <v>572</v>
      </c>
      <c r="E213" s="287" t="s">
        <v>5032</v>
      </c>
      <c r="F213" s="288" t="s">
        <v>5033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4995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1519</v>
      </c>
    </row>
    <row r="214" s="2" customFormat="1" ht="33" customHeight="1">
      <c r="A214" s="41"/>
      <c r="B214" s="42"/>
      <c r="C214" s="216" t="s">
        <v>996</v>
      </c>
      <c r="D214" s="216" t="s">
        <v>227</v>
      </c>
      <c r="E214" s="217" t="s">
        <v>5034</v>
      </c>
      <c r="F214" s="218" t="s">
        <v>5035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1533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5036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1010</v>
      </c>
      <c r="D216" s="286" t="s">
        <v>572</v>
      </c>
      <c r="E216" s="287" t="s">
        <v>5037</v>
      </c>
      <c r="F216" s="288" t="s">
        <v>5038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1553</v>
      </c>
    </row>
    <row r="217" s="2" customFormat="1" ht="24.15" customHeight="1">
      <c r="A217" s="41"/>
      <c r="B217" s="42"/>
      <c r="C217" s="216" t="s">
        <v>1041</v>
      </c>
      <c r="D217" s="216" t="s">
        <v>227</v>
      </c>
      <c r="E217" s="217" t="s">
        <v>5039</v>
      </c>
      <c r="F217" s="218" t="s">
        <v>5040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1561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5041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1070</v>
      </c>
      <c r="D219" s="216" t="s">
        <v>227</v>
      </c>
      <c r="E219" s="217" t="s">
        <v>5042</v>
      </c>
      <c r="F219" s="218" t="s">
        <v>5043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1577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5044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1075</v>
      </c>
      <c r="D221" s="216" t="s">
        <v>227</v>
      </c>
      <c r="E221" s="217" t="s">
        <v>5045</v>
      </c>
      <c r="F221" s="218" t="s">
        <v>5046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1587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5047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1081</v>
      </c>
      <c r="D223" s="216" t="s">
        <v>227</v>
      </c>
      <c r="E223" s="217" t="s">
        <v>5048</v>
      </c>
      <c r="F223" s="218" t="s">
        <v>5049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5050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1597</v>
      </c>
    </row>
    <row r="224" s="2" customFormat="1" ht="24.15" customHeight="1">
      <c r="A224" s="41"/>
      <c r="B224" s="42"/>
      <c r="C224" s="216" t="s">
        <v>1090</v>
      </c>
      <c r="D224" s="216" t="s">
        <v>227</v>
      </c>
      <c r="E224" s="217" t="s">
        <v>5051</v>
      </c>
      <c r="F224" s="218" t="s">
        <v>5052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5050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1633</v>
      </c>
    </row>
    <row r="225" s="2" customFormat="1" ht="24.15" customHeight="1">
      <c r="A225" s="41"/>
      <c r="B225" s="42"/>
      <c r="C225" s="216" t="s">
        <v>1097</v>
      </c>
      <c r="D225" s="216" t="s">
        <v>227</v>
      </c>
      <c r="E225" s="217" t="s">
        <v>5053</v>
      </c>
      <c r="F225" s="218" t="s">
        <v>5054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5050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1654</v>
      </c>
    </row>
    <row r="226" s="2" customFormat="1" ht="24.15" customHeight="1">
      <c r="A226" s="41"/>
      <c r="B226" s="42"/>
      <c r="C226" s="216" t="s">
        <v>1102</v>
      </c>
      <c r="D226" s="216" t="s">
        <v>227</v>
      </c>
      <c r="E226" s="217" t="s">
        <v>5055</v>
      </c>
      <c r="F226" s="218" t="s">
        <v>5056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5050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1665</v>
      </c>
    </row>
    <row r="227" s="2" customFormat="1" ht="24.15" customHeight="1">
      <c r="A227" s="41"/>
      <c r="B227" s="42"/>
      <c r="C227" s="216" t="s">
        <v>1109</v>
      </c>
      <c r="D227" s="216" t="s">
        <v>227</v>
      </c>
      <c r="E227" s="217" t="s">
        <v>5057</v>
      </c>
      <c r="F227" s="218" t="s">
        <v>5058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5050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1683</v>
      </c>
    </row>
    <row r="228" s="2" customFormat="1" ht="44.25" customHeight="1">
      <c r="A228" s="41"/>
      <c r="B228" s="42"/>
      <c r="C228" s="216" t="s">
        <v>1139</v>
      </c>
      <c r="D228" s="216" t="s">
        <v>227</v>
      </c>
      <c r="E228" s="217" t="s">
        <v>5059</v>
      </c>
      <c r="F228" s="218" t="s">
        <v>5060</v>
      </c>
      <c r="G228" s="219" t="s">
        <v>5061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1694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5062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5063</v>
      </c>
      <c r="F230" s="214" t="s">
        <v>5064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1158</v>
      </c>
      <c r="D231" s="216" t="s">
        <v>227</v>
      </c>
      <c r="E231" s="217" t="s">
        <v>5065</v>
      </c>
      <c r="F231" s="218" t="s">
        <v>5066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5067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1165</v>
      </c>
      <c r="D233" s="286" t="s">
        <v>572</v>
      </c>
      <c r="E233" s="287" t="s">
        <v>5068</v>
      </c>
      <c r="F233" s="288" t="s">
        <v>5069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5070</v>
      </c>
    </row>
    <row r="234" s="2" customFormat="1" ht="24.15" customHeight="1">
      <c r="A234" s="41"/>
      <c r="B234" s="42"/>
      <c r="C234" s="286" t="s">
        <v>1170</v>
      </c>
      <c r="D234" s="286" t="s">
        <v>572</v>
      </c>
      <c r="E234" s="287" t="s">
        <v>5071</v>
      </c>
      <c r="F234" s="288" t="s">
        <v>5072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4995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1797</v>
      </c>
    </row>
    <row r="235" s="2" customFormat="1" ht="24.15" customHeight="1">
      <c r="A235" s="41"/>
      <c r="B235" s="42"/>
      <c r="C235" s="216" t="s">
        <v>1179</v>
      </c>
      <c r="D235" s="216" t="s">
        <v>227</v>
      </c>
      <c r="E235" s="217" t="s">
        <v>5073</v>
      </c>
      <c r="F235" s="218" t="s">
        <v>5074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1807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5075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5076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1183</v>
      </c>
      <c r="D238" s="286" t="s">
        <v>572</v>
      </c>
      <c r="E238" s="287" t="s">
        <v>5077</v>
      </c>
      <c r="F238" s="288" t="s">
        <v>5078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5079</v>
      </c>
    </row>
    <row r="239" s="2" customFormat="1" ht="24.15" customHeight="1">
      <c r="A239" s="41"/>
      <c r="B239" s="42"/>
      <c r="C239" s="286" t="s">
        <v>1191</v>
      </c>
      <c r="D239" s="286" t="s">
        <v>572</v>
      </c>
      <c r="E239" s="287" t="s">
        <v>5080</v>
      </c>
      <c r="F239" s="288" t="s">
        <v>5081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4995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1822</v>
      </c>
    </row>
    <row r="240" s="2" customFormat="1" ht="24.15" customHeight="1">
      <c r="A240" s="41"/>
      <c r="B240" s="42"/>
      <c r="C240" s="216" t="s">
        <v>1199</v>
      </c>
      <c r="D240" s="216" t="s">
        <v>227</v>
      </c>
      <c r="E240" s="217" t="s">
        <v>5082</v>
      </c>
      <c r="F240" s="218" t="s">
        <v>5083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1833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5084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5085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1205</v>
      </c>
      <c r="D243" s="286" t="s">
        <v>572</v>
      </c>
      <c r="E243" s="287" t="s">
        <v>5086</v>
      </c>
      <c r="F243" s="288" t="s">
        <v>5087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5088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5089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1210</v>
      </c>
      <c r="D246" s="286" t="s">
        <v>572</v>
      </c>
      <c r="E246" s="287" t="s">
        <v>5090</v>
      </c>
      <c r="F246" s="288" t="s">
        <v>5091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4995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1879</v>
      </c>
    </row>
    <row r="247" s="2" customFormat="1" ht="24.15" customHeight="1">
      <c r="A247" s="41"/>
      <c r="B247" s="42"/>
      <c r="C247" s="216" t="s">
        <v>1215</v>
      </c>
      <c r="D247" s="216" t="s">
        <v>227</v>
      </c>
      <c r="E247" s="217" t="s">
        <v>5092</v>
      </c>
      <c r="F247" s="218" t="s">
        <v>5093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1894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5094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5095</v>
      </c>
      <c r="D249" s="286" t="s">
        <v>572</v>
      </c>
      <c r="E249" s="287" t="s">
        <v>5096</v>
      </c>
      <c r="F249" s="288" t="s">
        <v>5097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5098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1906</v>
      </c>
    </row>
    <row r="250" s="2" customFormat="1" ht="24.15" customHeight="1">
      <c r="A250" s="41"/>
      <c r="B250" s="42"/>
      <c r="C250" s="216" t="s">
        <v>4977</v>
      </c>
      <c r="D250" s="216" t="s">
        <v>227</v>
      </c>
      <c r="E250" s="217" t="s">
        <v>5099</v>
      </c>
      <c r="F250" s="218" t="s">
        <v>5100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1921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5101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2508</v>
      </c>
      <c r="D252" s="286" t="s">
        <v>572</v>
      </c>
      <c r="E252" s="287" t="s">
        <v>5102</v>
      </c>
      <c r="F252" s="288" t="s">
        <v>5103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4995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1942</v>
      </c>
    </row>
    <row r="253" s="2" customFormat="1" ht="24.15" customHeight="1">
      <c r="A253" s="41"/>
      <c r="B253" s="42"/>
      <c r="C253" s="216" t="s">
        <v>2169</v>
      </c>
      <c r="D253" s="216" t="s">
        <v>227</v>
      </c>
      <c r="E253" s="217" t="s">
        <v>5104</v>
      </c>
      <c r="F253" s="218" t="s">
        <v>5105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1949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5106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5107</v>
      </c>
      <c r="D255" s="286" t="s">
        <v>572</v>
      </c>
      <c r="E255" s="287" t="s">
        <v>5108</v>
      </c>
      <c r="F255" s="288" t="s">
        <v>5109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5110</v>
      </c>
    </row>
    <row r="256" s="2" customFormat="1" ht="24.15" customHeight="1">
      <c r="A256" s="41"/>
      <c r="B256" s="42"/>
      <c r="C256" s="216" t="s">
        <v>4986</v>
      </c>
      <c r="D256" s="216" t="s">
        <v>227</v>
      </c>
      <c r="E256" s="217" t="s">
        <v>5111</v>
      </c>
      <c r="F256" s="218" t="s">
        <v>5112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1957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5113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5114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1254</v>
      </c>
      <c r="D259" s="286" t="s">
        <v>572</v>
      </c>
      <c r="E259" s="287" t="s">
        <v>5115</v>
      </c>
      <c r="F259" s="288" t="s">
        <v>5116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5117</v>
      </c>
    </row>
    <row r="260" s="2" customFormat="1" ht="24.15" customHeight="1">
      <c r="A260" s="41"/>
      <c r="B260" s="42"/>
      <c r="C260" s="286" t="s">
        <v>1260</v>
      </c>
      <c r="D260" s="286" t="s">
        <v>572</v>
      </c>
      <c r="E260" s="287" t="s">
        <v>5118</v>
      </c>
      <c r="F260" s="288" t="s">
        <v>5119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4995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1969</v>
      </c>
    </row>
    <row r="261" s="2" customFormat="1" ht="24.15" customHeight="1">
      <c r="A261" s="41"/>
      <c r="B261" s="42"/>
      <c r="C261" s="216" t="s">
        <v>1270</v>
      </c>
      <c r="D261" s="216" t="s">
        <v>227</v>
      </c>
      <c r="E261" s="217" t="s">
        <v>5120</v>
      </c>
      <c r="F261" s="218" t="s">
        <v>5121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1981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5122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1275</v>
      </c>
      <c r="D263" s="216" t="s">
        <v>227</v>
      </c>
      <c r="E263" s="217" t="s">
        <v>5123</v>
      </c>
      <c r="F263" s="218" t="s">
        <v>5124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2014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5125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1291</v>
      </c>
      <c r="D265" s="216" t="s">
        <v>227</v>
      </c>
      <c r="E265" s="217" t="s">
        <v>5126</v>
      </c>
      <c r="F265" s="218" t="s">
        <v>5127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5128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1296</v>
      </c>
      <c r="D267" s="216" t="s">
        <v>227</v>
      </c>
      <c r="E267" s="217" t="s">
        <v>5129</v>
      </c>
      <c r="F267" s="218" t="s">
        <v>5130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2064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5131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1305</v>
      </c>
      <c r="D269" s="286" t="s">
        <v>572</v>
      </c>
      <c r="E269" s="287" t="s">
        <v>5132</v>
      </c>
      <c r="F269" s="288" t="s">
        <v>5133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2078</v>
      </c>
    </row>
    <row r="270" s="2" customFormat="1" ht="16.5" customHeight="1">
      <c r="A270" s="41"/>
      <c r="B270" s="42"/>
      <c r="C270" s="286" t="s">
        <v>1307</v>
      </c>
      <c r="D270" s="286" t="s">
        <v>572</v>
      </c>
      <c r="E270" s="287" t="s">
        <v>5134</v>
      </c>
      <c r="F270" s="288" t="s">
        <v>5135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2094</v>
      </c>
    </row>
    <row r="271" s="2" customFormat="1" ht="16.5" customHeight="1">
      <c r="A271" s="41"/>
      <c r="B271" s="42"/>
      <c r="C271" s="286" t="s">
        <v>1314</v>
      </c>
      <c r="D271" s="286" t="s">
        <v>572</v>
      </c>
      <c r="E271" s="287" t="s">
        <v>5136</v>
      </c>
      <c r="F271" s="288" t="s">
        <v>5137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2106</v>
      </c>
    </row>
    <row r="272" s="2" customFormat="1" ht="16.5" customHeight="1">
      <c r="A272" s="41"/>
      <c r="B272" s="42"/>
      <c r="C272" s="286" t="s">
        <v>1319</v>
      </c>
      <c r="D272" s="286" t="s">
        <v>572</v>
      </c>
      <c r="E272" s="287" t="s">
        <v>5138</v>
      </c>
      <c r="F272" s="288" t="s">
        <v>5139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2117</v>
      </c>
    </row>
    <row r="273" s="2" customFormat="1" ht="16.5" customHeight="1">
      <c r="A273" s="41"/>
      <c r="B273" s="42"/>
      <c r="C273" s="286" t="s">
        <v>1326</v>
      </c>
      <c r="D273" s="286" t="s">
        <v>572</v>
      </c>
      <c r="E273" s="287" t="s">
        <v>5140</v>
      </c>
      <c r="F273" s="288" t="s">
        <v>5141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2127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5142</v>
      </c>
      <c r="F274" s="218" t="s">
        <v>5143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2142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5144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1331</v>
      </c>
      <c r="D276" s="286" t="s">
        <v>572</v>
      </c>
      <c r="E276" s="287" t="s">
        <v>5145</v>
      </c>
      <c r="F276" s="288" t="s">
        <v>5146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5147</v>
      </c>
    </row>
    <row r="277" s="2" customFormat="1" ht="16.5" customHeight="1">
      <c r="A277" s="41"/>
      <c r="B277" s="42"/>
      <c r="C277" s="286" t="s">
        <v>1336</v>
      </c>
      <c r="D277" s="286" t="s">
        <v>572</v>
      </c>
      <c r="E277" s="287" t="s">
        <v>5148</v>
      </c>
      <c r="F277" s="288" t="s">
        <v>5149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5150</v>
      </c>
    </row>
    <row r="278" s="2" customFormat="1" ht="24.15" customHeight="1">
      <c r="A278" s="41"/>
      <c r="B278" s="42"/>
      <c r="C278" s="216" t="s">
        <v>1343</v>
      </c>
      <c r="D278" s="216" t="s">
        <v>227</v>
      </c>
      <c r="E278" s="217" t="s">
        <v>5151</v>
      </c>
      <c r="F278" s="218" t="s">
        <v>5152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5153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5154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1349</v>
      </c>
      <c r="D280" s="286" t="s">
        <v>572</v>
      </c>
      <c r="E280" s="287" t="s">
        <v>5155</v>
      </c>
      <c r="F280" s="288" t="s">
        <v>5156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2185</v>
      </c>
    </row>
    <row r="281" s="2" customFormat="1" ht="21.75" customHeight="1">
      <c r="A281" s="41"/>
      <c r="B281" s="42"/>
      <c r="C281" s="216" t="s">
        <v>1351</v>
      </c>
      <c r="D281" s="216" t="s">
        <v>227</v>
      </c>
      <c r="E281" s="217" t="s">
        <v>5157</v>
      </c>
      <c r="F281" s="218" t="s">
        <v>5158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2199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5159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1359</v>
      </c>
      <c r="D283" s="286" t="s">
        <v>572</v>
      </c>
      <c r="E283" s="287" t="s">
        <v>5160</v>
      </c>
      <c r="F283" s="288" t="s">
        <v>5161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2213</v>
      </c>
    </row>
    <row r="284" s="2" customFormat="1" ht="21.75" customHeight="1">
      <c r="A284" s="41"/>
      <c r="B284" s="42"/>
      <c r="C284" s="216" t="s">
        <v>1366</v>
      </c>
      <c r="D284" s="216" t="s">
        <v>227</v>
      </c>
      <c r="E284" s="217" t="s">
        <v>5162</v>
      </c>
      <c r="F284" s="218" t="s">
        <v>5163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2221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5164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1370</v>
      </c>
      <c r="D286" s="286" t="s">
        <v>572</v>
      </c>
      <c r="E286" s="287" t="s">
        <v>5165</v>
      </c>
      <c r="F286" s="288" t="s">
        <v>5166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2229</v>
      </c>
    </row>
    <row r="287" s="2" customFormat="1" ht="21.75" customHeight="1">
      <c r="A287" s="41"/>
      <c r="B287" s="42"/>
      <c r="C287" s="216" t="s">
        <v>1375</v>
      </c>
      <c r="D287" s="216" t="s">
        <v>227</v>
      </c>
      <c r="E287" s="217" t="s">
        <v>5167</v>
      </c>
      <c r="F287" s="218" t="s">
        <v>5168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2165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5169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5015</v>
      </c>
      <c r="D289" s="286" t="s">
        <v>572</v>
      </c>
      <c r="E289" s="287" t="s">
        <v>5170</v>
      </c>
      <c r="F289" s="288" t="s">
        <v>5171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2248</v>
      </c>
    </row>
    <row r="290" s="2" customFormat="1" ht="33" customHeight="1">
      <c r="A290" s="41"/>
      <c r="B290" s="42"/>
      <c r="C290" s="216" t="s">
        <v>1387</v>
      </c>
      <c r="D290" s="216" t="s">
        <v>227</v>
      </c>
      <c r="E290" s="217" t="s">
        <v>5172</v>
      </c>
      <c r="F290" s="218" t="s">
        <v>5173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5174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5175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5176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5019</v>
      </c>
      <c r="D293" s="216" t="s">
        <v>227</v>
      </c>
      <c r="E293" s="217" t="s">
        <v>5177</v>
      </c>
      <c r="F293" s="218" t="s">
        <v>5178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5179</v>
      </c>
    </row>
    <row r="294" s="2" customFormat="1" ht="44.25" customHeight="1">
      <c r="A294" s="41"/>
      <c r="B294" s="42"/>
      <c r="C294" s="216" t="s">
        <v>5180</v>
      </c>
      <c r="D294" s="216" t="s">
        <v>227</v>
      </c>
      <c r="E294" s="217" t="s">
        <v>5181</v>
      </c>
      <c r="F294" s="218" t="s">
        <v>5182</v>
      </c>
      <c r="G294" s="219" t="s">
        <v>5061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2273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5183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5184</v>
      </c>
      <c r="F296" s="214" t="s">
        <v>5185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1408</v>
      </c>
      <c r="D297" s="216" t="s">
        <v>227</v>
      </c>
      <c r="E297" s="217" t="s">
        <v>5186</v>
      </c>
      <c r="F297" s="218" t="s">
        <v>5187</v>
      </c>
      <c r="G297" s="219" t="s">
        <v>5188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2285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5189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1412</v>
      </c>
      <c r="D299" s="216" t="s">
        <v>227</v>
      </c>
      <c r="E299" s="217" t="s">
        <v>5190</v>
      </c>
      <c r="F299" s="218" t="s">
        <v>5191</v>
      </c>
      <c r="G299" s="219" t="s">
        <v>5188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2293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5192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1421</v>
      </c>
      <c r="D301" s="216" t="s">
        <v>227</v>
      </c>
      <c r="E301" s="217" t="s">
        <v>5193</v>
      </c>
      <c r="F301" s="218" t="s">
        <v>5194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4914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2304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5195</v>
      </c>
      <c r="F302" s="214" t="s">
        <v>5196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1430</v>
      </c>
      <c r="D303" s="216" t="s">
        <v>227</v>
      </c>
      <c r="E303" s="217" t="s">
        <v>5197</v>
      </c>
      <c r="F303" s="218" t="s">
        <v>5198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2313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5199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1435</v>
      </c>
      <c r="D305" s="286" t="s">
        <v>572</v>
      </c>
      <c r="E305" s="287" t="s">
        <v>5200</v>
      </c>
      <c r="F305" s="288" t="s">
        <v>5201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2321</v>
      </c>
    </row>
    <row r="306" s="2" customFormat="1" ht="24.15" customHeight="1">
      <c r="A306" s="41"/>
      <c r="B306" s="42"/>
      <c r="C306" s="286" t="s">
        <v>1440</v>
      </c>
      <c r="D306" s="286" t="s">
        <v>572</v>
      </c>
      <c r="E306" s="287" t="s">
        <v>5202</v>
      </c>
      <c r="F306" s="288" t="s">
        <v>5203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2337</v>
      </c>
    </row>
    <row r="307" s="2" customFormat="1" ht="24.15" customHeight="1">
      <c r="A307" s="41"/>
      <c r="B307" s="42"/>
      <c r="C307" s="216" t="s">
        <v>1472</v>
      </c>
      <c r="D307" s="216" t="s">
        <v>227</v>
      </c>
      <c r="E307" s="217" t="s">
        <v>5204</v>
      </c>
      <c r="F307" s="218" t="s">
        <v>5205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5206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5207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1480</v>
      </c>
      <c r="D309" s="286" t="s">
        <v>572</v>
      </c>
      <c r="E309" s="287" t="s">
        <v>5208</v>
      </c>
      <c r="F309" s="288" t="s">
        <v>5209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2329</v>
      </c>
    </row>
    <row r="310" s="2" customFormat="1" ht="16.5" customHeight="1">
      <c r="A310" s="41"/>
      <c r="B310" s="42"/>
      <c r="C310" s="286" t="s">
        <v>1485</v>
      </c>
      <c r="D310" s="286" t="s">
        <v>572</v>
      </c>
      <c r="E310" s="287" t="s">
        <v>5210</v>
      </c>
      <c r="F310" s="288" t="s">
        <v>5211</v>
      </c>
      <c r="G310" s="289" t="s">
        <v>5212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2345</v>
      </c>
    </row>
    <row r="311" s="2" customFormat="1" ht="21.75" customHeight="1">
      <c r="A311" s="41"/>
      <c r="B311" s="42"/>
      <c r="C311" s="216" t="s">
        <v>1500</v>
      </c>
      <c r="D311" s="216" t="s">
        <v>227</v>
      </c>
      <c r="E311" s="217" t="s">
        <v>5213</v>
      </c>
      <c r="F311" s="218" t="s">
        <v>5214</v>
      </c>
      <c r="G311" s="219" t="s">
        <v>5188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2378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5215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1519</v>
      </c>
      <c r="D313" s="286" t="s">
        <v>572</v>
      </c>
      <c r="E313" s="287" t="s">
        <v>5216</v>
      </c>
      <c r="F313" s="288" t="s">
        <v>5217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2391</v>
      </c>
    </row>
    <row r="314" s="2" customFormat="1" ht="16.5" customHeight="1">
      <c r="A314" s="41"/>
      <c r="B314" s="42"/>
      <c r="C314" s="286" t="s">
        <v>1525</v>
      </c>
      <c r="D314" s="286" t="s">
        <v>572</v>
      </c>
      <c r="E314" s="287" t="s">
        <v>5218</v>
      </c>
      <c r="F314" s="288" t="s">
        <v>5219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2400</v>
      </c>
    </row>
    <row r="315" s="2" customFormat="1" ht="16.5" customHeight="1">
      <c r="A315" s="41"/>
      <c r="B315" s="42"/>
      <c r="C315" s="286" t="s">
        <v>1533</v>
      </c>
      <c r="D315" s="286" t="s">
        <v>572</v>
      </c>
      <c r="E315" s="287" t="s">
        <v>5220</v>
      </c>
      <c r="F315" s="288" t="s">
        <v>5221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2407</v>
      </c>
    </row>
    <row r="316" s="2" customFormat="1" ht="24.15" customHeight="1">
      <c r="A316" s="41"/>
      <c r="B316" s="42"/>
      <c r="C316" s="286" t="s">
        <v>1538</v>
      </c>
      <c r="D316" s="286" t="s">
        <v>572</v>
      </c>
      <c r="E316" s="287" t="s">
        <v>5222</v>
      </c>
      <c r="F316" s="288" t="s">
        <v>5223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2415</v>
      </c>
    </row>
    <row r="317" s="2" customFormat="1" ht="37.8" customHeight="1">
      <c r="A317" s="41"/>
      <c r="B317" s="42"/>
      <c r="C317" s="216" t="s">
        <v>1553</v>
      </c>
      <c r="D317" s="216" t="s">
        <v>227</v>
      </c>
      <c r="E317" s="217" t="s">
        <v>5224</v>
      </c>
      <c r="F317" s="218" t="s">
        <v>5225</v>
      </c>
      <c r="G317" s="219" t="s">
        <v>5188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2423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5226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1558</v>
      </c>
      <c r="D319" s="216" t="s">
        <v>227</v>
      </c>
      <c r="E319" s="217" t="s">
        <v>5227</v>
      </c>
      <c r="F319" s="218" t="s">
        <v>5228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5229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5230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1561</v>
      </c>
      <c r="D321" s="286" t="s">
        <v>572</v>
      </c>
      <c r="E321" s="287" t="s">
        <v>5231</v>
      </c>
      <c r="F321" s="288" t="s">
        <v>5232</v>
      </c>
      <c r="G321" s="289" t="s">
        <v>5188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5233</v>
      </c>
    </row>
    <row r="322" s="2" customFormat="1" ht="16.5" customHeight="1">
      <c r="A322" s="41"/>
      <c r="B322" s="42"/>
      <c r="C322" s="216" t="s">
        <v>1570</v>
      </c>
      <c r="D322" s="216" t="s">
        <v>227</v>
      </c>
      <c r="E322" s="217" t="s">
        <v>5234</v>
      </c>
      <c r="F322" s="218" t="s">
        <v>5235</v>
      </c>
      <c r="G322" s="219" t="s">
        <v>5188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5236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5237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1577</v>
      </c>
      <c r="D324" s="286" t="s">
        <v>572</v>
      </c>
      <c r="E324" s="287" t="s">
        <v>5238</v>
      </c>
      <c r="F324" s="288" t="s">
        <v>5239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5240</v>
      </c>
    </row>
    <row r="325" s="2" customFormat="1" ht="33" customHeight="1">
      <c r="A325" s="41"/>
      <c r="B325" s="42"/>
      <c r="C325" s="216" t="s">
        <v>1582</v>
      </c>
      <c r="D325" s="216" t="s">
        <v>227</v>
      </c>
      <c r="E325" s="217" t="s">
        <v>5241</v>
      </c>
      <c r="F325" s="218" t="s">
        <v>5242</v>
      </c>
      <c r="G325" s="219" t="s">
        <v>5188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5243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5244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5245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1587</v>
      </c>
      <c r="D329" s="286" t="s">
        <v>572</v>
      </c>
      <c r="E329" s="287" t="s">
        <v>5246</v>
      </c>
      <c r="F329" s="288" t="s">
        <v>5247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4995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2447</v>
      </c>
    </row>
    <row r="330" s="2" customFormat="1" ht="24.15" customHeight="1">
      <c r="A330" s="41"/>
      <c r="B330" s="42"/>
      <c r="C330" s="216" t="s">
        <v>1592</v>
      </c>
      <c r="D330" s="216" t="s">
        <v>227</v>
      </c>
      <c r="E330" s="217" t="s">
        <v>5248</v>
      </c>
      <c r="F330" s="218" t="s">
        <v>5249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2455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5250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5251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1665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1597</v>
      </c>
      <c r="D334" s="286" t="s">
        <v>572</v>
      </c>
      <c r="E334" s="287" t="s">
        <v>5252</v>
      </c>
      <c r="F334" s="288" t="s">
        <v>5253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2463</v>
      </c>
    </row>
    <row r="335" s="2" customFormat="1" ht="21.75" customHeight="1">
      <c r="A335" s="41"/>
      <c r="B335" s="42"/>
      <c r="C335" s="216" t="s">
        <v>1624</v>
      </c>
      <c r="D335" s="216" t="s">
        <v>227</v>
      </c>
      <c r="E335" s="217" t="s">
        <v>5254</v>
      </c>
      <c r="F335" s="218" t="s">
        <v>5255</v>
      </c>
      <c r="G335" s="219" t="s">
        <v>5188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2471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5256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1633</v>
      </c>
      <c r="D337" s="286" t="s">
        <v>572</v>
      </c>
      <c r="E337" s="287" t="s">
        <v>5257</v>
      </c>
      <c r="F337" s="288" t="s">
        <v>5258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2479</v>
      </c>
    </row>
    <row r="338" s="2" customFormat="1" ht="24.15" customHeight="1">
      <c r="A338" s="41"/>
      <c r="B338" s="42"/>
      <c r="C338" s="216" t="s">
        <v>1648</v>
      </c>
      <c r="D338" s="216" t="s">
        <v>227</v>
      </c>
      <c r="E338" s="217" t="s">
        <v>5259</v>
      </c>
      <c r="F338" s="218" t="s">
        <v>5260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2487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5261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1654</v>
      </c>
      <c r="D340" s="286" t="s">
        <v>572</v>
      </c>
      <c r="E340" s="287" t="s">
        <v>5262</v>
      </c>
      <c r="F340" s="288" t="s">
        <v>5263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2497</v>
      </c>
    </row>
    <row r="341" s="2" customFormat="1" ht="24.15" customHeight="1">
      <c r="A341" s="41"/>
      <c r="B341" s="42"/>
      <c r="C341" s="216" t="s">
        <v>1660</v>
      </c>
      <c r="D341" s="216" t="s">
        <v>227</v>
      </c>
      <c r="E341" s="217" t="s">
        <v>5264</v>
      </c>
      <c r="F341" s="218" t="s">
        <v>5265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2502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5266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1665</v>
      </c>
      <c r="D343" s="286" t="s">
        <v>572</v>
      </c>
      <c r="E343" s="287" t="s">
        <v>5267</v>
      </c>
      <c r="F343" s="288" t="s">
        <v>5268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2511</v>
      </c>
    </row>
    <row r="344" s="2" customFormat="1" ht="24.15" customHeight="1">
      <c r="A344" s="41"/>
      <c r="B344" s="42"/>
      <c r="C344" s="216" t="s">
        <v>1670</v>
      </c>
      <c r="D344" s="216" t="s">
        <v>227</v>
      </c>
      <c r="E344" s="217" t="s">
        <v>5269</v>
      </c>
      <c r="F344" s="218" t="s">
        <v>5270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2519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5271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1683</v>
      </c>
      <c r="D346" s="286" t="s">
        <v>572</v>
      </c>
      <c r="E346" s="287" t="s">
        <v>5272</v>
      </c>
      <c r="F346" s="288" t="s">
        <v>5273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5274</v>
      </c>
    </row>
    <row r="347" s="2" customFormat="1" ht="24.15" customHeight="1">
      <c r="A347" s="41"/>
      <c r="B347" s="42"/>
      <c r="C347" s="216" t="s">
        <v>1689</v>
      </c>
      <c r="D347" s="216" t="s">
        <v>227</v>
      </c>
      <c r="E347" s="217" t="s">
        <v>5275</v>
      </c>
      <c r="F347" s="218" t="s">
        <v>5276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5277</v>
      </c>
    </row>
    <row r="348" s="2" customFormat="1" ht="24.15" customHeight="1">
      <c r="A348" s="41"/>
      <c r="B348" s="42"/>
      <c r="C348" s="216" t="s">
        <v>1694</v>
      </c>
      <c r="D348" s="216" t="s">
        <v>227</v>
      </c>
      <c r="E348" s="217" t="s">
        <v>5278</v>
      </c>
      <c r="F348" s="218" t="s">
        <v>5279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2545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5280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1697</v>
      </c>
      <c r="D350" s="216" t="s">
        <v>227</v>
      </c>
      <c r="E350" s="217" t="s">
        <v>5281</v>
      </c>
      <c r="F350" s="218" t="s">
        <v>5282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2553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5283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5284</v>
      </c>
      <c r="D352" s="286" t="s">
        <v>572</v>
      </c>
      <c r="E352" s="287" t="s">
        <v>5285</v>
      </c>
      <c r="F352" s="288" t="s">
        <v>5286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5287</v>
      </c>
    </row>
    <row r="353" s="2" customFormat="1" ht="49.05" customHeight="1">
      <c r="A353" s="41"/>
      <c r="B353" s="42"/>
      <c r="C353" s="216" t="s">
        <v>1721</v>
      </c>
      <c r="D353" s="216" t="s">
        <v>227</v>
      </c>
      <c r="E353" s="217" t="s">
        <v>5288</v>
      </c>
      <c r="F353" s="218" t="s">
        <v>5289</v>
      </c>
      <c r="G353" s="219" t="s">
        <v>5061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2566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5290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5291</v>
      </c>
      <c r="F355" s="214" t="s">
        <v>5292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5293</v>
      </c>
      <c r="D356" s="216" t="s">
        <v>227</v>
      </c>
      <c r="E356" s="217" t="s">
        <v>5294</v>
      </c>
      <c r="F356" s="218" t="s">
        <v>5295</v>
      </c>
      <c r="G356" s="219" t="s">
        <v>5188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5296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5297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5298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5095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5299</v>
      </c>
      <c r="F360" s="218" t="s">
        <v>5300</v>
      </c>
      <c r="G360" s="219" t="s">
        <v>5188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2583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5301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5302</v>
      </c>
      <c r="D362" s="216" t="s">
        <v>227</v>
      </c>
      <c r="E362" s="217" t="s">
        <v>5303</v>
      </c>
      <c r="F362" s="218" t="s">
        <v>5304</v>
      </c>
      <c r="G362" s="219" t="s">
        <v>5188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5305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5306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5307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1747</v>
      </c>
      <c r="D365" s="286" t="s">
        <v>572</v>
      </c>
      <c r="E365" s="287" t="s">
        <v>5308</v>
      </c>
      <c r="F365" s="288" t="s">
        <v>5309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4995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2353</v>
      </c>
    </row>
    <row r="366" s="2" customFormat="1" ht="16.5" customHeight="1">
      <c r="A366" s="41"/>
      <c r="B366" s="42"/>
      <c r="C366" s="286" t="s">
        <v>1762</v>
      </c>
      <c r="D366" s="286" t="s">
        <v>572</v>
      </c>
      <c r="E366" s="287" t="s">
        <v>5310</v>
      </c>
      <c r="F366" s="288" t="s">
        <v>5311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4995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2362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5312</v>
      </c>
      <c r="F367" s="214" t="s">
        <v>5313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5314</v>
      </c>
      <c r="D368" s="216" t="s">
        <v>227</v>
      </c>
      <c r="E368" s="217" t="s">
        <v>5315</v>
      </c>
      <c r="F368" s="218" t="s">
        <v>5316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2597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5317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1777</v>
      </c>
      <c r="D370" s="216" t="s">
        <v>227</v>
      </c>
      <c r="E370" s="217" t="s">
        <v>5318</v>
      </c>
      <c r="F370" s="218" t="s">
        <v>5319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2611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5320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1792</v>
      </c>
      <c r="D372" s="216" t="s">
        <v>227</v>
      </c>
      <c r="E372" s="217" t="s">
        <v>5321</v>
      </c>
      <c r="F372" s="218" t="s">
        <v>5322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2619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5323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5324</v>
      </c>
      <c r="F374" s="214" t="s">
        <v>5325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1797</v>
      </c>
      <c r="D375" s="216" t="s">
        <v>227</v>
      </c>
      <c r="E375" s="217" t="s">
        <v>5326</v>
      </c>
      <c r="F375" s="218" t="s">
        <v>5327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2629</v>
      </c>
    </row>
    <row r="376" s="2" customFormat="1" ht="24.15" customHeight="1">
      <c r="A376" s="41"/>
      <c r="B376" s="42"/>
      <c r="C376" s="216" t="s">
        <v>1802</v>
      </c>
      <c r="D376" s="216" t="s">
        <v>227</v>
      </c>
      <c r="E376" s="217" t="s">
        <v>5328</v>
      </c>
      <c r="F376" s="218" t="s">
        <v>5329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2641</v>
      </c>
    </row>
    <row r="377" s="2" customFormat="1" ht="24.15" customHeight="1">
      <c r="A377" s="41"/>
      <c r="B377" s="42"/>
      <c r="C377" s="216" t="s">
        <v>1807</v>
      </c>
      <c r="D377" s="216" t="s">
        <v>227</v>
      </c>
      <c r="E377" s="217" t="s">
        <v>5330</v>
      </c>
      <c r="F377" s="218" t="s">
        <v>5331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2652</v>
      </c>
    </row>
    <row r="378" s="2" customFormat="1" ht="24.15" customHeight="1">
      <c r="A378" s="41"/>
      <c r="B378" s="42"/>
      <c r="C378" s="216" t="s">
        <v>1815</v>
      </c>
      <c r="D378" s="216" t="s">
        <v>227</v>
      </c>
      <c r="E378" s="217" t="s">
        <v>5332</v>
      </c>
      <c r="F378" s="218" t="s">
        <v>5333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2661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5334</v>
      </c>
      <c r="F379" s="214" t="s">
        <v>5335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1822</v>
      </c>
      <c r="D380" s="216" t="s">
        <v>227</v>
      </c>
      <c r="E380" s="217" t="s">
        <v>5336</v>
      </c>
      <c r="F380" s="218" t="s">
        <v>5337</v>
      </c>
      <c r="G380" s="219" t="s">
        <v>5188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2671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5338</v>
      </c>
      <c r="F381" s="214" t="s">
        <v>5339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1827</v>
      </c>
      <c r="D382" s="216" t="s">
        <v>227</v>
      </c>
      <c r="E382" s="217" t="s">
        <v>5340</v>
      </c>
      <c r="F382" s="218" t="s">
        <v>5341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2749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5342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1833</v>
      </c>
      <c r="D384" s="286" t="s">
        <v>572</v>
      </c>
      <c r="E384" s="287" t="s">
        <v>5343</v>
      </c>
      <c r="F384" s="288" t="s">
        <v>5344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2784</v>
      </c>
    </row>
    <row r="385" s="2" customFormat="1" ht="21.75" customHeight="1">
      <c r="A385" s="41"/>
      <c r="B385" s="42"/>
      <c r="C385" s="216" t="s">
        <v>1862</v>
      </c>
      <c r="D385" s="216" t="s">
        <v>227</v>
      </c>
      <c r="E385" s="217" t="s">
        <v>5345</v>
      </c>
      <c r="F385" s="218" t="s">
        <v>5346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2792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5347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1879</v>
      </c>
      <c r="D387" s="286" t="s">
        <v>572</v>
      </c>
      <c r="E387" s="287" t="s">
        <v>5348</v>
      </c>
      <c r="F387" s="288" t="s">
        <v>5349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2815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3181</v>
      </c>
      <c r="F388" s="214" t="s">
        <v>3182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1884</v>
      </c>
      <c r="D389" s="216" t="s">
        <v>227</v>
      </c>
      <c r="E389" s="217" t="s">
        <v>2239</v>
      </c>
      <c r="F389" s="218" t="s">
        <v>2240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2835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2242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1894</v>
      </c>
      <c r="D391" s="286" t="s">
        <v>572</v>
      </c>
      <c r="E391" s="287" t="s">
        <v>2245</v>
      </c>
      <c r="F391" s="288" t="s">
        <v>2246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2847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4522</v>
      </c>
      <c r="F392" s="214" t="s">
        <v>4523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1901</v>
      </c>
      <c r="D393" s="216" t="s">
        <v>227</v>
      </c>
      <c r="E393" s="217" t="s">
        <v>5350</v>
      </c>
      <c r="F393" s="218" t="s">
        <v>5351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2859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5352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1906</v>
      </c>
      <c r="D395" s="286" t="s">
        <v>572</v>
      </c>
      <c r="E395" s="287" t="s">
        <v>5353</v>
      </c>
      <c r="F395" s="288" t="s">
        <v>5354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2870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atF61PFaTCOq3XQbgOdqq9lLqoh2RkmvUaeY96QCHSTaFfVxKZjVtwni/mZMmDx0XUTurzPFH3jEdqry6QZdDQ==" hashValue="hqKjtNfeg96qDVm5d6QPH9bdV5WIq6aJIpyWfV9ySXJSR2jIAYqashNJXPnPu8rsKCMW85WZ2l7Hiykq0jMUFw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5356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4871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4872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5357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5358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2588</v>
      </c>
      <c r="F93" s="203" t="s">
        <v>2589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2944</v>
      </c>
      <c r="F94" s="214" t="s">
        <v>2945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5359</v>
      </c>
      <c r="F95" s="218" t="s">
        <v>5360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5361</v>
      </c>
    </row>
    <row r="96" s="2" customFormat="1">
      <c r="A96" s="41"/>
      <c r="B96" s="42"/>
      <c r="C96" s="43"/>
      <c r="D96" s="267" t="s">
        <v>314</v>
      </c>
      <c r="E96" s="43"/>
      <c r="F96" s="268" t="s">
        <v>5362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5363</v>
      </c>
      <c r="F97" s="288" t="s">
        <v>5364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4914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5365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5366</v>
      </c>
      <c r="F98" s="288" t="s">
        <v>5367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4914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5368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5369</v>
      </c>
      <c r="F99" s="288" t="s">
        <v>5370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4914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5371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5372</v>
      </c>
      <c r="F100" s="288" t="s">
        <v>5373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4914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5374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5375</v>
      </c>
      <c r="F101" s="288" t="s">
        <v>5376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4914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5377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5378</v>
      </c>
      <c r="F102" s="288" t="s">
        <v>5379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4914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5380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5381</v>
      </c>
      <c r="F103" s="288" t="s">
        <v>5382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4914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5383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5384</v>
      </c>
      <c r="F104" s="288" t="s">
        <v>5385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4914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5386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5387</v>
      </c>
      <c r="F105" s="218" t="s">
        <v>5388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5389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5390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5391</v>
      </c>
      <c r="F107" s="288" t="s">
        <v>5392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4914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5393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3111</v>
      </c>
      <c r="F108" s="218" t="s">
        <v>3112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5394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5395</v>
      </c>
      <c r="F110" s="214" t="s">
        <v>5396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5397</v>
      </c>
      <c r="F111" s="218" t="s">
        <v>5398</v>
      </c>
      <c r="G111" s="219" t="s">
        <v>5188</v>
      </c>
      <c r="H111" s="220">
        <v>1</v>
      </c>
      <c r="I111" s="221"/>
      <c r="J111" s="222">
        <f>ROUND(I111*H111,2)</f>
        <v>0</v>
      </c>
      <c r="K111" s="218" t="s">
        <v>5050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5399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5400</v>
      </c>
      <c r="F112" s="218" t="s">
        <v>5401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5402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5403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5324</v>
      </c>
      <c r="F114" s="214" t="s">
        <v>5325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5404</v>
      </c>
      <c r="F115" s="218" t="s">
        <v>5405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5407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5408</v>
      </c>
      <c r="F117" s="218" t="s">
        <v>5409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5410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5411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5412</v>
      </c>
      <c r="F119" s="218" t="s">
        <v>5413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5416</v>
      </c>
      <c r="F121" s="218" t="s">
        <v>5417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5420</v>
      </c>
      <c r="F123" s="218" t="s">
        <v>5421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5422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5423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5424</v>
      </c>
      <c r="F125" s="218" t="s">
        <v>5425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5426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5427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5428</v>
      </c>
      <c r="F127" s="218" t="s">
        <v>5429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5430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5431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5432</v>
      </c>
      <c r="F129" s="218" t="s">
        <v>5433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5434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5436</v>
      </c>
      <c r="F131" s="218" t="s">
        <v>5437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5439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5440</v>
      </c>
      <c r="F133" s="218" t="s">
        <v>5441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5050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5442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5443</v>
      </c>
      <c r="F134" s="218" t="s">
        <v>5444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5050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5445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5446</v>
      </c>
      <c r="F135" s="218" t="s">
        <v>5447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5050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5448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5449</v>
      </c>
      <c r="F136" s="218" t="s">
        <v>5450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5050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5451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5452</v>
      </c>
      <c r="F137" s="218" t="s">
        <v>5453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5456</v>
      </c>
      <c r="F139" s="218" t="s">
        <v>5457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5334</v>
      </c>
      <c r="F141" s="214" t="s">
        <v>5335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5460</v>
      </c>
      <c r="F142" s="218" t="s">
        <v>5461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5462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5463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5464</v>
      </c>
      <c r="F144" s="218" t="s">
        <v>5465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5468</v>
      </c>
      <c r="F146" s="218" t="s">
        <v>5469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5470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5471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5472</v>
      </c>
      <c r="F148" s="218" t="s">
        <v>5473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5050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5474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5475</v>
      </c>
      <c r="F149" s="218" t="s">
        <v>5476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5050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5477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5478</v>
      </c>
      <c r="F150" s="218" t="s">
        <v>5479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5050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5480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5481</v>
      </c>
      <c r="F151" s="218" t="s">
        <v>5482</v>
      </c>
      <c r="G151" s="219" t="s">
        <v>5483</v>
      </c>
      <c r="H151" s="220">
        <v>22</v>
      </c>
      <c r="I151" s="221"/>
      <c r="J151" s="222">
        <f>ROUND(I151*H151,2)</f>
        <v>0</v>
      </c>
      <c r="K151" s="218" t="s">
        <v>5050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5484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5485</v>
      </c>
      <c r="F152" s="218" t="s">
        <v>5486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5487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5489</v>
      </c>
      <c r="F154" s="218" t="s">
        <v>5490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5050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5491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5492</v>
      </c>
      <c r="F155" s="218" t="s">
        <v>5493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5495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5496</v>
      </c>
      <c r="F157" s="218" t="s">
        <v>5497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5498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5500</v>
      </c>
      <c r="F159" s="218" t="s">
        <v>5501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5502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5503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5504</v>
      </c>
      <c r="F161" s="218" t="s">
        <v>5505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5506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5507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5508</v>
      </c>
      <c r="F163" s="218" t="s">
        <v>5509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5510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5511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5512</v>
      </c>
      <c r="F165" s="218" t="s">
        <v>5513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5514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5516</v>
      </c>
      <c r="F167" s="218" t="s">
        <v>5517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5518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5520</v>
      </c>
      <c r="F169" s="218" t="s">
        <v>5521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5522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5523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5524</v>
      </c>
      <c r="F171" s="218" t="s">
        <v>5525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5526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5527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5528</v>
      </c>
      <c r="F173" s="218" t="s">
        <v>5529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5530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5531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5532</v>
      </c>
      <c r="F175" s="218" t="s">
        <v>5533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5050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5534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5535</v>
      </c>
      <c r="F176" s="218" t="s">
        <v>5536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5050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5537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5538</v>
      </c>
      <c r="F177" s="218" t="s">
        <v>5539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5050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5540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5541</v>
      </c>
      <c r="F178" s="218" t="s">
        <v>5542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5543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5544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5545</v>
      </c>
      <c r="F180" s="214" t="s">
        <v>5546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5547</v>
      </c>
      <c r="F181" s="218" t="s">
        <v>5548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5549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5550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5551</v>
      </c>
      <c r="F183" s="218" t="s">
        <v>5552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5553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5554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5555</v>
      </c>
      <c r="F185" s="218" t="s">
        <v>5556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5557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5558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5559</v>
      </c>
      <c r="F187" s="218" t="s">
        <v>5560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5561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5562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5563</v>
      </c>
      <c r="F189" s="218" t="s">
        <v>5564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5565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5566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5567</v>
      </c>
      <c r="F191" s="218" t="s">
        <v>5568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5570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5571</v>
      </c>
      <c r="F193" s="218" t="s">
        <v>5572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5573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5574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5575</v>
      </c>
      <c r="F195" s="218" t="s">
        <v>5576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986</v>
      </c>
      <c r="D197" s="216" t="s">
        <v>227</v>
      </c>
      <c r="E197" s="217" t="s">
        <v>5579</v>
      </c>
      <c r="F197" s="218" t="s">
        <v>5580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5581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5582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5583</v>
      </c>
      <c r="F199" s="218" t="s">
        <v>5584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5585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5587</v>
      </c>
      <c r="F201" s="218" t="s">
        <v>5588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5589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5590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5591</v>
      </c>
      <c r="F203" s="218" t="s">
        <v>5592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5593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5594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5595</v>
      </c>
      <c r="F205" s="218" t="s">
        <v>5596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5598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5599</v>
      </c>
      <c r="F207" s="218" t="s">
        <v>5600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5601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5602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5603</v>
      </c>
      <c r="F209" s="218" t="s">
        <v>5604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5605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5606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5607</v>
      </c>
      <c r="F211" s="218" t="s">
        <v>5608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5609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5610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5611</v>
      </c>
      <c r="F213" s="218" t="s">
        <v>5612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5613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5614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5615</v>
      </c>
      <c r="F215" s="218" t="s">
        <v>5616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5617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5618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5619</v>
      </c>
      <c r="F217" s="218" t="s">
        <v>5620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5621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5622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5623</v>
      </c>
      <c r="F219" s="218" t="s">
        <v>5624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5625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5626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5627</v>
      </c>
      <c r="F221" s="218" t="s">
        <v>5628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5050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5629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5630</v>
      </c>
      <c r="F222" s="218" t="s">
        <v>5631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5632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5633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5634</v>
      </c>
      <c r="F224" s="218" t="s">
        <v>5635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5636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5637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5638</v>
      </c>
      <c r="F226" s="218" t="s">
        <v>5639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5640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5641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5642</v>
      </c>
      <c r="F228" s="218" t="s">
        <v>5643</v>
      </c>
      <c r="G228" s="219" t="s">
        <v>5188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5644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5645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5646</v>
      </c>
      <c r="F230" s="218" t="s">
        <v>5647</v>
      </c>
      <c r="G230" s="219" t="s">
        <v>5188</v>
      </c>
      <c r="H230" s="220">
        <v>20</v>
      </c>
      <c r="I230" s="221"/>
      <c r="J230" s="222">
        <f>ROUND(I230*H230,2)</f>
        <v>0</v>
      </c>
      <c r="K230" s="218" t="s">
        <v>5050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5648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5649</v>
      </c>
      <c r="F231" s="218" t="s">
        <v>5650</v>
      </c>
      <c r="G231" s="219" t="s">
        <v>5188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5651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5652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5653</v>
      </c>
      <c r="F233" s="218" t="s">
        <v>5654</v>
      </c>
      <c r="G233" s="219" t="s">
        <v>5188</v>
      </c>
      <c r="H233" s="220">
        <v>28</v>
      </c>
      <c r="I233" s="221"/>
      <c r="J233" s="222">
        <f>ROUND(I233*H233,2)</f>
        <v>0</v>
      </c>
      <c r="K233" s="218" t="s">
        <v>5050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5655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5656</v>
      </c>
      <c r="F234" s="218" t="s">
        <v>5657</v>
      </c>
      <c r="G234" s="219" t="s">
        <v>5188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5658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5659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5660</v>
      </c>
      <c r="F236" s="218" t="s">
        <v>5661</v>
      </c>
      <c r="G236" s="219" t="s">
        <v>5188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5662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5663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5095</v>
      </c>
      <c r="D238" s="216" t="s">
        <v>227</v>
      </c>
      <c r="E238" s="217" t="s">
        <v>5664</v>
      </c>
      <c r="F238" s="218" t="s">
        <v>5665</v>
      </c>
      <c r="G238" s="219" t="s">
        <v>5188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5666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5667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4977</v>
      </c>
      <c r="D240" s="216" t="s">
        <v>227</v>
      </c>
      <c r="E240" s="217" t="s">
        <v>5668</v>
      </c>
      <c r="F240" s="218" t="s">
        <v>5669</v>
      </c>
      <c r="G240" s="219" t="s">
        <v>5188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5670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5671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2508</v>
      </c>
      <c r="D242" s="216" t="s">
        <v>227</v>
      </c>
      <c r="E242" s="217" t="s">
        <v>5672</v>
      </c>
      <c r="F242" s="218" t="s">
        <v>5673</v>
      </c>
      <c r="G242" s="219" t="s">
        <v>5188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5674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5675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2169</v>
      </c>
      <c r="D244" s="216" t="s">
        <v>227</v>
      </c>
      <c r="E244" s="217" t="s">
        <v>5676</v>
      </c>
      <c r="F244" s="218" t="s">
        <v>5677</v>
      </c>
      <c r="G244" s="219" t="s">
        <v>5188</v>
      </c>
      <c r="H244" s="220">
        <v>1</v>
      </c>
      <c r="I244" s="221"/>
      <c r="J244" s="222">
        <f>ROUND(I244*H244,2)</f>
        <v>0</v>
      </c>
      <c r="K244" s="218" t="s">
        <v>5050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5678</v>
      </c>
    </row>
    <row r="245" s="2" customFormat="1" ht="33" customHeight="1">
      <c r="A245" s="41"/>
      <c r="B245" s="42"/>
      <c r="C245" s="216" t="s">
        <v>5107</v>
      </c>
      <c r="D245" s="216" t="s">
        <v>227</v>
      </c>
      <c r="E245" s="217" t="s">
        <v>5679</v>
      </c>
      <c r="F245" s="218" t="s">
        <v>5680</v>
      </c>
      <c r="G245" s="219" t="s">
        <v>5188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5681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5682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4986</v>
      </c>
      <c r="D247" s="216" t="s">
        <v>227</v>
      </c>
      <c r="E247" s="217" t="s">
        <v>5683</v>
      </c>
      <c r="F247" s="218" t="s">
        <v>5684</v>
      </c>
      <c r="G247" s="219" t="s">
        <v>5188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5686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5687</v>
      </c>
      <c r="F249" s="218" t="s">
        <v>5688</v>
      </c>
      <c r="G249" s="219" t="s">
        <v>5188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5689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5690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5691</v>
      </c>
      <c r="F251" s="218" t="s">
        <v>5692</v>
      </c>
      <c r="G251" s="219" t="s">
        <v>5188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5693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5694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5695</v>
      </c>
      <c r="F253" s="218" t="s">
        <v>5696</v>
      </c>
      <c r="G253" s="219" t="s">
        <v>5188</v>
      </c>
      <c r="H253" s="220">
        <v>2</v>
      </c>
      <c r="I253" s="221"/>
      <c r="J253" s="222">
        <f>ROUND(I253*H253,2)</f>
        <v>0</v>
      </c>
      <c r="K253" s="218" t="s">
        <v>5697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5698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5541</v>
      </c>
      <c r="F254" s="218" t="s">
        <v>5542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5544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5700</v>
      </c>
      <c r="F256" s="203" t="s">
        <v>5701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5702</v>
      </c>
      <c r="F257" s="218" t="s">
        <v>5703</v>
      </c>
      <c r="G257" s="219" t="s">
        <v>5704</v>
      </c>
      <c r="H257" s="220">
        <v>56</v>
      </c>
      <c r="I257" s="221"/>
      <c r="J257" s="222">
        <f>ROUND(I257*H257,2)</f>
        <v>0</v>
      </c>
      <c r="K257" s="218" t="s">
        <v>5050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3943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3943</v>
      </c>
      <c r="BM257" s="227" t="s">
        <v>5705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5706</v>
      </c>
      <c r="F258" s="218" t="s">
        <v>5707</v>
      </c>
      <c r="G258" s="219" t="s">
        <v>5704</v>
      </c>
      <c r="H258" s="220">
        <v>72</v>
      </c>
      <c r="I258" s="221"/>
      <c r="J258" s="222">
        <f>ROUND(I258*H258,2)</f>
        <v>0</v>
      </c>
      <c r="K258" s="218" t="s">
        <v>5050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3943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3943</v>
      </c>
      <c r="BM258" s="227" t="s">
        <v>5708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5709</v>
      </c>
      <c r="F259" s="218" t="s">
        <v>5710</v>
      </c>
      <c r="G259" s="219" t="s">
        <v>5704</v>
      </c>
      <c r="H259" s="220">
        <v>48</v>
      </c>
      <c r="I259" s="221"/>
      <c r="J259" s="222">
        <f>ROUND(I259*H259,2)</f>
        <v>0</v>
      </c>
      <c r="K259" s="218" t="s">
        <v>5050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3943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3943</v>
      </c>
      <c r="BM259" s="227" t="s">
        <v>5711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5712</v>
      </c>
      <c r="F260" s="218" t="s">
        <v>5713</v>
      </c>
      <c r="G260" s="219" t="s">
        <v>5704</v>
      </c>
      <c r="H260" s="220">
        <v>48</v>
      </c>
      <c r="I260" s="221"/>
      <c r="J260" s="222">
        <f>ROUND(I260*H260,2)</f>
        <v>0</v>
      </c>
      <c r="K260" s="218" t="s">
        <v>5050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3943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3943</v>
      </c>
      <c r="BM260" s="227" t="s">
        <v>5714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JU0t5Bdsx5N3icPI2w111yHZk5Ul7xm9PjrJJBJJOhKCtyAN+Eu/zfmWA+ShwyVO9vyszns/3wHNoZ4oGBQU8Q==" hashValue="HYmD2N0s6mKxCGtan5Qp3ZPEbunW9zIIMhrOMEXbhjlB5eIF1fqmX96ixiEHAg4Cg/V1ZRPP2iTGRGU/DeUXDQ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5718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5719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5720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5721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5722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5723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5724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5725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5726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5727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5728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5715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5716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5729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5730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4977</v>
      </c>
      <c r="D105" s="216" t="s">
        <v>227</v>
      </c>
      <c r="E105" s="217" t="s">
        <v>82</v>
      </c>
      <c r="F105" s="218" t="s">
        <v>5731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5732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5733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5734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5735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5736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5737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5738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5739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5740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2508</v>
      </c>
      <c r="D114" s="216" t="s">
        <v>227</v>
      </c>
      <c r="E114" s="217" t="s">
        <v>74</v>
      </c>
      <c r="F114" s="218" t="s">
        <v>5730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5741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5742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5743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5744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2169</v>
      </c>
      <c r="D118" s="216" t="s">
        <v>227</v>
      </c>
      <c r="E118" s="217" t="s">
        <v>74</v>
      </c>
      <c r="F118" s="218" t="s">
        <v>5730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5745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5746</v>
      </c>
      <c r="G119" s="219" t="s">
        <v>5747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5748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5749</v>
      </c>
      <c r="G121" s="219" t="s">
        <v>5747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5750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5749</v>
      </c>
      <c r="G123" s="219" t="s">
        <v>5747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5751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5749</v>
      </c>
      <c r="G125" s="219" t="s">
        <v>5747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5752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5749</v>
      </c>
      <c r="G127" s="219" t="s">
        <v>5747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5753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5107</v>
      </c>
      <c r="D129" s="216" t="s">
        <v>227</v>
      </c>
      <c r="E129" s="217" t="s">
        <v>74</v>
      </c>
      <c r="F129" s="218" t="s">
        <v>5730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5754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5755</v>
      </c>
      <c r="G130" s="219" t="s">
        <v>5747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5756</v>
      </c>
      <c r="G131" s="219" t="s">
        <v>5747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5757</v>
      </c>
      <c r="G132" s="219" t="s">
        <v>5747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5758</v>
      </c>
      <c r="G133" s="219" t="s">
        <v>5759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5760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5761</v>
      </c>
      <c r="G135" s="219" t="s">
        <v>5747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5762</v>
      </c>
      <c r="G136" s="219" t="s">
        <v>5747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5763</v>
      </c>
      <c r="G137" s="219" t="s">
        <v>5747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5764</v>
      </c>
      <c r="G138" s="219" t="s">
        <v>5747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5765</v>
      </c>
      <c r="G139" s="219" t="s">
        <v>5747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5766</v>
      </c>
      <c r="G140" s="219" t="s">
        <v>5747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5767</v>
      </c>
      <c r="G141" s="219" t="s">
        <v>5747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5768</v>
      </c>
      <c r="G142" s="219" t="s">
        <v>5747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5769</v>
      </c>
      <c r="G143" s="219" t="s">
        <v>5747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5770</v>
      </c>
      <c r="G144" s="219" t="s">
        <v>5747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5771</v>
      </c>
      <c r="G145" s="219" t="s">
        <v>5747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5772</v>
      </c>
      <c r="G146" s="219" t="s">
        <v>5747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5773</v>
      </c>
      <c r="G147" s="219" t="s">
        <v>5747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5774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4977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5775</v>
      </c>
      <c r="G149" s="219" t="s">
        <v>5747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2169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5776</v>
      </c>
      <c r="G150" s="219" t="s">
        <v>5747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4986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5777</v>
      </c>
      <c r="G151" s="219" t="s">
        <v>5747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5764</v>
      </c>
      <c r="G152" s="219" t="s">
        <v>5747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5765</v>
      </c>
      <c r="G153" s="219" t="s">
        <v>5747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5766</v>
      </c>
      <c r="G154" s="219" t="s">
        <v>5747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5767</v>
      </c>
      <c r="G155" s="219" t="s">
        <v>5747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5768</v>
      </c>
      <c r="G156" s="219" t="s">
        <v>5747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5769</v>
      </c>
      <c r="G157" s="219" t="s">
        <v>5747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5770</v>
      </c>
      <c r="G158" s="219" t="s">
        <v>5747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5772</v>
      </c>
      <c r="G159" s="219" t="s">
        <v>5747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5773</v>
      </c>
      <c r="G160" s="219" t="s">
        <v>5747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5778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4986</v>
      </c>
      <c r="D162" s="216" t="s">
        <v>227</v>
      </c>
      <c r="E162" s="217" t="s">
        <v>74</v>
      </c>
      <c r="F162" s="218" t="s">
        <v>5730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5779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5780</v>
      </c>
      <c r="G163" s="219" t="s">
        <v>5747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5015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5781</v>
      </c>
      <c r="G164" s="219" t="s">
        <v>5747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5019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5782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5730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5783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5784</v>
      </c>
      <c r="G167" s="219" t="s">
        <v>5747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5785</v>
      </c>
      <c r="G168" s="219" t="s">
        <v>5747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5786</v>
      </c>
      <c r="G169" s="219" t="s">
        <v>5747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5787</v>
      </c>
      <c r="G170" s="219" t="s">
        <v>5747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5788</v>
      </c>
      <c r="G171" s="219" t="s">
        <v>5747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5789</v>
      </c>
      <c r="G172" s="219" t="s">
        <v>5747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5015</v>
      </c>
      <c r="F173" s="203" t="s">
        <v>5790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5730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5791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5792</v>
      </c>
      <c r="G175" s="219" t="s">
        <v>5747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5793</v>
      </c>
      <c r="G176" s="219" t="s">
        <v>5747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5794</v>
      </c>
      <c r="G177" s="219" t="s">
        <v>5747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5795</v>
      </c>
      <c r="G178" s="219" t="s">
        <v>5747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5796</v>
      </c>
      <c r="G179" s="219" t="s">
        <v>5747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5797</v>
      </c>
      <c r="G180" s="219" t="s">
        <v>5747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5798</v>
      </c>
      <c r="G181" s="219" t="s">
        <v>5747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5799</v>
      </c>
      <c r="G182" s="219" t="s">
        <v>5747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5019</v>
      </c>
      <c r="F183" s="203" t="s">
        <v>5800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5730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5801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5802</v>
      </c>
      <c r="G185" s="219" t="s">
        <v>5747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5150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5803</v>
      </c>
      <c r="G186" s="219" t="s">
        <v>5747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5153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5804</v>
      </c>
      <c r="G187" s="219" t="s">
        <v>5747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2185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5805</v>
      </c>
      <c r="G188" s="219" t="s">
        <v>5747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2199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5806</v>
      </c>
      <c r="G189" s="219" t="s">
        <v>5747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2213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5807</v>
      </c>
      <c r="G190" s="219" t="s">
        <v>5747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2221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5808</v>
      </c>
      <c r="G191" s="219" t="s">
        <v>5747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2229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5809</v>
      </c>
      <c r="G192" s="219" t="s">
        <v>5747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2165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5810</v>
      </c>
      <c r="F193" s="218" t="s">
        <v>5811</v>
      </c>
      <c r="G193" s="219" t="s">
        <v>5747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2248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5180</v>
      </c>
      <c r="F194" s="203" t="s">
        <v>5812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5813</v>
      </c>
      <c r="F195" s="218" t="s">
        <v>5814</v>
      </c>
      <c r="G195" s="219" t="s">
        <v>5747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5174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5815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5816</v>
      </c>
      <c r="G197" s="219" t="s">
        <v>5747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5179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5817</v>
      </c>
      <c r="G198" s="219" t="s">
        <v>5747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2273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5015</v>
      </c>
      <c r="F199" s="218" t="s">
        <v>5818</v>
      </c>
      <c r="G199" s="219" t="s">
        <v>5747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2285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5790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5019</v>
      </c>
      <c r="F201" s="218" t="s">
        <v>5819</v>
      </c>
      <c r="G201" s="219" t="s">
        <v>5820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2304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2078</v>
      </c>
      <c r="F202" s="218" t="s">
        <v>5821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5822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2088</v>
      </c>
      <c r="F203" s="218" t="s">
        <v>5823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5824</v>
      </c>
    </row>
    <row r="204" s="2" customFormat="1" ht="16.5" customHeight="1">
      <c r="A204" s="41"/>
      <c r="B204" s="42"/>
      <c r="C204" s="216" t="s">
        <v>5095</v>
      </c>
      <c r="D204" s="216" t="s">
        <v>227</v>
      </c>
      <c r="E204" s="217" t="s">
        <v>2094</v>
      </c>
      <c r="F204" s="218" t="s">
        <v>5825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5826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c+VP6g6GhApyMdrKokxz/AJ+RV3kjFSBr02WzFuc71cvF6EfRR9M+2bFDuLIIALYEQ/Pv5PyWkAajTusLDGv7g==" hashValue="P+fAPsGh3b7osSMAVBRULjgRX3IMSGHBR4PoBZY0xiMwh9KnTfDNzl97KRNRFzXINSRT31COLVYBURv2VMZAoA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5716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5716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5828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5829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5830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5831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5832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5715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5833</v>
      </c>
      <c r="F97" s="203" t="s">
        <v>5834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5835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5836</v>
      </c>
      <c r="G99" s="219" t="s">
        <v>5747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5837</v>
      </c>
      <c r="G100" s="219" t="s">
        <v>5747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5838</v>
      </c>
      <c r="G101" s="219" t="s">
        <v>5747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5839</v>
      </c>
      <c r="G102" s="219" t="s">
        <v>5747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5840</v>
      </c>
      <c r="G103" s="219" t="s">
        <v>5747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5841</v>
      </c>
      <c r="G104" s="219" t="s">
        <v>5747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5842</v>
      </c>
      <c r="G105" s="219" t="s">
        <v>5747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5843</v>
      </c>
      <c r="G106" s="219" t="s">
        <v>5747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5844</v>
      </c>
      <c r="G107" s="219" t="s">
        <v>5747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5845</v>
      </c>
      <c r="G108" s="219" t="s">
        <v>5747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5846</v>
      </c>
      <c r="G109" s="219" t="s">
        <v>5747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5847</v>
      </c>
      <c r="G110" s="219" t="s">
        <v>5747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5848</v>
      </c>
      <c r="G111" s="219" t="s">
        <v>5747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5849</v>
      </c>
      <c r="G112" s="219" t="s">
        <v>5747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5850</v>
      </c>
      <c r="G113" s="219" t="s">
        <v>5747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5851</v>
      </c>
      <c r="G114" s="219" t="s">
        <v>5747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5852</v>
      </c>
      <c r="G115" s="219" t="s">
        <v>5747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5853</v>
      </c>
      <c r="G116" s="219" t="s">
        <v>5747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5854</v>
      </c>
      <c r="G117" s="219" t="s">
        <v>5747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5855</v>
      </c>
      <c r="G118" s="219" t="s">
        <v>5747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5856</v>
      </c>
      <c r="G119" s="219" t="s">
        <v>5747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5857</v>
      </c>
      <c r="G120" s="219" t="s">
        <v>5747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5858</v>
      </c>
      <c r="G121" s="219" t="s">
        <v>5747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5859</v>
      </c>
      <c r="G122" s="219" t="s">
        <v>5747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5860</v>
      </c>
      <c r="G123" s="219" t="s">
        <v>5747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5861</v>
      </c>
      <c r="G124" s="219" t="s">
        <v>5747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5862</v>
      </c>
      <c r="G125" s="219" t="s">
        <v>5747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5863</v>
      </c>
      <c r="G126" s="219" t="s">
        <v>5747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5864</v>
      </c>
      <c r="G127" s="219" t="s">
        <v>5747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5865</v>
      </c>
      <c r="G128" s="219" t="s">
        <v>5747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5866</v>
      </c>
      <c r="G129" s="219" t="s">
        <v>5747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5867</v>
      </c>
      <c r="G130" s="219" t="s">
        <v>5747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5868</v>
      </c>
      <c r="G131" s="219" t="s">
        <v>5747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5869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5870</v>
      </c>
      <c r="G133" s="219" t="s">
        <v>5747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5871</v>
      </c>
      <c r="G134" s="219" t="s">
        <v>5747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5872</v>
      </c>
      <c r="G135" s="219" t="s">
        <v>5747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5873</v>
      </c>
      <c r="G136" s="219" t="s">
        <v>5747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5874</v>
      </c>
      <c r="G137" s="219" t="s">
        <v>5704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5875</v>
      </c>
      <c r="G138" s="219" t="s">
        <v>5704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5876</v>
      </c>
      <c r="G139" s="219" t="s">
        <v>5877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5878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5879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4977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5880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2169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5880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4986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5881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5882</v>
      </c>
      <c r="G145" s="219" t="s">
        <v>5747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5882</v>
      </c>
      <c r="G146" s="219" t="s">
        <v>5747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5883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5883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5884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5885</v>
      </c>
      <c r="G150" s="219" t="s">
        <v>4661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5886</v>
      </c>
      <c r="G151" s="219" t="s">
        <v>4661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5887</v>
      </c>
      <c r="G152" s="219" t="s">
        <v>4661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5888</v>
      </c>
      <c r="G153" s="219" t="s">
        <v>5889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5890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5891</v>
      </c>
      <c r="G155" s="219" t="s">
        <v>5747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5015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fnSKqtrwGsEsp8nt4BgpAev90XAkFamn15txH6fUhwX+noI/VapQpFmDz+GfmfrDFsA9A7UBruBpxe13ik3cSg==" hashValue="wSpZqnGhzCN3CphEBBVMDutMmUXUUWaokRJdi4JCK1VrHjZop1CBtHkCr3B9D5Zc6w8AsT9QK3BHpD7ROhqV4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5893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5894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5895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5896</v>
      </c>
      <c r="F90" s="214" t="s">
        <v>5897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5730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5898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5899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5900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5901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5902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5742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5903</v>
      </c>
      <c r="G97" s="219" t="s">
        <v>5747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5904</v>
      </c>
      <c r="G98" s="219" t="s">
        <v>5905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5906</v>
      </c>
      <c r="F99" s="214" t="s">
        <v>5907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5730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5908</v>
      </c>
      <c r="G101" s="219" t="s">
        <v>5747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5909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5910</v>
      </c>
      <c r="G102" s="219" t="s">
        <v>5747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5911</v>
      </c>
      <c r="G103" s="219" t="s">
        <v>5747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5912</v>
      </c>
      <c r="G104" s="219" t="s">
        <v>5747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5913</v>
      </c>
      <c r="G105" s="219" t="s">
        <v>5747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5914</v>
      </c>
      <c r="G106" s="219" t="s">
        <v>5747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5915</v>
      </c>
      <c r="G107" s="219" t="s">
        <v>5747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5916</v>
      </c>
      <c r="G108" s="219" t="s">
        <v>5747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5917</v>
      </c>
      <c r="G109" s="219" t="s">
        <v>5747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5918</v>
      </c>
      <c r="G110" s="219" t="s">
        <v>5747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5919</v>
      </c>
      <c r="G111" s="219" t="s">
        <v>5747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5920</v>
      </c>
      <c r="G112" s="219" t="s">
        <v>5747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5921</v>
      </c>
      <c r="G113" s="219" t="s">
        <v>5747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5922</v>
      </c>
      <c r="G114" s="219" t="s">
        <v>5747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5923</v>
      </c>
      <c r="G115" s="219" t="s">
        <v>5747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5924</v>
      </c>
      <c r="G116" s="219" t="s">
        <v>5747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5925</v>
      </c>
      <c r="G117" s="219" t="s">
        <v>5747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5926</v>
      </c>
      <c r="G118" s="219" t="s">
        <v>5747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5927</v>
      </c>
      <c r="G119" s="219" t="s">
        <v>5747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5928</v>
      </c>
      <c r="G120" s="219" t="s">
        <v>5747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5929</v>
      </c>
      <c r="G121" s="219" t="s">
        <v>5747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5930</v>
      </c>
      <c r="G122" s="219" t="s">
        <v>5747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kxvlqetjJaf9V8U9C8NEUe+lejldUilh08GBLS8mr3jXPbNcvxUNi0eGT6+30wSA/f/IDDwFLUc4Icu9slDTNw==" hashValue="GM+TvfFOSrQl+6vmSMRN+mrP/VHD74urrHojena9bbe/2ig0DG3ffbnP2ukKSO6Wvwn1jHqxhi/x2HIOU3wbRw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5931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5932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5933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5934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5935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5936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5937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5938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5939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5940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5941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5942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5943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5944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5945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5946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5947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5948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5949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5950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5951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5952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5953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5954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5955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5956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5957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5729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2325</v>
      </c>
      <c r="D113" s="216" t="s">
        <v>227</v>
      </c>
      <c r="E113" s="217" t="s">
        <v>74</v>
      </c>
      <c r="F113" s="218" t="s">
        <v>5958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5959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5960</v>
      </c>
      <c r="F114" s="218" t="s">
        <v>5961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5962</v>
      </c>
      <c r="F115" s="218" t="s">
        <v>5963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5964</v>
      </c>
      <c r="F116" s="218" t="s">
        <v>5965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5966</v>
      </c>
      <c r="F117" s="218" t="s">
        <v>5967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5968</v>
      </c>
      <c r="F118" s="218" t="s">
        <v>5969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5970</v>
      </c>
      <c r="F119" s="218" t="s">
        <v>5971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5972</v>
      </c>
      <c r="F120" s="218" t="s">
        <v>5973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5974</v>
      </c>
      <c r="F121" s="218" t="s">
        <v>5975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5976</v>
      </c>
      <c r="F122" s="218" t="s">
        <v>5977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5978</v>
      </c>
      <c r="F123" s="218" t="s">
        <v>5979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5980</v>
      </c>
      <c r="F124" s="218" t="s">
        <v>5981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5982</v>
      </c>
      <c r="F125" s="218" t="s">
        <v>5983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5984</v>
      </c>
      <c r="F126" s="218" t="s">
        <v>5985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5986</v>
      </c>
      <c r="F127" s="218" t="s">
        <v>5987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5988</v>
      </c>
      <c r="F128" s="218" t="s">
        <v>5989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5990</v>
      </c>
      <c r="F129" s="218" t="s">
        <v>5991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5992</v>
      </c>
      <c r="F130" s="218" t="s">
        <v>5993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5994</v>
      </c>
      <c r="F131" s="218" t="s">
        <v>5995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5996</v>
      </c>
      <c r="F132" s="218" t="s">
        <v>5997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5998</v>
      </c>
      <c r="F133" s="218" t="s">
        <v>5999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6000</v>
      </c>
      <c r="F134" s="218" t="s">
        <v>6001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6002</v>
      </c>
      <c r="F135" s="218" t="s">
        <v>6003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6004</v>
      </c>
      <c r="F136" s="218" t="s">
        <v>6005</v>
      </c>
      <c r="G136" s="219" t="s">
        <v>5747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2147</v>
      </c>
      <c r="F137" s="214" t="s">
        <v>5740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2321</v>
      </c>
      <c r="D138" s="216" t="s">
        <v>227</v>
      </c>
      <c r="E138" s="217" t="s">
        <v>74</v>
      </c>
      <c r="F138" s="218" t="s">
        <v>5958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6006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6007</v>
      </c>
      <c r="F139" s="218" t="s">
        <v>6008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6009</v>
      </c>
      <c r="F140" s="218" t="s">
        <v>6010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6011</v>
      </c>
      <c r="F141" s="218" t="s">
        <v>6012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6013</v>
      </c>
      <c r="F142" s="218" t="s">
        <v>5750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6014</v>
      </c>
      <c r="F143" s="218" t="s">
        <v>5751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6015</v>
      </c>
      <c r="F144" s="218" t="s">
        <v>5752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6016</v>
      </c>
      <c r="F145" s="218" t="s">
        <v>6005</v>
      </c>
      <c r="G145" s="219" t="s">
        <v>5747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2592</v>
      </c>
      <c r="F146" s="214" t="s">
        <v>6017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2317</v>
      </c>
      <c r="D147" s="216" t="s">
        <v>227</v>
      </c>
      <c r="E147" s="217" t="s">
        <v>74</v>
      </c>
      <c r="F147" s="218" t="s">
        <v>5958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6018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6019</v>
      </c>
      <c r="F148" s="218" t="s">
        <v>6020</v>
      </c>
      <c r="G148" s="219" t="s">
        <v>5747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6021</v>
      </c>
      <c r="F149" s="218" t="s">
        <v>6022</v>
      </c>
      <c r="G149" s="219" t="s">
        <v>5747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6023</v>
      </c>
      <c r="F150" s="218" t="s">
        <v>6024</v>
      </c>
      <c r="G150" s="219" t="s">
        <v>5747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6025</v>
      </c>
      <c r="F151" s="218" t="s">
        <v>6026</v>
      </c>
      <c r="G151" s="219" t="s">
        <v>5747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6027</v>
      </c>
      <c r="F152" s="218" t="s">
        <v>6028</v>
      </c>
      <c r="G152" s="219" t="s">
        <v>5747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6029</v>
      </c>
      <c r="F153" s="218" t="s">
        <v>6030</v>
      </c>
      <c r="G153" s="219" t="s">
        <v>5747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6031</v>
      </c>
      <c r="F154" s="218" t="s">
        <v>6032</v>
      </c>
      <c r="G154" s="219" t="s">
        <v>5747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4977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6033</v>
      </c>
      <c r="F155" s="218" t="s">
        <v>6005</v>
      </c>
      <c r="G155" s="219" t="s">
        <v>5747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2169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3389</v>
      </c>
      <c r="F156" s="214" t="s">
        <v>6034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2313</v>
      </c>
      <c r="D157" s="216" t="s">
        <v>227</v>
      </c>
      <c r="E157" s="217" t="s">
        <v>74</v>
      </c>
      <c r="F157" s="218" t="s">
        <v>5958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6035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6036</v>
      </c>
      <c r="F158" s="218" t="s">
        <v>6037</v>
      </c>
      <c r="G158" s="219" t="s">
        <v>5747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4986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6038</v>
      </c>
      <c r="F159" s="218" t="s">
        <v>6039</v>
      </c>
      <c r="G159" s="219" t="s">
        <v>5747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6040</v>
      </c>
      <c r="F160" s="218" t="s">
        <v>6041</v>
      </c>
      <c r="G160" s="219" t="s">
        <v>5747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6042</v>
      </c>
      <c r="F161" s="218" t="s">
        <v>6043</v>
      </c>
      <c r="G161" s="219" t="s">
        <v>5747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6044</v>
      </c>
      <c r="F162" s="218" t="s">
        <v>6045</v>
      </c>
      <c r="G162" s="219" t="s">
        <v>5747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6046</v>
      </c>
      <c r="F163" s="218" t="s">
        <v>6005</v>
      </c>
      <c r="G163" s="219" t="s">
        <v>5747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5744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2309</v>
      </c>
      <c r="D165" s="216" t="s">
        <v>227</v>
      </c>
      <c r="E165" s="217" t="s">
        <v>74</v>
      </c>
      <c r="F165" s="218" t="s">
        <v>5958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6047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6048</v>
      </c>
      <c r="F166" s="218" t="s">
        <v>6049</v>
      </c>
      <c r="G166" s="219" t="s">
        <v>5747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6050</v>
      </c>
      <c r="F167" s="218" t="s">
        <v>6005</v>
      </c>
      <c r="G167" s="219" t="s">
        <v>5747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4317</v>
      </c>
      <c r="F168" s="214" t="s">
        <v>6051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2304</v>
      </c>
      <c r="D169" s="216" t="s">
        <v>227</v>
      </c>
      <c r="E169" s="217" t="s">
        <v>74</v>
      </c>
      <c r="F169" s="218" t="s">
        <v>5958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6052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6053</v>
      </c>
      <c r="G170" s="219" t="s">
        <v>5747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6054</v>
      </c>
      <c r="G171" s="219" t="s">
        <v>5747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6055</v>
      </c>
      <c r="G172" s="219" t="s">
        <v>5747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6056</v>
      </c>
      <c r="G173" s="219" t="s">
        <v>5747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5015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6057</v>
      </c>
      <c r="G174" s="219" t="s">
        <v>5747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5019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6058</v>
      </c>
      <c r="G175" s="219" t="s">
        <v>5747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6059</v>
      </c>
      <c r="G176" s="219" t="s">
        <v>5747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6060</v>
      </c>
      <c r="G177" s="219" t="s">
        <v>5747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6061</v>
      </c>
      <c r="G178" s="219" t="s">
        <v>5747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6062</v>
      </c>
      <c r="G179" s="219" t="s">
        <v>5747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6063</v>
      </c>
      <c r="G180" s="219" t="s">
        <v>5747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6064</v>
      </c>
      <c r="G181" s="219" t="s">
        <v>5747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6065</v>
      </c>
      <c r="G182" s="219" t="s">
        <v>5747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6005</v>
      </c>
      <c r="G183" s="219" t="s">
        <v>5747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6066</v>
      </c>
      <c r="F184" s="214" t="s">
        <v>6067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2297</v>
      </c>
      <c r="D185" s="216" t="s">
        <v>227</v>
      </c>
      <c r="E185" s="217" t="s">
        <v>74</v>
      </c>
      <c r="F185" s="218" t="s">
        <v>5958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6068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6069</v>
      </c>
      <c r="G186" s="219" t="s">
        <v>5747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6070</v>
      </c>
      <c r="G187" s="219" t="s">
        <v>5747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6071</v>
      </c>
      <c r="G188" s="219" t="s">
        <v>5747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6072</v>
      </c>
      <c r="G189" s="219" t="s">
        <v>5747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6073</v>
      </c>
      <c r="G190" s="219" t="s">
        <v>5747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6074</v>
      </c>
      <c r="G191" s="219" t="s">
        <v>5747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6075</v>
      </c>
      <c r="G192" s="219" t="s">
        <v>5747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6076</v>
      </c>
      <c r="G193" s="219" t="s">
        <v>5747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6077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5284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2517</v>
      </c>
      <c r="F195" s="214" t="s">
        <v>6078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2293</v>
      </c>
      <c r="D196" s="216" t="s">
        <v>227</v>
      </c>
      <c r="E196" s="217" t="s">
        <v>74</v>
      </c>
      <c r="F196" s="218" t="s">
        <v>5958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6079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6069</v>
      </c>
      <c r="G197" s="219" t="s">
        <v>5747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5293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6070</v>
      </c>
      <c r="G198" s="219" t="s">
        <v>5747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5302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6071</v>
      </c>
      <c r="G199" s="219" t="s">
        <v>5747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6072</v>
      </c>
      <c r="G200" s="219" t="s">
        <v>5747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6073</v>
      </c>
      <c r="G201" s="219" t="s">
        <v>5747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6074</v>
      </c>
      <c r="G202" s="219" t="s">
        <v>5747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6075</v>
      </c>
      <c r="G203" s="219" t="s">
        <v>5747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6076</v>
      </c>
      <c r="G204" s="219" t="s">
        <v>5747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5095</v>
      </c>
      <c r="D205" s="216" t="s">
        <v>227</v>
      </c>
      <c r="E205" s="217" t="s">
        <v>643</v>
      </c>
      <c r="F205" s="218" t="s">
        <v>6077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2509</v>
      </c>
      <c r="F206" s="214" t="s">
        <v>6080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2289</v>
      </c>
      <c r="D207" s="216" t="s">
        <v>227</v>
      </c>
      <c r="E207" s="217" t="s">
        <v>74</v>
      </c>
      <c r="F207" s="218" t="s">
        <v>5958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6081</v>
      </c>
    </row>
    <row r="208" s="2" customFormat="1" ht="44.25" customHeight="1">
      <c r="A208" s="41"/>
      <c r="B208" s="42"/>
      <c r="C208" s="216" t="s">
        <v>4977</v>
      </c>
      <c r="D208" s="216" t="s">
        <v>227</v>
      </c>
      <c r="E208" s="217" t="s">
        <v>650</v>
      </c>
      <c r="F208" s="218" t="s">
        <v>6069</v>
      </c>
      <c r="G208" s="219" t="s">
        <v>5747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2508</v>
      </c>
      <c r="D209" s="216" t="s">
        <v>227</v>
      </c>
      <c r="E209" s="217" t="s">
        <v>656</v>
      </c>
      <c r="F209" s="218" t="s">
        <v>6070</v>
      </c>
      <c r="G209" s="219" t="s">
        <v>5747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2169</v>
      </c>
      <c r="D210" s="216" t="s">
        <v>227</v>
      </c>
      <c r="E210" s="217" t="s">
        <v>671</v>
      </c>
      <c r="F210" s="218" t="s">
        <v>6071</v>
      </c>
      <c r="G210" s="219" t="s">
        <v>5747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5107</v>
      </c>
      <c r="D211" s="216" t="s">
        <v>227</v>
      </c>
      <c r="E211" s="217" t="s">
        <v>680</v>
      </c>
      <c r="F211" s="218" t="s">
        <v>6072</v>
      </c>
      <c r="G211" s="219" t="s">
        <v>5747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4986</v>
      </c>
      <c r="D212" s="216" t="s">
        <v>227</v>
      </c>
      <c r="E212" s="217" t="s">
        <v>688</v>
      </c>
      <c r="F212" s="218" t="s">
        <v>6073</v>
      </c>
      <c r="G212" s="219" t="s">
        <v>5747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6074</v>
      </c>
      <c r="G213" s="219" t="s">
        <v>5747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6075</v>
      </c>
      <c r="G214" s="219" t="s">
        <v>5747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6076</v>
      </c>
      <c r="G215" s="219" t="s">
        <v>5747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6077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2014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2493</v>
      </c>
      <c r="F217" s="214" t="s">
        <v>6082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2285</v>
      </c>
      <c r="D218" s="216" t="s">
        <v>227</v>
      </c>
      <c r="E218" s="217" t="s">
        <v>74</v>
      </c>
      <c r="F218" s="218" t="s">
        <v>5958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6083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6069</v>
      </c>
      <c r="G219" s="219" t="s">
        <v>5747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2038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6070</v>
      </c>
      <c r="G220" s="219" t="s">
        <v>5747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2064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6071</v>
      </c>
      <c r="G221" s="219" t="s">
        <v>5747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2078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6072</v>
      </c>
      <c r="G222" s="219" t="s">
        <v>5747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2094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6073</v>
      </c>
      <c r="G223" s="219" t="s">
        <v>5747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2106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6074</v>
      </c>
      <c r="G224" s="219" t="s">
        <v>5747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2117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6075</v>
      </c>
      <c r="G225" s="219" t="s">
        <v>5747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2127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6076</v>
      </c>
      <c r="G226" s="219" t="s">
        <v>5747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2142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6077</v>
      </c>
      <c r="G227" s="219" t="s">
        <v>5747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5147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2537</v>
      </c>
      <c r="F228" s="214" t="s">
        <v>6084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2277</v>
      </c>
      <c r="D229" s="216" t="s">
        <v>227</v>
      </c>
      <c r="E229" s="217" t="s">
        <v>74</v>
      </c>
      <c r="F229" s="218" t="s">
        <v>5958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6085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6086</v>
      </c>
      <c r="G230" s="219" t="s">
        <v>5747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5150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6087</v>
      </c>
      <c r="G231" s="219" t="s">
        <v>5747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5153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6071</v>
      </c>
      <c r="G232" s="219" t="s">
        <v>5747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2185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6088</v>
      </c>
      <c r="G233" s="219" t="s">
        <v>5747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2199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6089</v>
      </c>
      <c r="G234" s="219" t="s">
        <v>5747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2213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6090</v>
      </c>
      <c r="G235" s="219" t="s">
        <v>5747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2221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6072</v>
      </c>
      <c r="G236" s="219" t="s">
        <v>5747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2229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6073</v>
      </c>
      <c r="G237" s="219" t="s">
        <v>5747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2165</v>
      </c>
    </row>
    <row r="238" s="2" customFormat="1" ht="16.5" customHeight="1">
      <c r="A238" s="41"/>
      <c r="B238" s="42"/>
      <c r="C238" s="216" t="s">
        <v>5015</v>
      </c>
      <c r="D238" s="216" t="s">
        <v>227</v>
      </c>
      <c r="E238" s="217" t="s">
        <v>967</v>
      </c>
      <c r="F238" s="218" t="s">
        <v>6074</v>
      </c>
      <c r="G238" s="219" t="s">
        <v>5747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2248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6075</v>
      </c>
      <c r="G239" s="219" t="s">
        <v>5747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5174</v>
      </c>
    </row>
    <row r="240" s="2" customFormat="1" ht="16.5" customHeight="1">
      <c r="A240" s="41"/>
      <c r="B240" s="42"/>
      <c r="C240" s="216" t="s">
        <v>5019</v>
      </c>
      <c r="D240" s="216" t="s">
        <v>227</v>
      </c>
      <c r="E240" s="217" t="s">
        <v>986</v>
      </c>
      <c r="F240" s="218" t="s">
        <v>6091</v>
      </c>
      <c r="G240" s="219" t="s">
        <v>5747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5179</v>
      </c>
    </row>
    <row r="241" s="2" customFormat="1" ht="24.15" customHeight="1">
      <c r="A241" s="41"/>
      <c r="B241" s="42"/>
      <c r="C241" s="216" t="s">
        <v>5180</v>
      </c>
      <c r="D241" s="216" t="s">
        <v>227</v>
      </c>
      <c r="E241" s="217" t="s">
        <v>996</v>
      </c>
      <c r="F241" s="218" t="s">
        <v>6077</v>
      </c>
      <c r="G241" s="219" t="s">
        <v>5747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2273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2560</v>
      </c>
      <c r="F242" s="214" t="s">
        <v>6092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2273</v>
      </c>
      <c r="D243" s="216" t="s">
        <v>227</v>
      </c>
      <c r="E243" s="217" t="s">
        <v>74</v>
      </c>
      <c r="F243" s="218" t="s">
        <v>5958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6093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6094</v>
      </c>
      <c r="G244" s="219" t="s">
        <v>5747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2285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6070</v>
      </c>
      <c r="G245" s="219" t="s">
        <v>5747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2293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6071</v>
      </c>
      <c r="G246" s="219" t="s">
        <v>5747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2304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6072</v>
      </c>
      <c r="G247" s="219" t="s">
        <v>5747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2313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6073</v>
      </c>
      <c r="G248" s="219" t="s">
        <v>5747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2321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6074</v>
      </c>
      <c r="G249" s="219" t="s">
        <v>5747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2329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6075</v>
      </c>
      <c r="G250" s="219" t="s">
        <v>5747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2337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6076</v>
      </c>
      <c r="G251" s="219" t="s">
        <v>5747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2345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6077</v>
      </c>
      <c r="G252" s="219" t="s">
        <v>5747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2353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3005</v>
      </c>
      <c r="F253" s="214" t="s">
        <v>6095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2269</v>
      </c>
      <c r="D254" s="216" t="s">
        <v>227</v>
      </c>
      <c r="E254" s="217" t="s">
        <v>74</v>
      </c>
      <c r="F254" s="218" t="s">
        <v>5958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6096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6097</v>
      </c>
      <c r="G255" s="219" t="s">
        <v>5747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2362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6098</v>
      </c>
      <c r="G256" s="219" t="s">
        <v>5747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2370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6099</v>
      </c>
      <c r="G257" s="219" t="s">
        <v>5747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2378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6100</v>
      </c>
      <c r="G258" s="219" t="s">
        <v>5747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2391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6101</v>
      </c>
      <c r="G259" s="219" t="s">
        <v>5747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2400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6102</v>
      </c>
      <c r="G260" s="219" t="s">
        <v>5747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2407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6103</v>
      </c>
      <c r="G261" s="219" t="s">
        <v>5747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2415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6104</v>
      </c>
      <c r="G262" s="219" t="s">
        <v>5747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2423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6105</v>
      </c>
      <c r="G263" s="219" t="s">
        <v>5747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2431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6106</v>
      </c>
      <c r="G264" s="219" t="s">
        <v>5747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2439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6107</v>
      </c>
      <c r="G265" s="219" t="s">
        <v>5747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2447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5095</v>
      </c>
      <c r="F266" s="218" t="s">
        <v>6108</v>
      </c>
      <c r="G266" s="219" t="s">
        <v>5747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2455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4977</v>
      </c>
      <c r="F267" s="218" t="s">
        <v>6109</v>
      </c>
      <c r="G267" s="219" t="s">
        <v>5747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2463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2508</v>
      </c>
      <c r="F268" s="218" t="s">
        <v>6110</v>
      </c>
      <c r="G268" s="219" t="s">
        <v>5747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2471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2169</v>
      </c>
      <c r="F269" s="218" t="s">
        <v>6111</v>
      </c>
      <c r="G269" s="219" t="s">
        <v>5747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2479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5107</v>
      </c>
      <c r="F270" s="218" t="s">
        <v>6112</v>
      </c>
      <c r="G270" s="219" t="s">
        <v>5747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2487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4986</v>
      </c>
      <c r="F271" s="218" t="s">
        <v>6113</v>
      </c>
      <c r="G271" s="219" t="s">
        <v>5747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2497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6114</v>
      </c>
      <c r="G272" s="219" t="s">
        <v>5747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2502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6115</v>
      </c>
      <c r="G273" s="219" t="s">
        <v>5747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2511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6116</v>
      </c>
      <c r="G274" s="219" t="s">
        <v>5747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2519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6117</v>
      </c>
      <c r="G275" s="219" t="s">
        <v>5747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5274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6074</v>
      </c>
      <c r="G276" s="219" t="s">
        <v>5747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5277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6075</v>
      </c>
      <c r="G277" s="219" t="s">
        <v>5747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2545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6118</v>
      </c>
      <c r="G278" s="219" t="s">
        <v>5747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2553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6119</v>
      </c>
      <c r="G279" s="219" t="s">
        <v>5747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5287</v>
      </c>
    </row>
    <row r="280" s="2" customFormat="1" ht="16.5" customHeight="1">
      <c r="A280" s="41"/>
      <c r="B280" s="42"/>
      <c r="C280" s="216" t="s">
        <v>5284</v>
      </c>
      <c r="D280" s="216" t="s">
        <v>227</v>
      </c>
      <c r="E280" s="217" t="s">
        <v>1314</v>
      </c>
      <c r="F280" s="218" t="s">
        <v>6076</v>
      </c>
      <c r="G280" s="219" t="s">
        <v>5747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2566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6091</v>
      </c>
      <c r="G281" s="219" t="s">
        <v>5747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2574</v>
      </c>
    </row>
    <row r="282" s="2" customFormat="1" ht="16.5" customHeight="1">
      <c r="A282" s="41"/>
      <c r="B282" s="42"/>
      <c r="C282" s="216" t="s">
        <v>5293</v>
      </c>
      <c r="D282" s="216" t="s">
        <v>227</v>
      </c>
      <c r="E282" s="217" t="s">
        <v>1326</v>
      </c>
      <c r="F282" s="218" t="s">
        <v>6120</v>
      </c>
      <c r="G282" s="219" t="s">
        <v>5747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2583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6121</v>
      </c>
      <c r="G283" s="219" t="s">
        <v>5747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2597</v>
      </c>
    </row>
    <row r="284" s="2" customFormat="1" ht="16.5" customHeight="1">
      <c r="A284" s="41"/>
      <c r="B284" s="42"/>
      <c r="C284" s="216" t="s">
        <v>5302</v>
      </c>
      <c r="D284" s="216" t="s">
        <v>227</v>
      </c>
      <c r="E284" s="217" t="s">
        <v>1331</v>
      </c>
      <c r="F284" s="218" t="s">
        <v>6122</v>
      </c>
      <c r="G284" s="219" t="s">
        <v>5747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2611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6123</v>
      </c>
      <c r="G285" s="219" t="s">
        <v>5747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2619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6077</v>
      </c>
      <c r="G286" s="219" t="s">
        <v>5747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2629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3018</v>
      </c>
      <c r="F287" s="214" t="s">
        <v>6124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5179</v>
      </c>
      <c r="D288" s="216" t="s">
        <v>227</v>
      </c>
      <c r="E288" s="217" t="s">
        <v>74</v>
      </c>
      <c r="F288" s="218" t="s">
        <v>5958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6125</v>
      </c>
    </row>
    <row r="289" s="2" customFormat="1" ht="37.8" customHeight="1">
      <c r="A289" s="41"/>
      <c r="B289" s="42"/>
      <c r="C289" s="216" t="s">
        <v>5314</v>
      </c>
      <c r="D289" s="216" t="s">
        <v>227</v>
      </c>
      <c r="E289" s="217" t="s">
        <v>1349</v>
      </c>
      <c r="F289" s="218" t="s">
        <v>6126</v>
      </c>
      <c r="G289" s="219" t="s">
        <v>5747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2641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6071</v>
      </c>
      <c r="G290" s="219" t="s">
        <v>5747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2652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6108</v>
      </c>
      <c r="G291" s="219" t="s">
        <v>5747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2661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6109</v>
      </c>
      <c r="G292" s="219" t="s">
        <v>5747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2671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6110</v>
      </c>
      <c r="G293" s="219" t="s">
        <v>5747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2749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6127</v>
      </c>
      <c r="F294" s="218" t="s">
        <v>6111</v>
      </c>
      <c r="G294" s="219" t="s">
        <v>5747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2784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6128</v>
      </c>
      <c r="G295" s="219" t="s">
        <v>5747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2792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5015</v>
      </c>
      <c r="F296" s="218" t="s">
        <v>6129</v>
      </c>
      <c r="G296" s="219" t="s">
        <v>5747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2815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6130</v>
      </c>
      <c r="G297" s="219" t="s">
        <v>5747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2835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5019</v>
      </c>
      <c r="F298" s="218" t="s">
        <v>6074</v>
      </c>
      <c r="G298" s="219" t="s">
        <v>5747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2847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5180</v>
      </c>
      <c r="F299" s="218" t="s">
        <v>6075</v>
      </c>
      <c r="G299" s="219" t="s">
        <v>5747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2859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6118</v>
      </c>
      <c r="G300" s="219" t="s">
        <v>5747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2870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6076</v>
      </c>
      <c r="G301" s="219" t="s">
        <v>5747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2880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6077</v>
      </c>
      <c r="G302" s="219" t="s">
        <v>5747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2895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2956</v>
      </c>
      <c r="F303" s="214" t="s">
        <v>6131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2259</v>
      </c>
      <c r="D304" s="216" t="s">
        <v>227</v>
      </c>
      <c r="E304" s="217" t="s">
        <v>74</v>
      </c>
      <c r="F304" s="218" t="s">
        <v>5958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6132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6133</v>
      </c>
      <c r="G305" s="219" t="s">
        <v>5747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2908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6077</v>
      </c>
      <c r="G306" s="219" t="s">
        <v>5747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2925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3859</v>
      </c>
      <c r="F307" s="214" t="s">
        <v>6134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5174</v>
      </c>
      <c r="D308" s="216" t="s">
        <v>227</v>
      </c>
      <c r="E308" s="217" t="s">
        <v>74</v>
      </c>
      <c r="F308" s="218" t="s">
        <v>5958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6135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6136</v>
      </c>
      <c r="G309" s="219" t="s">
        <v>5747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2934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6077</v>
      </c>
      <c r="G310" s="219" t="s">
        <v>5747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2946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2590</v>
      </c>
      <c r="F311" s="214" t="s">
        <v>6137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6138</v>
      </c>
      <c r="D312" s="216" t="s">
        <v>227</v>
      </c>
      <c r="E312" s="217" t="s">
        <v>74</v>
      </c>
      <c r="F312" s="218" t="s">
        <v>5958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6139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6140</v>
      </c>
      <c r="G313" s="219" t="s">
        <v>5747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6141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6142</v>
      </c>
      <c r="G314" s="219" t="s">
        <v>5747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2966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6077</v>
      </c>
      <c r="G315" s="219" t="s">
        <v>5747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2986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2754</v>
      </c>
      <c r="F316" s="214" t="s">
        <v>6143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2248</v>
      </c>
      <c r="D317" s="216" t="s">
        <v>227</v>
      </c>
      <c r="E317" s="217" t="s">
        <v>74</v>
      </c>
      <c r="F317" s="218" t="s">
        <v>5958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6144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6145</v>
      </c>
      <c r="G318" s="219" t="s">
        <v>5747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6146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6142</v>
      </c>
      <c r="G319" s="219" t="s">
        <v>5747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6147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6077</v>
      </c>
      <c r="G320" s="219" t="s">
        <v>5747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3035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2944</v>
      </c>
      <c r="F321" s="214" t="s">
        <v>6148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2244</v>
      </c>
      <c r="D322" s="216" t="s">
        <v>227</v>
      </c>
      <c r="E322" s="217" t="s">
        <v>74</v>
      </c>
      <c r="F322" s="218" t="s">
        <v>5958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6149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6140</v>
      </c>
      <c r="G323" s="219" t="s">
        <v>5747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3061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6142</v>
      </c>
      <c r="G324" s="219" t="s">
        <v>5747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3071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6077</v>
      </c>
      <c r="G325" s="219" t="s">
        <v>5747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3084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3115</v>
      </c>
      <c r="F326" s="214" t="s">
        <v>6150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2165</v>
      </c>
      <c r="D327" s="216" t="s">
        <v>227</v>
      </c>
      <c r="E327" s="217" t="s">
        <v>74</v>
      </c>
      <c r="F327" s="218" t="s">
        <v>5958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6151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6145</v>
      </c>
      <c r="G328" s="219" t="s">
        <v>5747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3098</v>
      </c>
    </row>
    <row r="329" s="2" customFormat="1" ht="24.15" customHeight="1">
      <c r="A329" s="41"/>
      <c r="B329" s="42"/>
      <c r="C329" s="216" t="s">
        <v>1989</v>
      </c>
      <c r="D329" s="216" t="s">
        <v>227</v>
      </c>
      <c r="E329" s="217" t="s">
        <v>1570</v>
      </c>
      <c r="F329" s="218" t="s">
        <v>6142</v>
      </c>
      <c r="G329" s="219" t="s">
        <v>5747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3110</v>
      </c>
    </row>
    <row r="330" s="2" customFormat="1" ht="24.15" customHeight="1">
      <c r="A330" s="41"/>
      <c r="B330" s="42"/>
      <c r="C330" s="216" t="s">
        <v>2014</v>
      </c>
      <c r="D330" s="216" t="s">
        <v>227</v>
      </c>
      <c r="E330" s="217" t="s">
        <v>1577</v>
      </c>
      <c r="F330" s="218" t="s">
        <v>6077</v>
      </c>
      <c r="G330" s="219" t="s">
        <v>5747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3124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6152</v>
      </c>
      <c r="F331" s="214" t="s">
        <v>6153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2235</v>
      </c>
      <c r="D332" s="216" t="s">
        <v>227</v>
      </c>
      <c r="E332" s="217" t="s">
        <v>74</v>
      </c>
      <c r="F332" s="218" t="s">
        <v>5958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6154</v>
      </c>
    </row>
    <row r="333" s="2" customFormat="1" ht="44.25" customHeight="1">
      <c r="A333" s="41"/>
      <c r="B333" s="42"/>
      <c r="C333" s="216" t="s">
        <v>2026</v>
      </c>
      <c r="D333" s="216" t="s">
        <v>227</v>
      </c>
      <c r="E333" s="217" t="s">
        <v>1582</v>
      </c>
      <c r="F333" s="218" t="s">
        <v>6140</v>
      </c>
      <c r="G333" s="219" t="s">
        <v>5747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3136</v>
      </c>
    </row>
    <row r="334" s="2" customFormat="1" ht="24.15" customHeight="1">
      <c r="A334" s="41"/>
      <c r="B334" s="42"/>
      <c r="C334" s="216" t="s">
        <v>2038</v>
      </c>
      <c r="D334" s="216" t="s">
        <v>227</v>
      </c>
      <c r="E334" s="217" t="s">
        <v>1587</v>
      </c>
      <c r="F334" s="218" t="s">
        <v>6142</v>
      </c>
      <c r="G334" s="219" t="s">
        <v>5747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3147</v>
      </c>
    </row>
    <row r="335" s="2" customFormat="1" ht="24.15" customHeight="1">
      <c r="A335" s="41"/>
      <c r="B335" s="42"/>
      <c r="C335" s="216" t="s">
        <v>2059</v>
      </c>
      <c r="D335" s="216" t="s">
        <v>227</v>
      </c>
      <c r="E335" s="217" t="s">
        <v>1592</v>
      </c>
      <c r="F335" s="218" t="s">
        <v>6077</v>
      </c>
      <c r="G335" s="219" t="s">
        <v>5747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3158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6155</v>
      </c>
      <c r="F336" s="214" t="s">
        <v>6156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2229</v>
      </c>
      <c r="D337" s="216" t="s">
        <v>227</v>
      </c>
      <c r="E337" s="217" t="s">
        <v>74</v>
      </c>
      <c r="F337" s="218" t="s">
        <v>5958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6157</v>
      </c>
    </row>
    <row r="338" s="2" customFormat="1" ht="37.8" customHeight="1">
      <c r="A338" s="41"/>
      <c r="B338" s="42"/>
      <c r="C338" s="216" t="s">
        <v>2064</v>
      </c>
      <c r="D338" s="216" t="s">
        <v>227</v>
      </c>
      <c r="E338" s="217" t="s">
        <v>1597</v>
      </c>
      <c r="F338" s="218" t="s">
        <v>6145</v>
      </c>
      <c r="G338" s="219" t="s">
        <v>5747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3176</v>
      </c>
    </row>
    <row r="339" s="2" customFormat="1" ht="24.15" customHeight="1">
      <c r="A339" s="41"/>
      <c r="B339" s="42"/>
      <c r="C339" s="216" t="s">
        <v>2070</v>
      </c>
      <c r="D339" s="216" t="s">
        <v>227</v>
      </c>
      <c r="E339" s="217" t="s">
        <v>1624</v>
      </c>
      <c r="F339" s="218" t="s">
        <v>6142</v>
      </c>
      <c r="G339" s="219" t="s">
        <v>5747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3191</v>
      </c>
    </row>
    <row r="340" s="2" customFormat="1" ht="24.15" customHeight="1">
      <c r="A340" s="41"/>
      <c r="B340" s="42"/>
      <c r="C340" s="216" t="s">
        <v>2078</v>
      </c>
      <c r="D340" s="216" t="s">
        <v>227</v>
      </c>
      <c r="E340" s="217" t="s">
        <v>1633</v>
      </c>
      <c r="F340" s="218" t="s">
        <v>6077</v>
      </c>
      <c r="G340" s="219" t="s">
        <v>5747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3205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6158</v>
      </c>
      <c r="F341" s="214" t="s">
        <v>6159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2225</v>
      </c>
      <c r="D342" s="216" t="s">
        <v>227</v>
      </c>
      <c r="E342" s="217" t="s">
        <v>74</v>
      </c>
      <c r="F342" s="218" t="s">
        <v>5958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6160</v>
      </c>
    </row>
    <row r="343" s="2" customFormat="1" ht="44.25" customHeight="1">
      <c r="A343" s="41"/>
      <c r="B343" s="42"/>
      <c r="C343" s="216" t="s">
        <v>2088</v>
      </c>
      <c r="D343" s="216" t="s">
        <v>227</v>
      </c>
      <c r="E343" s="217" t="s">
        <v>1648</v>
      </c>
      <c r="F343" s="218" t="s">
        <v>6140</v>
      </c>
      <c r="G343" s="219" t="s">
        <v>5747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3223</v>
      </c>
    </row>
    <row r="344" s="2" customFormat="1" ht="24.15" customHeight="1">
      <c r="A344" s="41"/>
      <c r="B344" s="42"/>
      <c r="C344" s="216" t="s">
        <v>2094</v>
      </c>
      <c r="D344" s="216" t="s">
        <v>227</v>
      </c>
      <c r="E344" s="217" t="s">
        <v>1654</v>
      </c>
      <c r="F344" s="218" t="s">
        <v>6142</v>
      </c>
      <c r="G344" s="219" t="s">
        <v>5747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3269</v>
      </c>
    </row>
    <row r="345" s="2" customFormat="1" ht="24.15" customHeight="1">
      <c r="A345" s="41"/>
      <c r="B345" s="42"/>
      <c r="C345" s="216" t="s">
        <v>2099</v>
      </c>
      <c r="D345" s="216" t="s">
        <v>227</v>
      </c>
      <c r="E345" s="217" t="s">
        <v>1660</v>
      </c>
      <c r="F345" s="218" t="s">
        <v>6077</v>
      </c>
      <c r="G345" s="219" t="s">
        <v>5747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3293</v>
      </c>
    </row>
    <row r="346" s="2" customFormat="1" ht="16.5" customHeight="1">
      <c r="A346" s="41"/>
      <c r="B346" s="42"/>
      <c r="C346" s="216" t="s">
        <v>2106</v>
      </c>
      <c r="D346" s="216" t="s">
        <v>227</v>
      </c>
      <c r="E346" s="217" t="s">
        <v>1665</v>
      </c>
      <c r="F346" s="218" t="s">
        <v>6005</v>
      </c>
      <c r="G346" s="219" t="s">
        <v>5747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3318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6161</v>
      </c>
      <c r="F347" s="214" t="s">
        <v>6162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2221</v>
      </c>
      <c r="D348" s="216" t="s">
        <v>227</v>
      </c>
      <c r="E348" s="217" t="s">
        <v>74</v>
      </c>
      <c r="F348" s="218" t="s">
        <v>5958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3554</v>
      </c>
    </row>
    <row r="349" s="2" customFormat="1" ht="16.5" customHeight="1">
      <c r="A349" s="41"/>
      <c r="B349" s="42"/>
      <c r="C349" s="216" t="s">
        <v>2112</v>
      </c>
      <c r="D349" s="216" t="s">
        <v>227</v>
      </c>
      <c r="E349" s="217" t="s">
        <v>1670</v>
      </c>
      <c r="F349" s="218" t="s">
        <v>6163</v>
      </c>
      <c r="G349" s="219" t="s">
        <v>5747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3331</v>
      </c>
    </row>
    <row r="350" s="2" customFormat="1" ht="16.5" customHeight="1">
      <c r="A350" s="41"/>
      <c r="B350" s="42"/>
      <c r="C350" s="216" t="s">
        <v>2117</v>
      </c>
      <c r="D350" s="216" t="s">
        <v>227</v>
      </c>
      <c r="E350" s="217" t="s">
        <v>1683</v>
      </c>
      <c r="F350" s="218" t="s">
        <v>6164</v>
      </c>
      <c r="G350" s="219" t="s">
        <v>5747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3342</v>
      </c>
    </row>
    <row r="351" s="2" customFormat="1" ht="16.5" customHeight="1">
      <c r="A351" s="41"/>
      <c r="B351" s="42"/>
      <c r="C351" s="216" t="s">
        <v>2122</v>
      </c>
      <c r="D351" s="216" t="s">
        <v>227</v>
      </c>
      <c r="E351" s="217" t="s">
        <v>1689</v>
      </c>
      <c r="F351" s="218" t="s">
        <v>6165</v>
      </c>
      <c r="G351" s="219" t="s">
        <v>5747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3350</v>
      </c>
    </row>
    <row r="352" s="2" customFormat="1" ht="16.5" customHeight="1">
      <c r="A352" s="41"/>
      <c r="B352" s="42"/>
      <c r="C352" s="216" t="s">
        <v>2127</v>
      </c>
      <c r="D352" s="216" t="s">
        <v>227</v>
      </c>
      <c r="E352" s="217" t="s">
        <v>1694</v>
      </c>
      <c r="F352" s="218" t="s">
        <v>6166</v>
      </c>
      <c r="G352" s="219" t="s">
        <v>5747</v>
      </c>
      <c r="H352" s="220">
        <v>13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3358</v>
      </c>
    </row>
    <row r="353" s="2" customFormat="1" ht="16.5" customHeight="1">
      <c r="A353" s="41"/>
      <c r="B353" s="42"/>
      <c r="C353" s="216" t="s">
        <v>2132</v>
      </c>
      <c r="D353" s="216" t="s">
        <v>227</v>
      </c>
      <c r="E353" s="217" t="s">
        <v>6167</v>
      </c>
      <c r="F353" s="218" t="s">
        <v>6168</v>
      </c>
      <c r="G353" s="219" t="s">
        <v>5747</v>
      </c>
      <c r="H353" s="220">
        <v>25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3369</v>
      </c>
    </row>
    <row r="354" s="2" customFormat="1" ht="16.5" customHeight="1">
      <c r="A354" s="41"/>
      <c r="B354" s="42"/>
      <c r="C354" s="216" t="s">
        <v>2142</v>
      </c>
      <c r="D354" s="216" t="s">
        <v>227</v>
      </c>
      <c r="E354" s="217" t="s">
        <v>1697</v>
      </c>
      <c r="F354" s="218" t="s">
        <v>6169</v>
      </c>
      <c r="G354" s="219" t="s">
        <v>5747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3383</v>
      </c>
    </row>
    <row r="355" s="2" customFormat="1" ht="16.5" customHeight="1">
      <c r="A355" s="41"/>
      <c r="B355" s="42"/>
      <c r="C355" s="216" t="s">
        <v>2147</v>
      </c>
      <c r="D355" s="216" t="s">
        <v>227</v>
      </c>
      <c r="E355" s="217" t="s">
        <v>5284</v>
      </c>
      <c r="F355" s="218" t="s">
        <v>6170</v>
      </c>
      <c r="G355" s="219" t="s">
        <v>5747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3396</v>
      </c>
    </row>
    <row r="356" s="2" customFormat="1" ht="16.5" customHeight="1">
      <c r="A356" s="41"/>
      <c r="B356" s="42"/>
      <c r="C356" s="216" t="s">
        <v>5147</v>
      </c>
      <c r="D356" s="216" t="s">
        <v>227</v>
      </c>
      <c r="E356" s="217" t="s">
        <v>1721</v>
      </c>
      <c r="F356" s="218" t="s">
        <v>6171</v>
      </c>
      <c r="G356" s="219" t="s">
        <v>5747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3422</v>
      </c>
    </row>
    <row r="357" s="2" customFormat="1" ht="16.5" customHeight="1">
      <c r="A357" s="41"/>
      <c r="B357" s="42"/>
      <c r="C357" s="216" t="s">
        <v>2159</v>
      </c>
      <c r="D357" s="216" t="s">
        <v>227</v>
      </c>
      <c r="E357" s="217" t="s">
        <v>5293</v>
      </c>
      <c r="F357" s="218" t="s">
        <v>6172</v>
      </c>
      <c r="G357" s="219" t="s">
        <v>5747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3445</v>
      </c>
    </row>
    <row r="358" s="2" customFormat="1" ht="16.5" customHeight="1">
      <c r="A358" s="41"/>
      <c r="B358" s="42"/>
      <c r="C358" s="216" t="s">
        <v>5150</v>
      </c>
      <c r="D358" s="216" t="s">
        <v>227</v>
      </c>
      <c r="E358" s="217" t="s">
        <v>467</v>
      </c>
      <c r="F358" s="218" t="s">
        <v>6173</v>
      </c>
      <c r="G358" s="219" t="s">
        <v>5747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3458</v>
      </c>
    </row>
    <row r="359" s="2" customFormat="1" ht="16.5" customHeight="1">
      <c r="A359" s="41"/>
      <c r="B359" s="42"/>
      <c r="C359" s="216" t="s">
        <v>6174</v>
      </c>
      <c r="D359" s="216" t="s">
        <v>227</v>
      </c>
      <c r="E359" s="217" t="s">
        <v>6175</v>
      </c>
      <c r="F359" s="218" t="s">
        <v>6176</v>
      </c>
      <c r="G359" s="219" t="s">
        <v>5747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3467</v>
      </c>
    </row>
    <row r="360" s="2" customFormat="1" ht="16.5" customHeight="1">
      <c r="A360" s="41"/>
      <c r="B360" s="42"/>
      <c r="C360" s="216" t="s">
        <v>5153</v>
      </c>
      <c r="D360" s="216" t="s">
        <v>227</v>
      </c>
      <c r="E360" s="217" t="s">
        <v>5302</v>
      </c>
      <c r="F360" s="218" t="s">
        <v>6177</v>
      </c>
      <c r="G360" s="219" t="s">
        <v>5747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3479</v>
      </c>
    </row>
    <row r="361" s="2" customFormat="1" ht="16.5" customHeight="1">
      <c r="A361" s="41"/>
      <c r="B361" s="42"/>
      <c r="C361" s="216" t="s">
        <v>6178</v>
      </c>
      <c r="D361" s="216" t="s">
        <v>227</v>
      </c>
      <c r="E361" s="217" t="s">
        <v>1747</v>
      </c>
      <c r="F361" s="218" t="s">
        <v>6179</v>
      </c>
      <c r="G361" s="219" t="s">
        <v>5747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3488</v>
      </c>
    </row>
    <row r="362" s="2" customFormat="1" ht="16.5" customHeight="1">
      <c r="A362" s="41"/>
      <c r="B362" s="42"/>
      <c r="C362" s="216" t="s">
        <v>2185</v>
      </c>
      <c r="D362" s="216" t="s">
        <v>227</v>
      </c>
      <c r="E362" s="217" t="s">
        <v>1762</v>
      </c>
      <c r="F362" s="218" t="s">
        <v>6180</v>
      </c>
      <c r="G362" s="219" t="s">
        <v>5747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3496</v>
      </c>
    </row>
    <row r="363" s="2" customFormat="1" ht="16.5" customHeight="1">
      <c r="A363" s="41"/>
      <c r="B363" s="42"/>
      <c r="C363" s="216" t="s">
        <v>2191</v>
      </c>
      <c r="D363" s="216" t="s">
        <v>227</v>
      </c>
      <c r="E363" s="217" t="s">
        <v>5314</v>
      </c>
      <c r="F363" s="218" t="s">
        <v>6181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3504</v>
      </c>
    </row>
    <row r="364" s="2" customFormat="1" ht="16.5" customHeight="1">
      <c r="A364" s="41"/>
      <c r="B364" s="42"/>
      <c r="C364" s="216" t="s">
        <v>2199</v>
      </c>
      <c r="D364" s="216" t="s">
        <v>227</v>
      </c>
      <c r="E364" s="217" t="s">
        <v>1777</v>
      </c>
      <c r="F364" s="218" t="s">
        <v>6182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3512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6183</v>
      </c>
      <c r="F365" s="218" t="s">
        <v>6184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6185</v>
      </c>
    </row>
    <row r="366" s="2" customFormat="1" ht="16.5" customHeight="1">
      <c r="A366" s="41"/>
      <c r="B366" s="42"/>
      <c r="C366" s="216" t="s">
        <v>2213</v>
      </c>
      <c r="D366" s="216" t="s">
        <v>227</v>
      </c>
      <c r="E366" s="217" t="s">
        <v>1792</v>
      </c>
      <c r="F366" s="218" t="s">
        <v>6186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3535</v>
      </c>
    </row>
    <row r="367" s="2" customFormat="1" ht="16.5" customHeight="1">
      <c r="A367" s="41"/>
      <c r="B367" s="42"/>
      <c r="C367" s="216" t="s">
        <v>2217</v>
      </c>
      <c r="D367" s="216" t="s">
        <v>227</v>
      </c>
      <c r="E367" s="217" t="s">
        <v>1797</v>
      </c>
      <c r="F367" s="218" t="s">
        <v>6005</v>
      </c>
      <c r="G367" s="219" t="s">
        <v>5747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3547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IIObNRT/i7WOA08SeQSZYhy0ucWDIQdzZYVZcovWqLlHJcy3PHKvSaiGLC39SriYDD0py4q76WgVjAHRKyDJpg==" hashValue="bntrZi8wFXPG/W162IkgJy5VrBGNCzJvYvSOOeXeM46m6QolCSCevk3Vr9vng4WXC8q5pDlIZrUnuwh4Vm7fdg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6188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4873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6189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6190</v>
      </c>
      <c r="F90" s="203" t="s">
        <v>6190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2944</v>
      </c>
      <c r="F91" s="214" t="s">
        <v>2945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6191</v>
      </c>
      <c r="F92" s="218" t="s">
        <v>6192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6193</v>
      </c>
      <c r="F93" s="218" t="s">
        <v>6194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6195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6196</v>
      </c>
      <c r="F94" s="218" t="s">
        <v>6197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6198</v>
      </c>
      <c r="F95" s="218" t="s">
        <v>6199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6195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6200</v>
      </c>
      <c r="F96" s="218" t="s">
        <v>6201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6193</v>
      </c>
      <c r="F97" s="218" t="s">
        <v>6194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6195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6202</v>
      </c>
      <c r="F98" s="218" t="s">
        <v>6203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6204</v>
      </c>
      <c r="F99" s="218" t="s">
        <v>6205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6195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5338</v>
      </c>
      <c r="F100" s="214" t="s">
        <v>5339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5958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6206</v>
      </c>
      <c r="F102" s="218" t="s">
        <v>6207</v>
      </c>
      <c r="G102" s="219" t="s">
        <v>5747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6208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6209</v>
      </c>
      <c r="F103" s="218" t="s">
        <v>6210</v>
      </c>
      <c r="G103" s="219" t="s">
        <v>5747</v>
      </c>
      <c r="H103" s="220">
        <v>76</v>
      </c>
      <c r="I103" s="221"/>
      <c r="J103" s="222">
        <f>ROUND(I103*H103,2)</f>
        <v>0</v>
      </c>
      <c r="K103" s="218" t="s">
        <v>6195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6211</v>
      </c>
      <c r="F104" s="218" t="s">
        <v>6212</v>
      </c>
      <c r="G104" s="219" t="s">
        <v>5747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6213</v>
      </c>
      <c r="F105" s="218" t="s">
        <v>6214</v>
      </c>
      <c r="G105" s="219" t="s">
        <v>5747</v>
      </c>
      <c r="H105" s="220">
        <v>76</v>
      </c>
      <c r="I105" s="221"/>
      <c r="J105" s="222">
        <f>ROUND(I105*H105,2)</f>
        <v>0</v>
      </c>
      <c r="K105" s="218" t="s">
        <v>6195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6215</v>
      </c>
      <c r="F106" s="218" t="s">
        <v>6216</v>
      </c>
      <c r="G106" s="219" t="s">
        <v>5747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6217</v>
      </c>
      <c r="F107" s="218" t="s">
        <v>6218</v>
      </c>
      <c r="G107" s="219" t="s">
        <v>5747</v>
      </c>
      <c r="H107" s="220">
        <v>76</v>
      </c>
      <c r="I107" s="221"/>
      <c r="J107" s="222">
        <f>ROUND(I107*H107,2)</f>
        <v>0</v>
      </c>
      <c r="K107" s="218" t="s">
        <v>6195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6219</v>
      </c>
      <c r="F108" s="218" t="s">
        <v>6220</v>
      </c>
      <c r="G108" s="219" t="s">
        <v>5747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6217</v>
      </c>
      <c r="F109" s="218" t="s">
        <v>6218</v>
      </c>
      <c r="G109" s="219" t="s">
        <v>5747</v>
      </c>
      <c r="H109" s="220">
        <v>112</v>
      </c>
      <c r="I109" s="221"/>
      <c r="J109" s="222">
        <f>ROUND(I109*H109,2)</f>
        <v>0</v>
      </c>
      <c r="K109" s="218" t="s">
        <v>6195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6221</v>
      </c>
      <c r="F110" s="218" t="s">
        <v>6222</v>
      </c>
      <c r="G110" s="219" t="s">
        <v>5747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6223</v>
      </c>
      <c r="F111" s="218" t="s">
        <v>6224</v>
      </c>
      <c r="G111" s="219" t="s">
        <v>5747</v>
      </c>
      <c r="H111" s="220">
        <v>73</v>
      </c>
      <c r="I111" s="221"/>
      <c r="J111" s="222">
        <f>ROUND(I111*H111,2)</f>
        <v>0</v>
      </c>
      <c r="K111" s="218" t="s">
        <v>6195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6225</v>
      </c>
      <c r="F112" s="218" t="s">
        <v>6226</v>
      </c>
      <c r="G112" s="219" t="s">
        <v>5747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6227</v>
      </c>
      <c r="F113" s="218" t="s">
        <v>6228</v>
      </c>
      <c r="G113" s="219" t="s">
        <v>5747</v>
      </c>
      <c r="H113" s="220">
        <v>76</v>
      </c>
      <c r="I113" s="221"/>
      <c r="J113" s="222">
        <f>ROUND(I113*H113,2)</f>
        <v>0</v>
      </c>
      <c r="K113" s="218" t="s">
        <v>6195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6229</v>
      </c>
      <c r="F114" s="218" t="s">
        <v>6230</v>
      </c>
      <c r="G114" s="219" t="s">
        <v>5747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6231</v>
      </c>
      <c r="F115" s="218" t="s">
        <v>6232</v>
      </c>
      <c r="G115" s="219" t="s">
        <v>5747</v>
      </c>
      <c r="H115" s="220">
        <v>76</v>
      </c>
      <c r="I115" s="221"/>
      <c r="J115" s="222">
        <f>ROUND(I115*H115,2)</f>
        <v>0</v>
      </c>
      <c r="K115" s="218" t="s">
        <v>6195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6233</v>
      </c>
      <c r="F116" s="218" t="s">
        <v>6234</v>
      </c>
      <c r="G116" s="219" t="s">
        <v>5747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6231</v>
      </c>
      <c r="F117" s="218" t="s">
        <v>6232</v>
      </c>
      <c r="G117" s="219" t="s">
        <v>5747</v>
      </c>
      <c r="H117" s="220">
        <v>112</v>
      </c>
      <c r="I117" s="221"/>
      <c r="J117" s="222">
        <f>ROUND(I117*H117,2)</f>
        <v>0</v>
      </c>
      <c r="K117" s="218" t="s">
        <v>6195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6235</v>
      </c>
      <c r="F118" s="218" t="s">
        <v>6236</v>
      </c>
      <c r="G118" s="219" t="s">
        <v>5747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6237</v>
      </c>
      <c r="F119" s="218" t="s">
        <v>6238</v>
      </c>
      <c r="G119" s="219" t="s">
        <v>5747</v>
      </c>
      <c r="H119" s="220">
        <v>73</v>
      </c>
      <c r="I119" s="221"/>
      <c r="J119" s="222">
        <f>ROUND(I119*H119,2)</f>
        <v>0</v>
      </c>
      <c r="K119" s="218" t="s">
        <v>6195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6239</v>
      </c>
      <c r="F120" s="218" t="s">
        <v>6240</v>
      </c>
      <c r="G120" s="219" t="s">
        <v>5747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6237</v>
      </c>
      <c r="F121" s="218" t="s">
        <v>6238</v>
      </c>
      <c r="G121" s="219" t="s">
        <v>5747</v>
      </c>
      <c r="H121" s="220">
        <v>76</v>
      </c>
      <c r="I121" s="221"/>
      <c r="J121" s="222">
        <f>ROUND(I121*H121,2)</f>
        <v>0</v>
      </c>
      <c r="K121" s="218" t="s">
        <v>6195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6241</v>
      </c>
      <c r="F122" s="218" t="s">
        <v>6242</v>
      </c>
      <c r="G122" s="219" t="s">
        <v>5747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6243</v>
      </c>
      <c r="F123" s="218" t="s">
        <v>6244</v>
      </c>
      <c r="G123" s="219" t="s">
        <v>5747</v>
      </c>
      <c r="H123" s="220">
        <v>304</v>
      </c>
      <c r="I123" s="221"/>
      <c r="J123" s="222">
        <f>ROUND(I123*H123,2)</f>
        <v>0</v>
      </c>
      <c r="K123" s="218" t="s">
        <v>6195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6245</v>
      </c>
      <c r="F124" s="218" t="s">
        <v>6246</v>
      </c>
      <c r="G124" s="219" t="s">
        <v>5747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6247</v>
      </c>
      <c r="F125" s="218" t="s">
        <v>6248</v>
      </c>
      <c r="G125" s="219" t="s">
        <v>5747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6249</v>
      </c>
      <c r="F126" s="218" t="s">
        <v>6250</v>
      </c>
      <c r="G126" s="219" t="s">
        <v>5747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6237</v>
      </c>
      <c r="F127" s="218" t="s">
        <v>6238</v>
      </c>
      <c r="G127" s="219" t="s">
        <v>5747</v>
      </c>
      <c r="H127" s="220">
        <v>26</v>
      </c>
      <c r="I127" s="221"/>
      <c r="J127" s="222">
        <f>ROUND(I127*H127,2)</f>
        <v>0</v>
      </c>
      <c r="K127" s="218" t="s">
        <v>6195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6251</v>
      </c>
      <c r="F128" s="218" t="s">
        <v>6252</v>
      </c>
      <c r="G128" s="219" t="s">
        <v>5747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6237</v>
      </c>
      <c r="F129" s="218" t="s">
        <v>6238</v>
      </c>
      <c r="G129" s="219" t="s">
        <v>5747</v>
      </c>
      <c r="H129" s="220">
        <v>5</v>
      </c>
      <c r="I129" s="221"/>
      <c r="J129" s="222">
        <f>ROUND(I129*H129,2)</f>
        <v>0</v>
      </c>
      <c r="K129" s="218" t="s">
        <v>6195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6253</v>
      </c>
      <c r="F130" s="218" t="s">
        <v>6254</v>
      </c>
      <c r="G130" s="219" t="s">
        <v>5747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6237</v>
      </c>
      <c r="F131" s="218" t="s">
        <v>6238</v>
      </c>
      <c r="G131" s="219" t="s">
        <v>5747</v>
      </c>
      <c r="H131" s="220">
        <v>75</v>
      </c>
      <c r="I131" s="221"/>
      <c r="J131" s="222">
        <f>ROUND(I131*H131,2)</f>
        <v>0</v>
      </c>
      <c r="K131" s="218" t="s">
        <v>6195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6255</v>
      </c>
      <c r="F132" s="218" t="s">
        <v>6256</v>
      </c>
      <c r="G132" s="219" t="s">
        <v>5747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6257</v>
      </c>
      <c r="F133" s="218" t="s">
        <v>6258</v>
      </c>
      <c r="G133" s="219" t="s">
        <v>5747</v>
      </c>
      <c r="H133" s="220">
        <v>10</v>
      </c>
      <c r="I133" s="221"/>
      <c r="J133" s="222">
        <f>ROUND(I133*H133,2)</f>
        <v>0</v>
      </c>
      <c r="K133" s="218" t="s">
        <v>6195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6259</v>
      </c>
      <c r="F134" s="218" t="s">
        <v>6256</v>
      </c>
      <c r="G134" s="219" t="s">
        <v>5747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6257</v>
      </c>
      <c r="F135" s="218" t="s">
        <v>6258</v>
      </c>
      <c r="G135" s="219" t="s">
        <v>5747</v>
      </c>
      <c r="H135" s="220">
        <v>32</v>
      </c>
      <c r="I135" s="221"/>
      <c r="J135" s="222">
        <f>ROUND(I135*H135,2)</f>
        <v>0</v>
      </c>
      <c r="K135" s="218" t="s">
        <v>6195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4977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6260</v>
      </c>
      <c r="F136" s="218" t="s">
        <v>6261</v>
      </c>
      <c r="G136" s="219" t="s">
        <v>5747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2169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6262</v>
      </c>
      <c r="F137" s="218" t="s">
        <v>6263</v>
      </c>
      <c r="G137" s="219" t="s">
        <v>5747</v>
      </c>
      <c r="H137" s="220">
        <v>2</v>
      </c>
      <c r="I137" s="221"/>
      <c r="J137" s="222">
        <f>ROUND(I137*H137,2)</f>
        <v>0</v>
      </c>
      <c r="K137" s="218" t="s">
        <v>6195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4986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6264</v>
      </c>
      <c r="F138" s="218" t="s">
        <v>6265</v>
      </c>
      <c r="G138" s="219" t="s">
        <v>5747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6266</v>
      </c>
      <c r="F139" s="218" t="s">
        <v>6267</v>
      </c>
      <c r="G139" s="219" t="s">
        <v>5747</v>
      </c>
      <c r="H139" s="220">
        <v>2</v>
      </c>
      <c r="I139" s="221"/>
      <c r="J139" s="222">
        <f>ROUND(I139*H139,2)</f>
        <v>0</v>
      </c>
      <c r="K139" s="218" t="s">
        <v>6195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6268</v>
      </c>
      <c r="F140" s="218" t="s">
        <v>6269</v>
      </c>
      <c r="G140" s="219" t="s">
        <v>5747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6270</v>
      </c>
      <c r="F141" s="218" t="s">
        <v>6271</v>
      </c>
      <c r="G141" s="219" t="s">
        <v>5747</v>
      </c>
      <c r="H141" s="220">
        <v>2</v>
      </c>
      <c r="I141" s="221"/>
      <c r="J141" s="222">
        <f>ROUND(I141*H141,2)</f>
        <v>0</v>
      </c>
      <c r="K141" s="218" t="s">
        <v>6195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6272</v>
      </c>
      <c r="F142" s="218" t="s">
        <v>6273</v>
      </c>
      <c r="G142" s="219" t="s">
        <v>5747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6213</v>
      </c>
      <c r="F143" s="218" t="s">
        <v>6214</v>
      </c>
      <c r="G143" s="219" t="s">
        <v>5747</v>
      </c>
      <c r="H143" s="220">
        <v>2</v>
      </c>
      <c r="I143" s="221"/>
      <c r="J143" s="222">
        <f>ROUND(I143*H143,2)</f>
        <v>0</v>
      </c>
      <c r="K143" s="218" t="s">
        <v>6195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6274</v>
      </c>
      <c r="F144" s="218" t="s">
        <v>6216</v>
      </c>
      <c r="G144" s="219" t="s">
        <v>5747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6217</v>
      </c>
      <c r="F145" s="218" t="s">
        <v>6218</v>
      </c>
      <c r="G145" s="219" t="s">
        <v>5747</v>
      </c>
      <c r="H145" s="220">
        <v>14</v>
      </c>
      <c r="I145" s="221"/>
      <c r="J145" s="222">
        <f>ROUND(I145*H145,2)</f>
        <v>0</v>
      </c>
      <c r="K145" s="218" t="s">
        <v>6195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6275</v>
      </c>
      <c r="F146" s="218" t="s">
        <v>6220</v>
      </c>
      <c r="G146" s="219" t="s">
        <v>5747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6217</v>
      </c>
      <c r="F147" s="218" t="s">
        <v>6218</v>
      </c>
      <c r="G147" s="219" t="s">
        <v>5747</v>
      </c>
      <c r="H147" s="220">
        <v>3</v>
      </c>
      <c r="I147" s="221"/>
      <c r="J147" s="222">
        <f>ROUND(I147*H147,2)</f>
        <v>0</v>
      </c>
      <c r="K147" s="218" t="s">
        <v>6195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6276</v>
      </c>
      <c r="F148" s="218" t="s">
        <v>6220</v>
      </c>
      <c r="G148" s="219" t="s">
        <v>5747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5015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6217</v>
      </c>
      <c r="F149" s="218" t="s">
        <v>6218</v>
      </c>
      <c r="G149" s="219" t="s">
        <v>5747</v>
      </c>
      <c r="H149" s="220">
        <v>1</v>
      </c>
      <c r="I149" s="221"/>
      <c r="J149" s="222">
        <f>ROUND(I149*H149,2)</f>
        <v>0</v>
      </c>
      <c r="K149" s="218" t="s">
        <v>6195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5019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6277</v>
      </c>
      <c r="F150" s="218" t="s">
        <v>6278</v>
      </c>
      <c r="G150" s="219" t="s">
        <v>5747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6279</v>
      </c>
      <c r="F151" s="218" t="s">
        <v>6280</v>
      </c>
      <c r="G151" s="219" t="s">
        <v>5747</v>
      </c>
      <c r="H151" s="220">
        <v>3</v>
      </c>
      <c r="I151" s="221"/>
      <c r="J151" s="222">
        <f>ROUND(I151*H151,2)</f>
        <v>0</v>
      </c>
      <c r="K151" s="218" t="s">
        <v>6195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6281</v>
      </c>
      <c r="F152" s="218" t="s">
        <v>6282</v>
      </c>
      <c r="G152" s="219" t="s">
        <v>5747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6279</v>
      </c>
      <c r="F153" s="218" t="s">
        <v>6280</v>
      </c>
      <c r="G153" s="219" t="s">
        <v>5747</v>
      </c>
      <c r="H153" s="220">
        <v>3</v>
      </c>
      <c r="I153" s="221"/>
      <c r="J153" s="222">
        <f>ROUND(I153*H153,2)</f>
        <v>0</v>
      </c>
      <c r="K153" s="218" t="s">
        <v>6195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6283</v>
      </c>
      <c r="F154" s="218" t="s">
        <v>6222</v>
      </c>
      <c r="G154" s="219" t="s">
        <v>5747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6223</v>
      </c>
      <c r="F155" s="218" t="s">
        <v>6224</v>
      </c>
      <c r="G155" s="219" t="s">
        <v>5747</v>
      </c>
      <c r="H155" s="220">
        <v>2</v>
      </c>
      <c r="I155" s="221"/>
      <c r="J155" s="222">
        <f>ROUND(I155*H155,2)</f>
        <v>0</v>
      </c>
      <c r="K155" s="218" t="s">
        <v>6195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6284</v>
      </c>
      <c r="F156" s="218" t="s">
        <v>6226</v>
      </c>
      <c r="G156" s="219" t="s">
        <v>5747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6227</v>
      </c>
      <c r="F157" s="218" t="s">
        <v>6228</v>
      </c>
      <c r="G157" s="219" t="s">
        <v>5747</v>
      </c>
      <c r="H157" s="220">
        <v>8</v>
      </c>
      <c r="I157" s="221"/>
      <c r="J157" s="222">
        <f>ROUND(I157*H157,2)</f>
        <v>0</v>
      </c>
      <c r="K157" s="218" t="s">
        <v>6195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6285</v>
      </c>
      <c r="F158" s="218" t="s">
        <v>6286</v>
      </c>
      <c r="G158" s="219" t="s">
        <v>5747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6287</v>
      </c>
      <c r="F159" s="218" t="s">
        <v>6288</v>
      </c>
      <c r="G159" s="219" t="s">
        <v>5747</v>
      </c>
      <c r="H159" s="220">
        <v>2</v>
      </c>
      <c r="I159" s="221"/>
      <c r="J159" s="222">
        <f>ROUND(I159*H159,2)</f>
        <v>0</v>
      </c>
      <c r="K159" s="218" t="s">
        <v>6195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6289</v>
      </c>
      <c r="F160" s="218" t="s">
        <v>6290</v>
      </c>
      <c r="G160" s="219" t="s">
        <v>5747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6287</v>
      </c>
      <c r="F161" s="218" t="s">
        <v>6288</v>
      </c>
      <c r="G161" s="219" t="s">
        <v>5747</v>
      </c>
      <c r="H161" s="220">
        <v>2</v>
      </c>
      <c r="I161" s="221"/>
      <c r="J161" s="222">
        <f>ROUND(I161*H161,2)</f>
        <v>0</v>
      </c>
      <c r="K161" s="218" t="s">
        <v>6195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6291</v>
      </c>
      <c r="F162" s="218" t="s">
        <v>6292</v>
      </c>
      <c r="G162" s="219" t="s">
        <v>5747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6243</v>
      </c>
      <c r="F163" s="218" t="s">
        <v>6244</v>
      </c>
      <c r="G163" s="219" t="s">
        <v>5747</v>
      </c>
      <c r="H163" s="220">
        <v>8</v>
      </c>
      <c r="I163" s="221"/>
      <c r="J163" s="222">
        <f>ROUND(I163*H163,2)</f>
        <v>0</v>
      </c>
      <c r="K163" s="218" t="s">
        <v>6195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6293</v>
      </c>
      <c r="F164" s="218" t="s">
        <v>6294</v>
      </c>
      <c r="G164" s="219" t="s">
        <v>5747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6295</v>
      </c>
      <c r="F165" s="218" t="s">
        <v>6296</v>
      </c>
      <c r="G165" s="219" t="s">
        <v>5747</v>
      </c>
      <c r="H165" s="220">
        <v>8</v>
      </c>
      <c r="I165" s="221"/>
      <c r="J165" s="222">
        <f>ROUND(I165*H165,2)</f>
        <v>0</v>
      </c>
      <c r="K165" s="218" t="s">
        <v>6195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6297</v>
      </c>
      <c r="F166" s="218" t="s">
        <v>6298</v>
      </c>
      <c r="G166" s="219" t="s">
        <v>5747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6299</v>
      </c>
      <c r="F167" s="218" t="s">
        <v>6248</v>
      </c>
      <c r="G167" s="219" t="s">
        <v>5747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5284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6300</v>
      </c>
      <c r="F168" s="218" t="s">
        <v>6301</v>
      </c>
      <c r="G168" s="219" t="s">
        <v>5747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5293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6302</v>
      </c>
      <c r="F169" s="218" t="s">
        <v>6248</v>
      </c>
      <c r="G169" s="219" t="s">
        <v>5747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5302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6303</v>
      </c>
      <c r="F170" s="218" t="s">
        <v>6304</v>
      </c>
      <c r="G170" s="219" t="s">
        <v>5747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6305</v>
      </c>
      <c r="F171" s="218" t="s">
        <v>6248</v>
      </c>
      <c r="G171" s="219" t="s">
        <v>5747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6306</v>
      </c>
      <c r="F172" s="218" t="s">
        <v>6307</v>
      </c>
      <c r="G172" s="219" t="s">
        <v>5747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6308</v>
      </c>
      <c r="F173" s="218" t="s">
        <v>6248</v>
      </c>
      <c r="G173" s="219" t="s">
        <v>5747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6309</v>
      </c>
      <c r="F174" s="218" t="s">
        <v>6310</v>
      </c>
      <c r="G174" s="219" t="s">
        <v>5747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5095</v>
      </c>
      <c r="D175" s="216" t="s">
        <v>227</v>
      </c>
      <c r="E175" s="217" t="s">
        <v>6311</v>
      </c>
      <c r="F175" s="218" t="s">
        <v>6312</v>
      </c>
      <c r="G175" s="219" t="s">
        <v>5747</v>
      </c>
      <c r="H175" s="220">
        <v>1</v>
      </c>
      <c r="I175" s="221"/>
      <c r="J175" s="222">
        <f>ROUND(I175*H175,2)</f>
        <v>0</v>
      </c>
      <c r="K175" s="218" t="s">
        <v>6195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4977</v>
      </c>
      <c r="D176" s="216" t="s">
        <v>227</v>
      </c>
      <c r="E176" s="217" t="s">
        <v>6313</v>
      </c>
      <c r="F176" s="218" t="s">
        <v>6314</v>
      </c>
      <c r="G176" s="219" t="s">
        <v>5747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2508</v>
      </c>
      <c r="D177" s="216" t="s">
        <v>227</v>
      </c>
      <c r="E177" s="217" t="s">
        <v>6315</v>
      </c>
      <c r="F177" s="218" t="s">
        <v>6316</v>
      </c>
      <c r="G177" s="219" t="s">
        <v>5747</v>
      </c>
      <c r="H177" s="220">
        <v>1</v>
      </c>
      <c r="I177" s="221"/>
      <c r="J177" s="222">
        <f>ROUND(I177*H177,2)</f>
        <v>0</v>
      </c>
      <c r="K177" s="218" t="s">
        <v>6195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2169</v>
      </c>
      <c r="D178" s="216" t="s">
        <v>227</v>
      </c>
      <c r="E178" s="217" t="s">
        <v>6317</v>
      </c>
      <c r="F178" s="218" t="s">
        <v>6318</v>
      </c>
      <c r="G178" s="219" t="s">
        <v>5747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5107</v>
      </c>
      <c r="D179" s="216" t="s">
        <v>227</v>
      </c>
      <c r="E179" s="217" t="s">
        <v>6319</v>
      </c>
      <c r="F179" s="218" t="s">
        <v>6320</v>
      </c>
      <c r="G179" s="219" t="s">
        <v>5747</v>
      </c>
      <c r="H179" s="220">
        <v>2</v>
      </c>
      <c r="I179" s="221"/>
      <c r="J179" s="222">
        <f>ROUND(I179*H179,2)</f>
        <v>0</v>
      </c>
      <c r="K179" s="218" t="s">
        <v>6195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4986</v>
      </c>
      <c r="D180" s="216" t="s">
        <v>227</v>
      </c>
      <c r="E180" s="217" t="s">
        <v>6321</v>
      </c>
      <c r="F180" s="218" t="s">
        <v>6322</v>
      </c>
      <c r="G180" s="219" t="s">
        <v>5747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6213</v>
      </c>
      <c r="F181" s="218" t="s">
        <v>6214</v>
      </c>
      <c r="G181" s="219" t="s">
        <v>5747</v>
      </c>
      <c r="H181" s="220">
        <v>2</v>
      </c>
      <c r="I181" s="221"/>
      <c r="J181" s="222">
        <f>ROUND(I181*H181,2)</f>
        <v>0</v>
      </c>
      <c r="K181" s="218" t="s">
        <v>6195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6323</v>
      </c>
      <c r="F182" s="218" t="s">
        <v>6324</v>
      </c>
      <c r="G182" s="219" t="s">
        <v>5747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6325</v>
      </c>
      <c r="F183" s="218" t="s">
        <v>6326</v>
      </c>
      <c r="G183" s="219" t="s">
        <v>5747</v>
      </c>
      <c r="H183" s="220">
        <v>4</v>
      </c>
      <c r="I183" s="221"/>
      <c r="J183" s="222">
        <f>ROUND(I183*H183,2)</f>
        <v>0</v>
      </c>
      <c r="K183" s="218" t="s">
        <v>6195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6327</v>
      </c>
      <c r="F184" s="218" t="s">
        <v>6216</v>
      </c>
      <c r="G184" s="219" t="s">
        <v>5747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6217</v>
      </c>
      <c r="F185" s="218" t="s">
        <v>6218</v>
      </c>
      <c r="G185" s="219" t="s">
        <v>5747</v>
      </c>
      <c r="H185" s="220">
        <v>2</v>
      </c>
      <c r="I185" s="221"/>
      <c r="J185" s="222">
        <f>ROUND(I185*H185,2)</f>
        <v>0</v>
      </c>
      <c r="K185" s="218" t="s">
        <v>6195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2014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6328</v>
      </c>
      <c r="F186" s="218" t="s">
        <v>6329</v>
      </c>
      <c r="G186" s="219" t="s">
        <v>5747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2038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6330</v>
      </c>
      <c r="F187" s="218" t="s">
        <v>6331</v>
      </c>
      <c r="G187" s="219" t="s">
        <v>5747</v>
      </c>
      <c r="H187" s="220">
        <v>2</v>
      </c>
      <c r="I187" s="221"/>
      <c r="J187" s="222">
        <f>ROUND(I187*H187,2)</f>
        <v>0</v>
      </c>
      <c r="K187" s="218" t="s">
        <v>6195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2064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6332</v>
      </c>
      <c r="F188" s="218" t="s">
        <v>6333</v>
      </c>
      <c r="G188" s="219" t="s">
        <v>5747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2078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6287</v>
      </c>
      <c r="F189" s="218" t="s">
        <v>6288</v>
      </c>
      <c r="G189" s="219" t="s">
        <v>5747</v>
      </c>
      <c r="H189" s="220">
        <v>2</v>
      </c>
      <c r="I189" s="221"/>
      <c r="J189" s="222">
        <f>ROUND(I189*H189,2)</f>
        <v>0</v>
      </c>
      <c r="K189" s="218" t="s">
        <v>6195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2094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6334</v>
      </c>
      <c r="F190" s="218" t="s">
        <v>6242</v>
      </c>
      <c r="G190" s="219" t="s">
        <v>5747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2106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6243</v>
      </c>
      <c r="F191" s="218" t="s">
        <v>6244</v>
      </c>
      <c r="G191" s="219" t="s">
        <v>5747</v>
      </c>
      <c r="H191" s="220">
        <v>3</v>
      </c>
      <c r="I191" s="221"/>
      <c r="J191" s="222">
        <f>ROUND(I191*H191,2)</f>
        <v>0</v>
      </c>
      <c r="K191" s="218" t="s">
        <v>6195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2117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6335</v>
      </c>
      <c r="F192" s="218" t="s">
        <v>6246</v>
      </c>
      <c r="G192" s="219" t="s">
        <v>5747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2127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6336</v>
      </c>
      <c r="F193" s="218" t="s">
        <v>6248</v>
      </c>
      <c r="G193" s="219" t="s">
        <v>5747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2142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6337</v>
      </c>
      <c r="F194" s="218" t="s">
        <v>6338</v>
      </c>
      <c r="G194" s="219" t="s">
        <v>5747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5147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6339</v>
      </c>
      <c r="F195" s="218" t="s">
        <v>6248</v>
      </c>
      <c r="G195" s="219" t="s">
        <v>5747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5150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6340</v>
      </c>
      <c r="F196" s="218" t="s">
        <v>6341</v>
      </c>
      <c r="G196" s="219" t="s">
        <v>5747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5153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6342</v>
      </c>
      <c r="F197" s="218" t="s">
        <v>6343</v>
      </c>
      <c r="G197" s="219" t="s">
        <v>5747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2185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6344</v>
      </c>
      <c r="F198" s="218" t="s">
        <v>6345</v>
      </c>
      <c r="G198" s="219" t="s">
        <v>5747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2199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6311</v>
      </c>
      <c r="F199" s="218" t="s">
        <v>6312</v>
      </c>
      <c r="G199" s="219" t="s">
        <v>5747</v>
      </c>
      <c r="H199" s="220">
        <v>1</v>
      </c>
      <c r="I199" s="221"/>
      <c r="J199" s="222">
        <f>ROUND(I199*H199,2)</f>
        <v>0</v>
      </c>
      <c r="K199" s="218" t="s">
        <v>6195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2213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6346</v>
      </c>
      <c r="F200" s="218" t="s">
        <v>6347</v>
      </c>
      <c r="G200" s="219" t="s">
        <v>5747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2221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6315</v>
      </c>
      <c r="F201" s="218" t="s">
        <v>6316</v>
      </c>
      <c r="G201" s="219" t="s">
        <v>5747</v>
      </c>
      <c r="H201" s="220">
        <v>1</v>
      </c>
      <c r="I201" s="221"/>
      <c r="J201" s="222">
        <f>ROUND(I201*H201,2)</f>
        <v>0</v>
      </c>
      <c r="K201" s="218" t="s">
        <v>6195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2229</v>
      </c>
    </row>
    <row r="202" s="2" customFormat="1" ht="55.5" customHeight="1">
      <c r="A202" s="41"/>
      <c r="B202" s="42"/>
      <c r="C202" s="216" t="s">
        <v>5015</v>
      </c>
      <c r="D202" s="216" t="s">
        <v>227</v>
      </c>
      <c r="E202" s="217" t="s">
        <v>6348</v>
      </c>
      <c r="F202" s="218" t="s">
        <v>6349</v>
      </c>
      <c r="G202" s="219" t="s">
        <v>5747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2165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6350</v>
      </c>
      <c r="F203" s="218" t="s">
        <v>6351</v>
      </c>
      <c r="G203" s="219" t="s">
        <v>5747</v>
      </c>
      <c r="H203" s="220">
        <v>1</v>
      </c>
      <c r="I203" s="221"/>
      <c r="J203" s="222">
        <f>ROUND(I203*H203,2)</f>
        <v>0</v>
      </c>
      <c r="K203" s="218" t="s">
        <v>6195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2248</v>
      </c>
    </row>
    <row r="204" s="2" customFormat="1" ht="24.15" customHeight="1">
      <c r="A204" s="41"/>
      <c r="B204" s="42"/>
      <c r="C204" s="216" t="s">
        <v>5019</v>
      </c>
      <c r="D204" s="216" t="s">
        <v>227</v>
      </c>
      <c r="E204" s="217" t="s">
        <v>6352</v>
      </c>
      <c r="F204" s="218" t="s">
        <v>6353</v>
      </c>
      <c r="G204" s="219" t="s">
        <v>5747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5174</v>
      </c>
    </row>
    <row r="205" s="2" customFormat="1" ht="24.15" customHeight="1">
      <c r="A205" s="41"/>
      <c r="B205" s="42"/>
      <c r="C205" s="216" t="s">
        <v>5180</v>
      </c>
      <c r="D205" s="216" t="s">
        <v>227</v>
      </c>
      <c r="E205" s="217" t="s">
        <v>6354</v>
      </c>
      <c r="F205" s="218" t="s">
        <v>6355</v>
      </c>
      <c r="G205" s="219" t="s">
        <v>5747</v>
      </c>
      <c r="H205" s="220">
        <v>1</v>
      </c>
      <c r="I205" s="221"/>
      <c r="J205" s="222">
        <f>ROUND(I205*H205,2)</f>
        <v>0</v>
      </c>
      <c r="K205" s="218" t="s">
        <v>6195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5179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6356</v>
      </c>
      <c r="F206" s="218" t="s">
        <v>6357</v>
      </c>
      <c r="G206" s="219" t="s">
        <v>5747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2273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6358</v>
      </c>
      <c r="F207" s="218" t="s">
        <v>6359</v>
      </c>
      <c r="G207" s="219" t="s">
        <v>5747</v>
      </c>
      <c r="H207" s="220">
        <v>1</v>
      </c>
      <c r="I207" s="221"/>
      <c r="J207" s="222">
        <f>ROUND(I207*H207,2)</f>
        <v>0</v>
      </c>
      <c r="K207" s="218" t="s">
        <v>6195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2285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6360</v>
      </c>
      <c r="F208" s="218" t="s">
        <v>6361</v>
      </c>
      <c r="G208" s="219" t="s">
        <v>5747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2293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6362</v>
      </c>
      <c r="F209" s="218" t="s">
        <v>6363</v>
      </c>
      <c r="G209" s="219" t="s">
        <v>5747</v>
      </c>
      <c r="H209" s="220">
        <v>1</v>
      </c>
      <c r="I209" s="221"/>
      <c r="J209" s="222">
        <f>ROUND(I209*H209,2)</f>
        <v>0</v>
      </c>
      <c r="K209" s="218" t="s">
        <v>6195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2304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6364</v>
      </c>
      <c r="F210" s="218" t="s">
        <v>6365</v>
      </c>
      <c r="G210" s="219" t="s">
        <v>5747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2313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6366</v>
      </c>
      <c r="F211" s="218" t="s">
        <v>6367</v>
      </c>
      <c r="G211" s="219" t="s">
        <v>5747</v>
      </c>
      <c r="H211" s="220">
        <v>18</v>
      </c>
      <c r="I211" s="221"/>
      <c r="J211" s="222">
        <f>ROUND(I211*H211,2)</f>
        <v>0</v>
      </c>
      <c r="K211" s="218" t="s">
        <v>6195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2321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6368</v>
      </c>
      <c r="F212" s="218" t="s">
        <v>6369</v>
      </c>
      <c r="G212" s="219" t="s">
        <v>5747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2329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6370</v>
      </c>
      <c r="F213" s="218" t="s">
        <v>6371</v>
      </c>
      <c r="G213" s="219" t="s">
        <v>5747</v>
      </c>
      <c r="H213" s="220">
        <v>6</v>
      </c>
      <c r="I213" s="221"/>
      <c r="J213" s="222">
        <f>ROUND(I213*H213,2)</f>
        <v>0</v>
      </c>
      <c r="K213" s="218" t="s">
        <v>6195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2337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6372</v>
      </c>
      <c r="F214" s="218" t="s">
        <v>6373</v>
      </c>
      <c r="G214" s="219" t="s">
        <v>5747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2345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6374</v>
      </c>
      <c r="F215" s="218" t="s">
        <v>6375</v>
      </c>
      <c r="G215" s="219" t="s">
        <v>5747</v>
      </c>
      <c r="H215" s="220">
        <v>1</v>
      </c>
      <c r="I215" s="221"/>
      <c r="J215" s="222">
        <f>ROUND(I215*H215,2)</f>
        <v>0</v>
      </c>
      <c r="K215" s="218" t="s">
        <v>6195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2353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6376</v>
      </c>
      <c r="F216" s="218" t="s">
        <v>6377</v>
      </c>
      <c r="G216" s="219" t="s">
        <v>5747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2362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6378</v>
      </c>
      <c r="F217" s="218" t="s">
        <v>6379</v>
      </c>
      <c r="G217" s="219" t="s">
        <v>5747</v>
      </c>
      <c r="H217" s="220">
        <v>1</v>
      </c>
      <c r="I217" s="221"/>
      <c r="J217" s="222">
        <f>ROUND(I217*H217,2)</f>
        <v>0</v>
      </c>
      <c r="K217" s="218" t="s">
        <v>6195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2370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6380</v>
      </c>
      <c r="F218" s="218" t="s">
        <v>6381</v>
      </c>
      <c r="G218" s="219" t="s">
        <v>5747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2378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6382</v>
      </c>
      <c r="F219" s="218" t="s">
        <v>6383</v>
      </c>
      <c r="G219" s="219" t="s">
        <v>5747</v>
      </c>
      <c r="H219" s="220">
        <v>6</v>
      </c>
      <c r="I219" s="221"/>
      <c r="J219" s="222">
        <f>ROUND(I219*H219,2)</f>
        <v>0</v>
      </c>
      <c r="K219" s="218" t="s">
        <v>6195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2391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6384</v>
      </c>
      <c r="F220" s="218" t="s">
        <v>6318</v>
      </c>
      <c r="G220" s="219" t="s">
        <v>5747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2400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6319</v>
      </c>
      <c r="F221" s="218" t="s">
        <v>6320</v>
      </c>
      <c r="G221" s="219" t="s">
        <v>5747</v>
      </c>
      <c r="H221" s="220">
        <v>2</v>
      </c>
      <c r="I221" s="221"/>
      <c r="J221" s="222">
        <f>ROUND(I221*H221,2)</f>
        <v>0</v>
      </c>
      <c r="K221" s="218" t="s">
        <v>6195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2407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6385</v>
      </c>
      <c r="F222" s="218" t="s">
        <v>6322</v>
      </c>
      <c r="G222" s="219" t="s">
        <v>5747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2415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6213</v>
      </c>
      <c r="F223" s="218" t="s">
        <v>6214</v>
      </c>
      <c r="G223" s="219" t="s">
        <v>5747</v>
      </c>
      <c r="H223" s="220">
        <v>2</v>
      </c>
      <c r="I223" s="221"/>
      <c r="J223" s="222">
        <f>ROUND(I223*H223,2)</f>
        <v>0</v>
      </c>
      <c r="K223" s="218" t="s">
        <v>6195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2423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6386</v>
      </c>
      <c r="F224" s="218" t="s">
        <v>6324</v>
      </c>
      <c r="G224" s="219" t="s">
        <v>5747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2431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6325</v>
      </c>
      <c r="F225" s="218" t="s">
        <v>6326</v>
      </c>
      <c r="G225" s="219" t="s">
        <v>5747</v>
      </c>
      <c r="H225" s="220">
        <v>4</v>
      </c>
      <c r="I225" s="221"/>
      <c r="J225" s="222">
        <f>ROUND(I225*H225,2)</f>
        <v>0</v>
      </c>
      <c r="K225" s="218" t="s">
        <v>6195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2439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6387</v>
      </c>
      <c r="F226" s="218" t="s">
        <v>6226</v>
      </c>
      <c r="G226" s="219" t="s">
        <v>5747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2447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6227</v>
      </c>
      <c r="F227" s="218" t="s">
        <v>6228</v>
      </c>
      <c r="G227" s="219" t="s">
        <v>5747</v>
      </c>
      <c r="H227" s="220">
        <v>11</v>
      </c>
      <c r="I227" s="221"/>
      <c r="J227" s="222">
        <f>ROUND(I227*H227,2)</f>
        <v>0</v>
      </c>
      <c r="K227" s="218" t="s">
        <v>6195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2455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6388</v>
      </c>
      <c r="F228" s="218" t="s">
        <v>6242</v>
      </c>
      <c r="G228" s="219" t="s">
        <v>5747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2463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6243</v>
      </c>
      <c r="F229" s="218" t="s">
        <v>6244</v>
      </c>
      <c r="G229" s="219" t="s">
        <v>5747</v>
      </c>
      <c r="H229" s="220">
        <v>2</v>
      </c>
      <c r="I229" s="221"/>
      <c r="J229" s="222">
        <f>ROUND(I229*H229,2)</f>
        <v>0</v>
      </c>
      <c r="K229" s="218" t="s">
        <v>6195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2471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6389</v>
      </c>
      <c r="F230" s="218" t="s">
        <v>6390</v>
      </c>
      <c r="G230" s="219" t="s">
        <v>5747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2479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6391</v>
      </c>
      <c r="F231" s="218" t="s">
        <v>6343</v>
      </c>
      <c r="G231" s="219" t="s">
        <v>5747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2487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6392</v>
      </c>
      <c r="F232" s="218" t="s">
        <v>6393</v>
      </c>
      <c r="G232" s="219" t="s">
        <v>5747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2497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6394</v>
      </c>
      <c r="F233" s="218" t="s">
        <v>6343</v>
      </c>
      <c r="G233" s="219" t="s">
        <v>5747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2502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6395</v>
      </c>
      <c r="F234" s="218" t="s">
        <v>6338</v>
      </c>
      <c r="G234" s="219" t="s">
        <v>5747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2511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6396</v>
      </c>
      <c r="F235" s="218" t="s">
        <v>6248</v>
      </c>
      <c r="G235" s="219" t="s">
        <v>5747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2519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6397</v>
      </c>
      <c r="F236" s="218" t="s">
        <v>6398</v>
      </c>
      <c r="G236" s="219" t="s">
        <v>5747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5274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6399</v>
      </c>
      <c r="F237" s="218" t="s">
        <v>6248</v>
      </c>
      <c r="G237" s="219" t="s">
        <v>5747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5277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6400</v>
      </c>
      <c r="F238" s="218" t="s">
        <v>6401</v>
      </c>
      <c r="G238" s="219" t="s">
        <v>5747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2545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6402</v>
      </c>
      <c r="F239" s="218" t="s">
        <v>6248</v>
      </c>
      <c r="G239" s="219" t="s">
        <v>5747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2553</v>
      </c>
    </row>
    <row r="240" s="2" customFormat="1" ht="16.5" customHeight="1">
      <c r="A240" s="41"/>
      <c r="B240" s="42"/>
      <c r="C240" s="216" t="s">
        <v>5284</v>
      </c>
      <c r="D240" s="216" t="s">
        <v>227</v>
      </c>
      <c r="E240" s="217" t="s">
        <v>6403</v>
      </c>
      <c r="F240" s="218" t="s">
        <v>6329</v>
      </c>
      <c r="G240" s="219" t="s">
        <v>5747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5287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6330</v>
      </c>
      <c r="F241" s="218" t="s">
        <v>6331</v>
      </c>
      <c r="G241" s="219" t="s">
        <v>5747</v>
      </c>
      <c r="H241" s="220">
        <v>4</v>
      </c>
      <c r="I241" s="221"/>
      <c r="J241" s="222">
        <f>ROUND(I241*H241,2)</f>
        <v>0</v>
      </c>
      <c r="K241" s="218" t="s">
        <v>6195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2566</v>
      </c>
    </row>
    <row r="242" s="2" customFormat="1" ht="37.8" customHeight="1">
      <c r="A242" s="41"/>
      <c r="B242" s="42"/>
      <c r="C242" s="216" t="s">
        <v>5293</v>
      </c>
      <c r="D242" s="216" t="s">
        <v>227</v>
      </c>
      <c r="E242" s="217" t="s">
        <v>6404</v>
      </c>
      <c r="F242" s="218" t="s">
        <v>6405</v>
      </c>
      <c r="G242" s="219" t="s">
        <v>5747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2574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6406</v>
      </c>
      <c r="F243" s="218" t="s">
        <v>6407</v>
      </c>
      <c r="G243" s="219" t="s">
        <v>5747</v>
      </c>
      <c r="H243" s="220">
        <v>2</v>
      </c>
      <c r="I243" s="221"/>
      <c r="J243" s="222">
        <f>ROUND(I243*H243,2)</f>
        <v>0</v>
      </c>
      <c r="K243" s="218" t="s">
        <v>6195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2583</v>
      </c>
    </row>
    <row r="244" s="2" customFormat="1" ht="24.15" customHeight="1">
      <c r="A244" s="41"/>
      <c r="B244" s="42"/>
      <c r="C244" s="216" t="s">
        <v>5302</v>
      </c>
      <c r="D244" s="216" t="s">
        <v>227</v>
      </c>
      <c r="E244" s="217" t="s">
        <v>6408</v>
      </c>
      <c r="F244" s="218" t="s">
        <v>6409</v>
      </c>
      <c r="G244" s="219" t="s">
        <v>5747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2597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6410</v>
      </c>
      <c r="F245" s="218" t="s">
        <v>6411</v>
      </c>
      <c r="G245" s="219" t="s">
        <v>5747</v>
      </c>
      <c r="H245" s="220">
        <v>2</v>
      </c>
      <c r="I245" s="221"/>
      <c r="J245" s="222">
        <f>ROUND(I245*H245,2)</f>
        <v>0</v>
      </c>
      <c r="K245" s="218" t="s">
        <v>6195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2611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6412</v>
      </c>
      <c r="F246" s="218" t="s">
        <v>6413</v>
      </c>
      <c r="G246" s="219" t="s">
        <v>5747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2619</v>
      </c>
    </row>
    <row r="247" s="2" customFormat="1" ht="24.15" customHeight="1">
      <c r="A247" s="41"/>
      <c r="B247" s="42"/>
      <c r="C247" s="216" t="s">
        <v>5314</v>
      </c>
      <c r="D247" s="216" t="s">
        <v>227</v>
      </c>
      <c r="E247" s="217" t="s">
        <v>6414</v>
      </c>
      <c r="F247" s="218" t="s">
        <v>6415</v>
      </c>
      <c r="G247" s="219" t="s">
        <v>5747</v>
      </c>
      <c r="H247" s="220">
        <v>1</v>
      </c>
      <c r="I247" s="221"/>
      <c r="J247" s="222">
        <f>ROUND(I247*H247,2)</f>
        <v>0</v>
      </c>
      <c r="K247" s="218" t="s">
        <v>6195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2629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6416</v>
      </c>
      <c r="F248" s="218" t="s">
        <v>6417</v>
      </c>
      <c r="G248" s="219" t="s">
        <v>5747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2641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6217</v>
      </c>
      <c r="F249" s="218" t="s">
        <v>6218</v>
      </c>
      <c r="G249" s="219" t="s">
        <v>5747</v>
      </c>
      <c r="H249" s="220">
        <v>11</v>
      </c>
      <c r="I249" s="221"/>
      <c r="J249" s="222">
        <f>ROUND(I249*H249,2)</f>
        <v>0</v>
      </c>
      <c r="K249" s="218" t="s">
        <v>6195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2652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6418</v>
      </c>
      <c r="F250" s="218" t="s">
        <v>6419</v>
      </c>
      <c r="G250" s="219" t="s">
        <v>5747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2661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6370</v>
      </c>
      <c r="F251" s="218" t="s">
        <v>6371</v>
      </c>
      <c r="G251" s="219" t="s">
        <v>5747</v>
      </c>
      <c r="H251" s="220">
        <v>4</v>
      </c>
      <c r="I251" s="221"/>
      <c r="J251" s="222">
        <f>ROUND(I251*H251,2)</f>
        <v>0</v>
      </c>
      <c r="K251" s="218" t="s">
        <v>6195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2671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6420</v>
      </c>
      <c r="F252" s="218" t="s">
        <v>6421</v>
      </c>
      <c r="G252" s="219" t="s">
        <v>5747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2749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6422</v>
      </c>
      <c r="F253" s="218" t="s">
        <v>6423</v>
      </c>
      <c r="G253" s="219" t="s">
        <v>5747</v>
      </c>
      <c r="H253" s="220">
        <v>4</v>
      </c>
      <c r="I253" s="221"/>
      <c r="J253" s="222">
        <f>ROUND(I253*H253,2)</f>
        <v>0</v>
      </c>
      <c r="K253" s="218" t="s">
        <v>6195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2784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6424</v>
      </c>
      <c r="F254" s="218" t="s">
        <v>6425</v>
      </c>
      <c r="G254" s="219" t="s">
        <v>5747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2792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6426</v>
      </c>
      <c r="F255" s="218" t="s">
        <v>6248</v>
      </c>
      <c r="G255" s="219" t="s">
        <v>5747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2815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6427</v>
      </c>
      <c r="F256" s="218" t="s">
        <v>6428</v>
      </c>
      <c r="G256" s="219" t="s">
        <v>5747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2835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6429</v>
      </c>
      <c r="F257" s="218" t="s">
        <v>6248</v>
      </c>
      <c r="G257" s="219" t="s">
        <v>5747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2847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6430</v>
      </c>
      <c r="F258" s="218" t="s">
        <v>6431</v>
      </c>
      <c r="G258" s="219" t="s">
        <v>5747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2859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6257</v>
      </c>
      <c r="F259" s="218" t="s">
        <v>6258</v>
      </c>
      <c r="G259" s="219" t="s">
        <v>5747</v>
      </c>
      <c r="H259" s="220">
        <v>1</v>
      </c>
      <c r="I259" s="221"/>
      <c r="J259" s="222">
        <f>ROUND(I259*H259,2)</f>
        <v>0</v>
      </c>
      <c r="K259" s="218" t="s">
        <v>6195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2870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6432</v>
      </c>
      <c r="F260" s="218" t="s">
        <v>6433</v>
      </c>
      <c r="G260" s="219" t="s">
        <v>5747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2880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6257</v>
      </c>
      <c r="F261" s="218" t="s">
        <v>6258</v>
      </c>
      <c r="G261" s="219" t="s">
        <v>5747</v>
      </c>
      <c r="H261" s="220">
        <v>1</v>
      </c>
      <c r="I261" s="221"/>
      <c r="J261" s="222">
        <f>ROUND(I261*H261,2)</f>
        <v>0</v>
      </c>
      <c r="K261" s="218" t="s">
        <v>6195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2895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6434</v>
      </c>
      <c r="F262" s="218" t="s">
        <v>6435</v>
      </c>
      <c r="G262" s="219" t="s">
        <v>5747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2908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6436</v>
      </c>
      <c r="F263" s="218" t="s">
        <v>6437</v>
      </c>
      <c r="G263" s="219" t="s">
        <v>5747</v>
      </c>
      <c r="H263" s="220">
        <v>1</v>
      </c>
      <c r="I263" s="221"/>
      <c r="J263" s="222">
        <f>ROUND(I263*H263,2)</f>
        <v>0</v>
      </c>
      <c r="K263" s="218" t="s">
        <v>6195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2925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6438</v>
      </c>
      <c r="F264" s="218" t="s">
        <v>6439</v>
      </c>
      <c r="G264" s="219" t="s">
        <v>5747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2934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6440</v>
      </c>
      <c r="F265" s="218" t="s">
        <v>6441</v>
      </c>
      <c r="G265" s="219" t="s">
        <v>5747</v>
      </c>
      <c r="H265" s="220">
        <v>2</v>
      </c>
      <c r="I265" s="221"/>
      <c r="J265" s="222">
        <f>ROUND(I265*H265,2)</f>
        <v>0</v>
      </c>
      <c r="K265" s="218" t="s">
        <v>6195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2946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6442</v>
      </c>
      <c r="F266" s="218" t="s">
        <v>6443</v>
      </c>
      <c r="G266" s="219" t="s">
        <v>5747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6141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6319</v>
      </c>
      <c r="F267" s="218" t="s">
        <v>6320</v>
      </c>
      <c r="G267" s="219" t="s">
        <v>5747</v>
      </c>
      <c r="H267" s="220">
        <v>1</v>
      </c>
      <c r="I267" s="221"/>
      <c r="J267" s="222">
        <f>ROUND(I267*H267,2)</f>
        <v>0</v>
      </c>
      <c r="K267" s="218" t="s">
        <v>6195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2966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6444</v>
      </c>
      <c r="F268" s="218" t="s">
        <v>6324</v>
      </c>
      <c r="G268" s="219" t="s">
        <v>5747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2986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6325</v>
      </c>
      <c r="F269" s="218" t="s">
        <v>6326</v>
      </c>
      <c r="G269" s="219" t="s">
        <v>5747</v>
      </c>
      <c r="H269" s="220">
        <v>2</v>
      </c>
      <c r="I269" s="221"/>
      <c r="J269" s="222">
        <f>ROUND(I269*H269,2)</f>
        <v>0</v>
      </c>
      <c r="K269" s="218" t="s">
        <v>6195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6146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6445</v>
      </c>
      <c r="F270" s="218" t="s">
        <v>6242</v>
      </c>
      <c r="G270" s="219" t="s">
        <v>5747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6147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6243</v>
      </c>
      <c r="F271" s="218" t="s">
        <v>6244</v>
      </c>
      <c r="G271" s="219" t="s">
        <v>5747</v>
      </c>
      <c r="H271" s="220">
        <v>2</v>
      </c>
      <c r="I271" s="221"/>
      <c r="J271" s="222">
        <f>ROUND(I271*H271,2)</f>
        <v>0</v>
      </c>
      <c r="K271" s="218" t="s">
        <v>6195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3035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6446</v>
      </c>
      <c r="F272" s="218" t="s">
        <v>6294</v>
      </c>
      <c r="G272" s="219" t="s">
        <v>5747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3061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6447</v>
      </c>
      <c r="F273" s="218" t="s">
        <v>6448</v>
      </c>
      <c r="G273" s="219" t="s">
        <v>5747</v>
      </c>
      <c r="H273" s="220">
        <v>2</v>
      </c>
      <c r="I273" s="221"/>
      <c r="J273" s="222">
        <f>ROUND(I273*H273,2)</f>
        <v>0</v>
      </c>
      <c r="K273" s="218" t="s">
        <v>6195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3071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6449</v>
      </c>
      <c r="F274" s="218" t="s">
        <v>6307</v>
      </c>
      <c r="G274" s="219" t="s">
        <v>5747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3084</v>
      </c>
    </row>
    <row r="275" s="2" customFormat="1" ht="16.5" customHeight="1">
      <c r="A275" s="41"/>
      <c r="B275" s="42"/>
      <c r="C275" s="216" t="s">
        <v>1989</v>
      </c>
      <c r="D275" s="216" t="s">
        <v>227</v>
      </c>
      <c r="E275" s="217" t="s">
        <v>6450</v>
      </c>
      <c r="F275" s="218" t="s">
        <v>6248</v>
      </c>
      <c r="G275" s="219" t="s">
        <v>5747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3098</v>
      </c>
    </row>
    <row r="276" s="2" customFormat="1" ht="37.8" customHeight="1">
      <c r="A276" s="41"/>
      <c r="B276" s="42"/>
      <c r="C276" s="216" t="s">
        <v>2014</v>
      </c>
      <c r="D276" s="216" t="s">
        <v>227</v>
      </c>
      <c r="E276" s="217" t="s">
        <v>6451</v>
      </c>
      <c r="F276" s="218" t="s">
        <v>6452</v>
      </c>
      <c r="G276" s="219" t="s">
        <v>5747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3110</v>
      </c>
    </row>
    <row r="277" s="2" customFormat="1" ht="21.75" customHeight="1">
      <c r="A277" s="41"/>
      <c r="B277" s="42"/>
      <c r="C277" s="216" t="s">
        <v>2026</v>
      </c>
      <c r="D277" s="216" t="s">
        <v>227</v>
      </c>
      <c r="E277" s="217" t="s">
        <v>6453</v>
      </c>
      <c r="F277" s="218" t="s">
        <v>6343</v>
      </c>
      <c r="G277" s="219" t="s">
        <v>5747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3124</v>
      </c>
    </row>
    <row r="278" s="2" customFormat="1" ht="37.8" customHeight="1">
      <c r="A278" s="41"/>
      <c r="B278" s="42"/>
      <c r="C278" s="216" t="s">
        <v>2038</v>
      </c>
      <c r="D278" s="216" t="s">
        <v>227</v>
      </c>
      <c r="E278" s="217" t="s">
        <v>6454</v>
      </c>
      <c r="F278" s="218" t="s">
        <v>6390</v>
      </c>
      <c r="G278" s="219" t="s">
        <v>5747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3136</v>
      </c>
    </row>
    <row r="279" s="2" customFormat="1" ht="21.75" customHeight="1">
      <c r="A279" s="41"/>
      <c r="B279" s="42"/>
      <c r="C279" s="216" t="s">
        <v>2059</v>
      </c>
      <c r="D279" s="216" t="s">
        <v>227</v>
      </c>
      <c r="E279" s="217" t="s">
        <v>6455</v>
      </c>
      <c r="F279" s="218" t="s">
        <v>6343</v>
      </c>
      <c r="G279" s="219" t="s">
        <v>5747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3147</v>
      </c>
    </row>
    <row r="280" s="2" customFormat="1" ht="33" customHeight="1">
      <c r="A280" s="41"/>
      <c r="B280" s="42"/>
      <c r="C280" s="216" t="s">
        <v>2064</v>
      </c>
      <c r="D280" s="216" t="s">
        <v>227</v>
      </c>
      <c r="E280" s="217" t="s">
        <v>6456</v>
      </c>
      <c r="F280" s="218" t="s">
        <v>6338</v>
      </c>
      <c r="G280" s="219" t="s">
        <v>5747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3158</v>
      </c>
    </row>
    <row r="281" s="2" customFormat="1" ht="16.5" customHeight="1">
      <c r="A281" s="41"/>
      <c r="B281" s="42"/>
      <c r="C281" s="216" t="s">
        <v>2070</v>
      </c>
      <c r="D281" s="216" t="s">
        <v>227</v>
      </c>
      <c r="E281" s="217" t="s">
        <v>6457</v>
      </c>
      <c r="F281" s="218" t="s">
        <v>6248</v>
      </c>
      <c r="G281" s="219" t="s">
        <v>5747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3176</v>
      </c>
    </row>
    <row r="282" s="2" customFormat="1" ht="16.5" customHeight="1">
      <c r="A282" s="41"/>
      <c r="B282" s="42"/>
      <c r="C282" s="216" t="s">
        <v>2078</v>
      </c>
      <c r="D282" s="216" t="s">
        <v>227</v>
      </c>
      <c r="E282" s="217" t="s">
        <v>6458</v>
      </c>
      <c r="F282" s="218" t="s">
        <v>6329</v>
      </c>
      <c r="G282" s="219" t="s">
        <v>5747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3191</v>
      </c>
    </row>
    <row r="283" s="2" customFormat="1" ht="24.15" customHeight="1">
      <c r="A283" s="41"/>
      <c r="B283" s="42"/>
      <c r="C283" s="216" t="s">
        <v>2088</v>
      </c>
      <c r="D283" s="216" t="s">
        <v>227</v>
      </c>
      <c r="E283" s="217" t="s">
        <v>6330</v>
      </c>
      <c r="F283" s="218" t="s">
        <v>6331</v>
      </c>
      <c r="G283" s="219" t="s">
        <v>5747</v>
      </c>
      <c r="H283" s="220">
        <v>3</v>
      </c>
      <c r="I283" s="221"/>
      <c r="J283" s="222">
        <f>ROUND(I283*H283,2)</f>
        <v>0</v>
      </c>
      <c r="K283" s="218" t="s">
        <v>6195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3205</v>
      </c>
    </row>
    <row r="284" s="2" customFormat="1" ht="16.5" customHeight="1">
      <c r="A284" s="41"/>
      <c r="B284" s="42"/>
      <c r="C284" s="216" t="s">
        <v>2094</v>
      </c>
      <c r="D284" s="216" t="s">
        <v>227</v>
      </c>
      <c r="E284" s="217" t="s">
        <v>6459</v>
      </c>
      <c r="F284" s="218" t="s">
        <v>6460</v>
      </c>
      <c r="G284" s="219" t="s">
        <v>5747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3223</v>
      </c>
    </row>
    <row r="285" s="2" customFormat="1" ht="24.15" customHeight="1">
      <c r="A285" s="41"/>
      <c r="B285" s="42"/>
      <c r="C285" s="216" t="s">
        <v>2099</v>
      </c>
      <c r="D285" s="216" t="s">
        <v>227</v>
      </c>
      <c r="E285" s="217" t="s">
        <v>6461</v>
      </c>
      <c r="F285" s="218" t="s">
        <v>6462</v>
      </c>
      <c r="G285" s="219" t="s">
        <v>5747</v>
      </c>
      <c r="H285" s="220">
        <v>4</v>
      </c>
      <c r="I285" s="221"/>
      <c r="J285" s="222">
        <f>ROUND(I285*H285,2)</f>
        <v>0</v>
      </c>
      <c r="K285" s="218" t="s">
        <v>6195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3269</v>
      </c>
    </row>
    <row r="286" s="2" customFormat="1" ht="16.5" customHeight="1">
      <c r="A286" s="41"/>
      <c r="B286" s="42"/>
      <c r="C286" s="216" t="s">
        <v>2106</v>
      </c>
      <c r="D286" s="216" t="s">
        <v>227</v>
      </c>
      <c r="E286" s="217" t="s">
        <v>6463</v>
      </c>
      <c r="F286" s="218" t="s">
        <v>6464</v>
      </c>
      <c r="G286" s="219" t="s">
        <v>5747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3293</v>
      </c>
    </row>
    <row r="287" s="2" customFormat="1" ht="21.75" customHeight="1">
      <c r="A287" s="41"/>
      <c r="B287" s="42"/>
      <c r="C287" s="216" t="s">
        <v>2112</v>
      </c>
      <c r="D287" s="216" t="s">
        <v>227</v>
      </c>
      <c r="E287" s="217" t="s">
        <v>6465</v>
      </c>
      <c r="F287" s="218" t="s">
        <v>6466</v>
      </c>
      <c r="G287" s="219" t="s">
        <v>5747</v>
      </c>
      <c r="H287" s="220">
        <v>1</v>
      </c>
      <c r="I287" s="221"/>
      <c r="J287" s="222">
        <f>ROUND(I287*H287,2)</f>
        <v>0</v>
      </c>
      <c r="K287" s="218" t="s">
        <v>6195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3318</v>
      </c>
    </row>
    <row r="288" s="2" customFormat="1" ht="62.7" customHeight="1">
      <c r="A288" s="41"/>
      <c r="B288" s="42"/>
      <c r="C288" s="216" t="s">
        <v>2117</v>
      </c>
      <c r="D288" s="216" t="s">
        <v>227</v>
      </c>
      <c r="E288" s="217" t="s">
        <v>6467</v>
      </c>
      <c r="F288" s="218" t="s">
        <v>6468</v>
      </c>
      <c r="G288" s="219" t="s">
        <v>5747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3331</v>
      </c>
    </row>
    <row r="289" s="2" customFormat="1" ht="21.75" customHeight="1">
      <c r="A289" s="41"/>
      <c r="B289" s="42"/>
      <c r="C289" s="216" t="s">
        <v>2122</v>
      </c>
      <c r="D289" s="216" t="s">
        <v>227</v>
      </c>
      <c r="E289" s="217" t="s">
        <v>6469</v>
      </c>
      <c r="F289" s="218" t="s">
        <v>6470</v>
      </c>
      <c r="G289" s="219" t="s">
        <v>5747</v>
      </c>
      <c r="H289" s="220">
        <v>1</v>
      </c>
      <c r="I289" s="221"/>
      <c r="J289" s="222">
        <f>ROUND(I289*H289,2)</f>
        <v>0</v>
      </c>
      <c r="K289" s="218" t="s">
        <v>6195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3342</v>
      </c>
    </row>
    <row r="290" s="2" customFormat="1" ht="49.05" customHeight="1">
      <c r="A290" s="41"/>
      <c r="B290" s="42"/>
      <c r="C290" s="216" t="s">
        <v>2127</v>
      </c>
      <c r="D290" s="216" t="s">
        <v>227</v>
      </c>
      <c r="E290" s="217" t="s">
        <v>6471</v>
      </c>
      <c r="F290" s="218" t="s">
        <v>6472</v>
      </c>
      <c r="G290" s="219" t="s">
        <v>5747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3350</v>
      </c>
    </row>
    <row r="291" s="2" customFormat="1" ht="21.75" customHeight="1">
      <c r="A291" s="41"/>
      <c r="B291" s="42"/>
      <c r="C291" s="216" t="s">
        <v>2132</v>
      </c>
      <c r="D291" s="216" t="s">
        <v>227</v>
      </c>
      <c r="E291" s="217" t="s">
        <v>6473</v>
      </c>
      <c r="F291" s="218" t="s">
        <v>6474</v>
      </c>
      <c r="G291" s="219" t="s">
        <v>5747</v>
      </c>
      <c r="H291" s="220">
        <v>1</v>
      </c>
      <c r="I291" s="221"/>
      <c r="J291" s="222">
        <f>ROUND(I291*H291,2)</f>
        <v>0</v>
      </c>
      <c r="K291" s="218" t="s">
        <v>6195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3358</v>
      </c>
    </row>
    <row r="292" s="2" customFormat="1" ht="62.7" customHeight="1">
      <c r="A292" s="41"/>
      <c r="B292" s="42"/>
      <c r="C292" s="216" t="s">
        <v>2142</v>
      </c>
      <c r="D292" s="216" t="s">
        <v>227</v>
      </c>
      <c r="E292" s="217" t="s">
        <v>6475</v>
      </c>
      <c r="F292" s="218" t="s">
        <v>6476</v>
      </c>
      <c r="G292" s="219" t="s">
        <v>5747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3369</v>
      </c>
    </row>
    <row r="293" s="2" customFormat="1" ht="21.75" customHeight="1">
      <c r="A293" s="41"/>
      <c r="B293" s="42"/>
      <c r="C293" s="216" t="s">
        <v>2147</v>
      </c>
      <c r="D293" s="216" t="s">
        <v>227</v>
      </c>
      <c r="E293" s="217" t="s">
        <v>6469</v>
      </c>
      <c r="F293" s="218" t="s">
        <v>6470</v>
      </c>
      <c r="G293" s="219" t="s">
        <v>5747</v>
      </c>
      <c r="H293" s="220">
        <v>2</v>
      </c>
      <c r="I293" s="221"/>
      <c r="J293" s="222">
        <f>ROUND(I293*H293,2)</f>
        <v>0</v>
      </c>
      <c r="K293" s="218" t="s">
        <v>6195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3383</v>
      </c>
    </row>
    <row r="294" s="2" customFormat="1" ht="44.25" customHeight="1">
      <c r="A294" s="41"/>
      <c r="B294" s="42"/>
      <c r="C294" s="216" t="s">
        <v>5147</v>
      </c>
      <c r="D294" s="216" t="s">
        <v>227</v>
      </c>
      <c r="E294" s="217" t="s">
        <v>6477</v>
      </c>
      <c r="F294" s="218" t="s">
        <v>6478</v>
      </c>
      <c r="G294" s="219" t="s">
        <v>5747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3396</v>
      </c>
    </row>
    <row r="295" s="2" customFormat="1" ht="24.15" customHeight="1">
      <c r="A295" s="41"/>
      <c r="B295" s="42"/>
      <c r="C295" s="216" t="s">
        <v>2159</v>
      </c>
      <c r="D295" s="216" t="s">
        <v>227</v>
      </c>
      <c r="E295" s="217" t="s">
        <v>6479</v>
      </c>
      <c r="F295" s="218" t="s">
        <v>6480</v>
      </c>
      <c r="G295" s="219" t="s">
        <v>5747</v>
      </c>
      <c r="H295" s="220">
        <v>2</v>
      </c>
      <c r="I295" s="221"/>
      <c r="J295" s="222">
        <f>ROUND(I295*H295,2)</f>
        <v>0</v>
      </c>
      <c r="K295" s="218" t="s">
        <v>6195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3422</v>
      </c>
    </row>
    <row r="296" s="2" customFormat="1" ht="24.15" customHeight="1">
      <c r="A296" s="41"/>
      <c r="B296" s="42"/>
      <c r="C296" s="216" t="s">
        <v>5150</v>
      </c>
      <c r="D296" s="216" t="s">
        <v>227</v>
      </c>
      <c r="E296" s="217" t="s">
        <v>6481</v>
      </c>
      <c r="F296" s="218" t="s">
        <v>6482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3445</v>
      </c>
    </row>
    <row r="297" s="2" customFormat="1" ht="16.5" customHeight="1">
      <c r="A297" s="41"/>
      <c r="B297" s="42"/>
      <c r="C297" s="216" t="s">
        <v>6174</v>
      </c>
      <c r="D297" s="216" t="s">
        <v>227</v>
      </c>
      <c r="E297" s="217" t="s">
        <v>6483</v>
      </c>
      <c r="F297" s="218" t="s">
        <v>6484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6195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3458</v>
      </c>
    </row>
    <row r="298" s="2" customFormat="1" ht="24.15" customHeight="1">
      <c r="A298" s="41"/>
      <c r="B298" s="42"/>
      <c r="C298" s="216" t="s">
        <v>5153</v>
      </c>
      <c r="D298" s="216" t="s">
        <v>227</v>
      </c>
      <c r="E298" s="217" t="s">
        <v>6485</v>
      </c>
      <c r="F298" s="218" t="s">
        <v>6486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3467</v>
      </c>
    </row>
    <row r="299" s="2" customFormat="1" ht="16.5" customHeight="1">
      <c r="A299" s="41"/>
      <c r="B299" s="42"/>
      <c r="C299" s="216" t="s">
        <v>6178</v>
      </c>
      <c r="D299" s="216" t="s">
        <v>227</v>
      </c>
      <c r="E299" s="217" t="s">
        <v>6487</v>
      </c>
      <c r="F299" s="218" t="s">
        <v>6488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6195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3479</v>
      </c>
    </row>
    <row r="300" s="2" customFormat="1" ht="24.15" customHeight="1">
      <c r="A300" s="41"/>
      <c r="B300" s="42"/>
      <c r="C300" s="216" t="s">
        <v>2185</v>
      </c>
      <c r="D300" s="216" t="s">
        <v>227</v>
      </c>
      <c r="E300" s="217" t="s">
        <v>6489</v>
      </c>
      <c r="F300" s="218" t="s">
        <v>6490</v>
      </c>
      <c r="G300" s="219" t="s">
        <v>5747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3488</v>
      </c>
    </row>
    <row r="301" s="2" customFormat="1" ht="21.75" customHeight="1">
      <c r="A301" s="41"/>
      <c r="B301" s="42"/>
      <c r="C301" s="216" t="s">
        <v>2191</v>
      </c>
      <c r="D301" s="216" t="s">
        <v>227</v>
      </c>
      <c r="E301" s="217" t="s">
        <v>6491</v>
      </c>
      <c r="F301" s="218" t="s">
        <v>6492</v>
      </c>
      <c r="G301" s="219" t="s">
        <v>5747</v>
      </c>
      <c r="H301" s="220">
        <v>3</v>
      </c>
      <c r="I301" s="221"/>
      <c r="J301" s="222">
        <f>ROUND(I301*H301,2)</f>
        <v>0</v>
      </c>
      <c r="K301" s="218" t="s">
        <v>6195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3496</v>
      </c>
    </row>
    <row r="302" s="2" customFormat="1" ht="16.5" customHeight="1">
      <c r="A302" s="41"/>
      <c r="B302" s="42"/>
      <c r="C302" s="216" t="s">
        <v>2199</v>
      </c>
      <c r="D302" s="216" t="s">
        <v>227</v>
      </c>
      <c r="E302" s="217" t="s">
        <v>6493</v>
      </c>
      <c r="F302" s="218" t="s">
        <v>6494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3504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6495</v>
      </c>
      <c r="F303" s="218" t="s">
        <v>6496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3512</v>
      </c>
    </row>
    <row r="304" s="2" customFormat="1" ht="37.8" customHeight="1">
      <c r="A304" s="41"/>
      <c r="B304" s="42"/>
      <c r="C304" s="216" t="s">
        <v>2213</v>
      </c>
      <c r="D304" s="216" t="s">
        <v>227</v>
      </c>
      <c r="E304" s="217" t="s">
        <v>6497</v>
      </c>
      <c r="F304" s="218" t="s">
        <v>6393</v>
      </c>
      <c r="G304" s="219" t="s">
        <v>5747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6185</v>
      </c>
    </row>
    <row r="305" s="2" customFormat="1" ht="21.75" customHeight="1">
      <c r="A305" s="41"/>
      <c r="B305" s="42"/>
      <c r="C305" s="216" t="s">
        <v>2217</v>
      </c>
      <c r="D305" s="216" t="s">
        <v>227</v>
      </c>
      <c r="E305" s="217" t="s">
        <v>6498</v>
      </c>
      <c r="F305" s="218" t="s">
        <v>6343</v>
      </c>
      <c r="G305" s="219" t="s">
        <v>5747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3535</v>
      </c>
    </row>
    <row r="306" s="2" customFormat="1" ht="24.15" customHeight="1">
      <c r="A306" s="41"/>
      <c r="B306" s="42"/>
      <c r="C306" s="216" t="s">
        <v>2221</v>
      </c>
      <c r="D306" s="216" t="s">
        <v>227</v>
      </c>
      <c r="E306" s="217" t="s">
        <v>6499</v>
      </c>
      <c r="F306" s="218" t="s">
        <v>6500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3547</v>
      </c>
    </row>
    <row r="307" s="2" customFormat="1" ht="24.15" customHeight="1">
      <c r="A307" s="41"/>
      <c r="B307" s="42"/>
      <c r="C307" s="216" t="s">
        <v>2225</v>
      </c>
      <c r="D307" s="216" t="s">
        <v>227</v>
      </c>
      <c r="E307" s="217" t="s">
        <v>6501</v>
      </c>
      <c r="F307" s="218" t="s">
        <v>6502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3554</v>
      </c>
    </row>
    <row r="308" s="2" customFormat="1" ht="24.15" customHeight="1">
      <c r="A308" s="41"/>
      <c r="B308" s="42"/>
      <c r="C308" s="216" t="s">
        <v>2229</v>
      </c>
      <c r="D308" s="216" t="s">
        <v>227</v>
      </c>
      <c r="E308" s="217" t="s">
        <v>6503</v>
      </c>
      <c r="F308" s="218" t="s">
        <v>6504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6195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2235</v>
      </c>
      <c r="D309" s="216" t="s">
        <v>227</v>
      </c>
      <c r="E309" s="217" t="s">
        <v>6505</v>
      </c>
      <c r="F309" s="218" t="s">
        <v>6506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3578</v>
      </c>
    </row>
    <row r="310" s="2" customFormat="1" ht="24.15" customHeight="1">
      <c r="A310" s="41"/>
      <c r="B310" s="42"/>
      <c r="C310" s="216" t="s">
        <v>2165</v>
      </c>
      <c r="D310" s="216" t="s">
        <v>227</v>
      </c>
      <c r="E310" s="217" t="s">
        <v>6507</v>
      </c>
      <c r="F310" s="218" t="s">
        <v>6508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3620</v>
      </c>
    </row>
    <row r="311" s="2" customFormat="1" ht="24.15" customHeight="1">
      <c r="A311" s="41"/>
      <c r="B311" s="42"/>
      <c r="C311" s="216" t="s">
        <v>2244</v>
      </c>
      <c r="D311" s="216" t="s">
        <v>227</v>
      </c>
      <c r="E311" s="217" t="s">
        <v>6509</v>
      </c>
      <c r="F311" s="218" t="s">
        <v>6510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3631</v>
      </c>
    </row>
    <row r="312" s="2" customFormat="1" ht="24.15" customHeight="1">
      <c r="A312" s="41"/>
      <c r="B312" s="42"/>
      <c r="C312" s="216" t="s">
        <v>2248</v>
      </c>
      <c r="D312" s="216" t="s">
        <v>227</v>
      </c>
      <c r="E312" s="217" t="s">
        <v>6511</v>
      </c>
      <c r="F312" s="218" t="s">
        <v>6512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3639</v>
      </c>
    </row>
    <row r="313" s="2" customFormat="1" ht="24.15" customHeight="1">
      <c r="A313" s="41"/>
      <c r="B313" s="42"/>
      <c r="C313" s="216" t="s">
        <v>6138</v>
      </c>
      <c r="D313" s="216" t="s">
        <v>227</v>
      </c>
      <c r="E313" s="217" t="s">
        <v>6513</v>
      </c>
      <c r="F313" s="218" t="s">
        <v>6514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6195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3647</v>
      </c>
    </row>
    <row r="314" s="2" customFormat="1" ht="24.15" customHeight="1">
      <c r="A314" s="41"/>
      <c r="B314" s="42"/>
      <c r="C314" s="216" t="s">
        <v>5174</v>
      </c>
      <c r="D314" s="216" t="s">
        <v>227</v>
      </c>
      <c r="E314" s="217" t="s">
        <v>6515</v>
      </c>
      <c r="F314" s="218" t="s">
        <v>6516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3655</v>
      </c>
    </row>
    <row r="315" s="2" customFormat="1" ht="24.15" customHeight="1">
      <c r="A315" s="41"/>
      <c r="B315" s="42"/>
      <c r="C315" s="216" t="s">
        <v>2259</v>
      </c>
      <c r="D315" s="216" t="s">
        <v>227</v>
      </c>
      <c r="E315" s="217" t="s">
        <v>6517</v>
      </c>
      <c r="F315" s="218" t="s">
        <v>6518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3663</v>
      </c>
    </row>
    <row r="316" s="2" customFormat="1" ht="24.15" customHeight="1">
      <c r="A316" s="41"/>
      <c r="B316" s="42"/>
      <c r="C316" s="216" t="s">
        <v>5179</v>
      </c>
      <c r="D316" s="216" t="s">
        <v>227</v>
      </c>
      <c r="E316" s="217" t="s">
        <v>6519</v>
      </c>
      <c r="F316" s="218" t="s">
        <v>6520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6195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3671</v>
      </c>
    </row>
    <row r="317" s="2" customFormat="1" ht="24.15" customHeight="1">
      <c r="A317" s="41"/>
      <c r="B317" s="42"/>
      <c r="C317" s="216" t="s">
        <v>2269</v>
      </c>
      <c r="D317" s="216" t="s">
        <v>227</v>
      </c>
      <c r="E317" s="217" t="s">
        <v>6521</v>
      </c>
      <c r="F317" s="218" t="s">
        <v>6522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6195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3679</v>
      </c>
    </row>
    <row r="318" s="2" customFormat="1" ht="21.75" customHeight="1">
      <c r="A318" s="41"/>
      <c r="B318" s="42"/>
      <c r="C318" s="216" t="s">
        <v>2273</v>
      </c>
      <c r="D318" s="216" t="s">
        <v>227</v>
      </c>
      <c r="E318" s="217" t="s">
        <v>6523</v>
      </c>
      <c r="F318" s="218" t="s">
        <v>6524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6195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3687</v>
      </c>
    </row>
    <row r="319" s="2" customFormat="1" ht="24.15" customHeight="1">
      <c r="A319" s="41"/>
      <c r="B319" s="42"/>
      <c r="C319" s="216" t="s">
        <v>2277</v>
      </c>
      <c r="D319" s="216" t="s">
        <v>227</v>
      </c>
      <c r="E319" s="217" t="s">
        <v>6525</v>
      </c>
      <c r="F319" s="218" t="s">
        <v>6526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6195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3695</v>
      </c>
    </row>
    <row r="320" s="2" customFormat="1" ht="21.75" customHeight="1">
      <c r="A320" s="41"/>
      <c r="B320" s="42"/>
      <c r="C320" s="216" t="s">
        <v>2285</v>
      </c>
      <c r="D320" s="216" t="s">
        <v>227</v>
      </c>
      <c r="E320" s="217" t="s">
        <v>6527</v>
      </c>
      <c r="F320" s="218" t="s">
        <v>6528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6195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3703</v>
      </c>
    </row>
    <row r="321" s="2" customFormat="1" ht="24.15" customHeight="1">
      <c r="A321" s="41"/>
      <c r="B321" s="42"/>
      <c r="C321" s="216" t="s">
        <v>2289</v>
      </c>
      <c r="D321" s="216" t="s">
        <v>227</v>
      </c>
      <c r="E321" s="217" t="s">
        <v>6529</v>
      </c>
      <c r="F321" s="218" t="s">
        <v>6530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6195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3711</v>
      </c>
    </row>
    <row r="322" s="2" customFormat="1" ht="21.75" customHeight="1">
      <c r="A322" s="41"/>
      <c r="B322" s="42"/>
      <c r="C322" s="216" t="s">
        <v>2293</v>
      </c>
      <c r="D322" s="216" t="s">
        <v>227</v>
      </c>
      <c r="E322" s="217" t="s">
        <v>6531</v>
      </c>
      <c r="F322" s="218" t="s">
        <v>6532</v>
      </c>
      <c r="G322" s="219" t="s">
        <v>5747</v>
      </c>
      <c r="H322" s="220">
        <v>3</v>
      </c>
      <c r="I322" s="221"/>
      <c r="J322" s="222">
        <f>ROUND(I322*H322,2)</f>
        <v>0</v>
      </c>
      <c r="K322" s="218" t="s">
        <v>6195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3719</v>
      </c>
    </row>
    <row r="323" s="2" customFormat="1" ht="21.75" customHeight="1">
      <c r="A323" s="41"/>
      <c r="B323" s="42"/>
      <c r="C323" s="216" t="s">
        <v>2297</v>
      </c>
      <c r="D323" s="216" t="s">
        <v>227</v>
      </c>
      <c r="E323" s="217" t="s">
        <v>6533</v>
      </c>
      <c r="F323" s="218" t="s">
        <v>6534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6195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3727</v>
      </c>
    </row>
    <row r="324" s="2" customFormat="1" ht="21.75" customHeight="1">
      <c r="A324" s="41"/>
      <c r="B324" s="42"/>
      <c r="C324" s="216" t="s">
        <v>2304</v>
      </c>
      <c r="D324" s="216" t="s">
        <v>227</v>
      </c>
      <c r="E324" s="217" t="s">
        <v>6535</v>
      </c>
      <c r="F324" s="218" t="s">
        <v>6536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6195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3735</v>
      </c>
    </row>
    <row r="325" s="2" customFormat="1" ht="21.75" customHeight="1">
      <c r="A325" s="41"/>
      <c r="B325" s="42"/>
      <c r="C325" s="216" t="s">
        <v>2309</v>
      </c>
      <c r="D325" s="216" t="s">
        <v>227</v>
      </c>
      <c r="E325" s="217" t="s">
        <v>6537</v>
      </c>
      <c r="F325" s="218" t="s">
        <v>6538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3743</v>
      </c>
    </row>
    <row r="326" s="2" customFormat="1" ht="21.75" customHeight="1">
      <c r="A326" s="41"/>
      <c r="B326" s="42"/>
      <c r="C326" s="216" t="s">
        <v>2313</v>
      </c>
      <c r="D326" s="216" t="s">
        <v>227</v>
      </c>
      <c r="E326" s="217" t="s">
        <v>6539</v>
      </c>
      <c r="F326" s="218" t="s">
        <v>6540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3751</v>
      </c>
    </row>
    <row r="327" s="2" customFormat="1" ht="24.15" customHeight="1">
      <c r="A327" s="41"/>
      <c r="B327" s="42"/>
      <c r="C327" s="216" t="s">
        <v>2317</v>
      </c>
      <c r="D327" s="216" t="s">
        <v>227</v>
      </c>
      <c r="E327" s="217" t="s">
        <v>6541</v>
      </c>
      <c r="F327" s="218" t="s">
        <v>6542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6195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3759</v>
      </c>
    </row>
    <row r="328" s="2" customFormat="1" ht="21.75" customHeight="1">
      <c r="A328" s="41"/>
      <c r="B328" s="42"/>
      <c r="C328" s="216" t="s">
        <v>2321</v>
      </c>
      <c r="D328" s="216" t="s">
        <v>227</v>
      </c>
      <c r="E328" s="217" t="s">
        <v>6543</v>
      </c>
      <c r="F328" s="218" t="s">
        <v>6544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3767</v>
      </c>
    </row>
    <row r="329" s="2" customFormat="1" ht="21.75" customHeight="1">
      <c r="A329" s="41"/>
      <c r="B329" s="42"/>
      <c r="C329" s="216" t="s">
        <v>2325</v>
      </c>
      <c r="D329" s="216" t="s">
        <v>227</v>
      </c>
      <c r="E329" s="217" t="s">
        <v>6545</v>
      </c>
      <c r="F329" s="218" t="s">
        <v>6546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3775</v>
      </c>
    </row>
    <row r="330" s="2" customFormat="1" ht="24.15" customHeight="1">
      <c r="A330" s="41"/>
      <c r="B330" s="42"/>
      <c r="C330" s="216" t="s">
        <v>2329</v>
      </c>
      <c r="D330" s="216" t="s">
        <v>227</v>
      </c>
      <c r="E330" s="217" t="s">
        <v>6547</v>
      </c>
      <c r="F330" s="218" t="s">
        <v>6548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6195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3783</v>
      </c>
    </row>
    <row r="331" s="2" customFormat="1" ht="21.75" customHeight="1">
      <c r="A331" s="41"/>
      <c r="B331" s="42"/>
      <c r="C331" s="216" t="s">
        <v>2333</v>
      </c>
      <c r="D331" s="216" t="s">
        <v>227</v>
      </c>
      <c r="E331" s="217" t="s">
        <v>6549</v>
      </c>
      <c r="F331" s="218" t="s">
        <v>6550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3791</v>
      </c>
    </row>
    <row r="332" s="2" customFormat="1" ht="21.75" customHeight="1">
      <c r="A332" s="41"/>
      <c r="B332" s="42"/>
      <c r="C332" s="216" t="s">
        <v>2337</v>
      </c>
      <c r="D332" s="216" t="s">
        <v>227</v>
      </c>
      <c r="E332" s="217" t="s">
        <v>6551</v>
      </c>
      <c r="F332" s="218" t="s">
        <v>6552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3799</v>
      </c>
    </row>
    <row r="333" s="2" customFormat="1" ht="24.15" customHeight="1">
      <c r="A333" s="41"/>
      <c r="B333" s="42"/>
      <c r="C333" s="216" t="s">
        <v>2341</v>
      </c>
      <c r="D333" s="216" t="s">
        <v>227</v>
      </c>
      <c r="E333" s="217" t="s">
        <v>6553</v>
      </c>
      <c r="F333" s="218" t="s">
        <v>6554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6195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3807</v>
      </c>
    </row>
    <row r="334" s="2" customFormat="1" ht="21.75" customHeight="1">
      <c r="A334" s="41"/>
      <c r="B334" s="42"/>
      <c r="C334" s="216" t="s">
        <v>2345</v>
      </c>
      <c r="D334" s="216" t="s">
        <v>227</v>
      </c>
      <c r="E334" s="217" t="s">
        <v>6555</v>
      </c>
      <c r="F334" s="218" t="s">
        <v>6556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3815</v>
      </c>
    </row>
    <row r="335" s="2" customFormat="1" ht="21.75" customHeight="1">
      <c r="A335" s="41"/>
      <c r="B335" s="42"/>
      <c r="C335" s="216" t="s">
        <v>2349</v>
      </c>
      <c r="D335" s="216" t="s">
        <v>227</v>
      </c>
      <c r="E335" s="217" t="s">
        <v>6557</v>
      </c>
      <c r="F335" s="218" t="s">
        <v>6558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3823</v>
      </c>
    </row>
    <row r="336" s="2" customFormat="1" ht="24.15" customHeight="1">
      <c r="A336" s="41"/>
      <c r="B336" s="42"/>
      <c r="C336" s="216" t="s">
        <v>2353</v>
      </c>
      <c r="D336" s="216" t="s">
        <v>227</v>
      </c>
      <c r="E336" s="217" t="s">
        <v>6559</v>
      </c>
      <c r="F336" s="218" t="s">
        <v>6560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6195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3831</v>
      </c>
    </row>
    <row r="337" s="2" customFormat="1" ht="21.75" customHeight="1">
      <c r="A337" s="41"/>
      <c r="B337" s="42"/>
      <c r="C337" s="216" t="s">
        <v>2357</v>
      </c>
      <c r="D337" s="216" t="s">
        <v>227</v>
      </c>
      <c r="E337" s="217" t="s">
        <v>6561</v>
      </c>
      <c r="F337" s="218" t="s">
        <v>6562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3839</v>
      </c>
    </row>
    <row r="338" s="2" customFormat="1" ht="21.75" customHeight="1">
      <c r="A338" s="41"/>
      <c r="B338" s="42"/>
      <c r="C338" s="216" t="s">
        <v>2362</v>
      </c>
      <c r="D338" s="216" t="s">
        <v>227</v>
      </c>
      <c r="E338" s="217" t="s">
        <v>6563</v>
      </c>
      <c r="F338" s="218" t="s">
        <v>6562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3847</v>
      </c>
    </row>
    <row r="339" s="2" customFormat="1" ht="24.15" customHeight="1">
      <c r="A339" s="41"/>
      <c r="B339" s="42"/>
      <c r="C339" s="216" t="s">
        <v>2366</v>
      </c>
      <c r="D339" s="216" t="s">
        <v>227</v>
      </c>
      <c r="E339" s="217" t="s">
        <v>6564</v>
      </c>
      <c r="F339" s="218" t="s">
        <v>6565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6195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3855</v>
      </c>
    </row>
    <row r="340" s="2" customFormat="1" ht="24.15" customHeight="1">
      <c r="A340" s="41"/>
      <c r="B340" s="42"/>
      <c r="C340" s="216" t="s">
        <v>2370</v>
      </c>
      <c r="D340" s="216" t="s">
        <v>227</v>
      </c>
      <c r="E340" s="217" t="s">
        <v>6566</v>
      </c>
      <c r="F340" s="218" t="s">
        <v>6567</v>
      </c>
      <c r="G340" s="219" t="s">
        <v>5747</v>
      </c>
      <c r="H340" s="220">
        <v>13</v>
      </c>
      <c r="I340" s="221"/>
      <c r="J340" s="222">
        <f>ROUND(I340*H340,2)</f>
        <v>0</v>
      </c>
      <c r="K340" s="218" t="s">
        <v>6195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3870</v>
      </c>
    </row>
    <row r="341" s="2" customFormat="1" ht="24.15" customHeight="1">
      <c r="A341" s="41"/>
      <c r="B341" s="42"/>
      <c r="C341" s="216" t="s">
        <v>2374</v>
      </c>
      <c r="D341" s="216" t="s">
        <v>227</v>
      </c>
      <c r="E341" s="217" t="s">
        <v>6568</v>
      </c>
      <c r="F341" s="218" t="s">
        <v>6569</v>
      </c>
      <c r="G341" s="219" t="s">
        <v>5747</v>
      </c>
      <c r="H341" s="220">
        <v>1</v>
      </c>
      <c r="I341" s="221"/>
      <c r="J341" s="222">
        <f>ROUND(I341*H341,2)</f>
        <v>0</v>
      </c>
      <c r="K341" s="218" t="s">
        <v>6195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3878</v>
      </c>
    </row>
    <row r="342" s="2" customFormat="1" ht="24.15" customHeight="1">
      <c r="A342" s="41"/>
      <c r="B342" s="42"/>
      <c r="C342" s="216" t="s">
        <v>2378</v>
      </c>
      <c r="D342" s="216" t="s">
        <v>227</v>
      </c>
      <c r="E342" s="217" t="s">
        <v>6570</v>
      </c>
      <c r="F342" s="218" t="s">
        <v>6571</v>
      </c>
      <c r="G342" s="219" t="s">
        <v>5747</v>
      </c>
      <c r="H342" s="220">
        <v>1</v>
      </c>
      <c r="I342" s="221"/>
      <c r="J342" s="222">
        <f>ROUND(I342*H342,2)</f>
        <v>0</v>
      </c>
      <c r="K342" s="218" t="s">
        <v>6195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3886</v>
      </c>
    </row>
    <row r="343" s="2" customFormat="1" ht="24.15" customHeight="1">
      <c r="A343" s="41"/>
      <c r="B343" s="42"/>
      <c r="C343" s="216" t="s">
        <v>2382</v>
      </c>
      <c r="D343" s="216" t="s">
        <v>227</v>
      </c>
      <c r="E343" s="217" t="s">
        <v>6572</v>
      </c>
      <c r="F343" s="218" t="s">
        <v>6573</v>
      </c>
      <c r="G343" s="219" t="s">
        <v>5747</v>
      </c>
      <c r="H343" s="220">
        <v>8</v>
      </c>
      <c r="I343" s="221"/>
      <c r="J343" s="222">
        <f>ROUND(I343*H343,2)</f>
        <v>0</v>
      </c>
      <c r="K343" s="218" t="s">
        <v>6195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3896</v>
      </c>
    </row>
    <row r="344" s="2" customFormat="1" ht="24.15" customHeight="1">
      <c r="A344" s="41"/>
      <c r="B344" s="42"/>
      <c r="C344" s="216" t="s">
        <v>2391</v>
      </c>
      <c r="D344" s="216" t="s">
        <v>227</v>
      </c>
      <c r="E344" s="217" t="s">
        <v>6574</v>
      </c>
      <c r="F344" s="218" t="s">
        <v>6575</v>
      </c>
      <c r="G344" s="219" t="s">
        <v>5747</v>
      </c>
      <c r="H344" s="220">
        <v>161</v>
      </c>
      <c r="I344" s="221"/>
      <c r="J344" s="222">
        <f>ROUND(I344*H344,2)</f>
        <v>0</v>
      </c>
      <c r="K344" s="218" t="s">
        <v>6195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2390</v>
      </c>
      <c r="D345" s="216" t="s">
        <v>227</v>
      </c>
      <c r="E345" s="217" t="s">
        <v>6576</v>
      </c>
      <c r="F345" s="218" t="s">
        <v>6577</v>
      </c>
      <c r="G345" s="219" t="s">
        <v>5747</v>
      </c>
      <c r="H345" s="220">
        <v>3</v>
      </c>
      <c r="I345" s="221"/>
      <c r="J345" s="222">
        <f>ROUND(I345*H345,2)</f>
        <v>0</v>
      </c>
      <c r="K345" s="218" t="s">
        <v>6195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6578</v>
      </c>
      <c r="F346" s="214" t="s">
        <v>6579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2400</v>
      </c>
      <c r="D347" s="216" t="s">
        <v>227</v>
      </c>
      <c r="E347" s="217" t="s">
        <v>6580</v>
      </c>
      <c r="F347" s="218" t="s">
        <v>6581</v>
      </c>
      <c r="G347" s="219" t="s">
        <v>5747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4682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4682</v>
      </c>
      <c r="BM347" s="227" t="s">
        <v>1385</v>
      </c>
    </row>
    <row r="348" s="2" customFormat="1" ht="16.5" customHeight="1">
      <c r="A348" s="41"/>
      <c r="B348" s="42"/>
      <c r="C348" s="216" t="s">
        <v>2388</v>
      </c>
      <c r="D348" s="216" t="s">
        <v>227</v>
      </c>
      <c r="E348" s="217" t="s">
        <v>6582</v>
      </c>
      <c r="F348" s="218" t="s">
        <v>6583</v>
      </c>
      <c r="G348" s="219" t="s">
        <v>5747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4682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4682</v>
      </c>
      <c r="BM348" s="227" t="s">
        <v>3927</v>
      </c>
    </row>
    <row r="349" s="2" customFormat="1" ht="16.5" customHeight="1">
      <c r="A349" s="41"/>
      <c r="B349" s="42"/>
      <c r="C349" s="216" t="s">
        <v>2407</v>
      </c>
      <c r="D349" s="216" t="s">
        <v>227</v>
      </c>
      <c r="E349" s="217" t="s">
        <v>6584</v>
      </c>
      <c r="F349" s="218" t="s">
        <v>6585</v>
      </c>
      <c r="G349" s="219" t="s">
        <v>6586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4682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4682</v>
      </c>
      <c r="BM349" s="227" t="s">
        <v>3935</v>
      </c>
    </row>
    <row r="350" s="2" customFormat="1" ht="16.5" customHeight="1">
      <c r="A350" s="41"/>
      <c r="B350" s="42"/>
      <c r="C350" s="216" t="s">
        <v>2411</v>
      </c>
      <c r="D350" s="216" t="s">
        <v>227</v>
      </c>
      <c r="E350" s="217" t="s">
        <v>6587</v>
      </c>
      <c r="F350" s="218" t="s">
        <v>6588</v>
      </c>
      <c r="G350" s="219" t="s">
        <v>6586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4682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4682</v>
      </c>
      <c r="BM350" s="227" t="s">
        <v>3943</v>
      </c>
    </row>
    <row r="351" s="2" customFormat="1" ht="16.5" customHeight="1">
      <c r="A351" s="41"/>
      <c r="B351" s="42"/>
      <c r="C351" s="216" t="s">
        <v>2415</v>
      </c>
      <c r="D351" s="216" t="s">
        <v>227</v>
      </c>
      <c r="E351" s="217" t="s">
        <v>6589</v>
      </c>
      <c r="F351" s="218" t="s">
        <v>6590</v>
      </c>
      <c r="G351" s="219" t="s">
        <v>6586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4682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4682</v>
      </c>
      <c r="BM351" s="227" t="s">
        <v>3951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7oo1v0OBsYlhGTy5UlUHfMdQblqXGMXlL3MR6aOZ3nDhGl6Q472r82C0KYNs9UsZkAqeDAcvkkZ4M4cC29sK8g==" hashValue="hWLzzGWHo57bY+QH4hwQQfU60lBranmjPsjbRt8Y/0WMwno86fZEi6sL5JtPgNQDGAnjm1j5SaNet2U4K4kfew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6591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6592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6593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6594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6595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6596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6597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6598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6599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6600</v>
      </c>
      <c r="F94" s="214" t="s">
        <v>6601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5958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6602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6603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6604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6605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6606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6607</v>
      </c>
      <c r="F101" s="214" t="s">
        <v>6608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5958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6609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6610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6611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6612</v>
      </c>
      <c r="F105" s="214" t="s">
        <v>6613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5958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6614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6615</v>
      </c>
      <c r="G107" s="219" t="s">
        <v>5747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6616</v>
      </c>
      <c r="G108" s="219" t="s">
        <v>5747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6617</v>
      </c>
      <c r="F109" s="214" t="s">
        <v>6618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5958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6619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6620</v>
      </c>
      <c r="G111" s="219" t="s">
        <v>5747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6621</v>
      </c>
      <c r="F112" s="214" t="s">
        <v>6622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5958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6623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6624</v>
      </c>
      <c r="G114" s="219" t="s">
        <v>5747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6625</v>
      </c>
      <c r="F115" s="214" t="s">
        <v>6626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5958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6627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6628</v>
      </c>
      <c r="G117" s="219" t="s">
        <v>5747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6629</v>
      </c>
      <c r="G118" s="219" t="s">
        <v>5747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6630</v>
      </c>
      <c r="G119" s="219" t="s">
        <v>5747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6631</v>
      </c>
      <c r="G120" s="219" t="s">
        <v>5747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6632</v>
      </c>
      <c r="G121" s="219" t="s">
        <v>5747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6633</v>
      </c>
      <c r="G122" s="219" t="s">
        <v>5704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6QMx1Xvb4Qs3asMgx/qBqcb+yiDQUEHbozvgumprKFfAbkdUvPkwzBmYPQfvMWIek2RsBVk5H68cqcfC6qVu2w==" hashValue="Scfnli/0Q+KQ8cpQqrpZgJnuBVLCOVsfrQEjC7q3U8tePL68c4YINxbm3OYAhh2uNdxt2Jxw7CT8RiAXyI4fQw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6635</v>
      </c>
      <c r="F94" s="218" t="s">
        <v>6636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6637</v>
      </c>
    </row>
    <row r="95" s="2" customFormat="1">
      <c r="A95" s="41"/>
      <c r="B95" s="42"/>
      <c r="C95" s="43"/>
      <c r="D95" s="267" t="s">
        <v>314</v>
      </c>
      <c r="E95" s="43"/>
      <c r="F95" s="268" t="s">
        <v>6638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6639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6640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2519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6641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6642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6643</v>
      </c>
      <c r="F103" s="218" t="s">
        <v>6644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6645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6646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6647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6639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6648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6640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6649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4898</v>
      </c>
      <c r="F111" s="218" t="s">
        <v>4899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6650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4900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6651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6652</v>
      </c>
      <c r="F116" s="218" t="s">
        <v>6653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6654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6655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6656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6657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6658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4902</v>
      </c>
      <c r="F122" s="218" t="s">
        <v>4903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6659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4904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6660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6661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6662</v>
      </c>
      <c r="F126" s="288" t="s">
        <v>6663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6664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6665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6666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6639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6668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6640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6669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6670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6671</v>
      </c>
      <c r="F137" s="288" t="s">
        <v>6672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6673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6674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6675</v>
      </c>
      <c r="F140" s="218" t="s">
        <v>6676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6677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6678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6679</v>
      </c>
      <c r="F144" s="218" t="s">
        <v>6680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6681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6682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6683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6684</v>
      </c>
      <c r="F148" s="218" t="s">
        <v>6685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6686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6687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6641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6688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6689</v>
      </c>
      <c r="F152" s="218" t="s">
        <v>6690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6691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6692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6641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6693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6694</v>
      </c>
      <c r="F156" s="218" t="s">
        <v>6695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6696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6697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6698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6699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6700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6701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6702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6703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6699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6704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6701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6705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6706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6707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6708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6699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6709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6701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6710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6711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6699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6712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6701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6713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6714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6639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6648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6640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6649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6715</v>
      </c>
      <c r="F198" s="218" t="s">
        <v>6716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6717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6718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6719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6720</v>
      </c>
      <c r="F201" s="218" t="s">
        <v>6721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6722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6723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6724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6725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6726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6727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6724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6728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6729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6730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6731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6732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6733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6734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6735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6736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6737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6738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6734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6739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6740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6741</v>
      </c>
      <c r="F227" s="218" t="s">
        <v>6742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6743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6744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6725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6737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6745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6746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6747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6748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6749</v>
      </c>
      <c r="F238" s="218" t="s">
        <v>6750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6751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6752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6724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6753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6754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6755</v>
      </c>
      <c r="F243" s="218" t="s">
        <v>6756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6757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6758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6753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6759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6760</v>
      </c>
      <c r="F247" s="218" t="s">
        <v>6761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6762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6763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6764</v>
      </c>
      <c r="F249" s="218" t="s">
        <v>6765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6766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6767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6768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6769</v>
      </c>
      <c r="F252" s="218" t="s">
        <v>6770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6771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6772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6773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6774</v>
      </c>
      <c r="F255" s="288" t="s">
        <v>6775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6776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6777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6778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6779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6780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6781</v>
      </c>
      <c r="F262" s="218" t="s">
        <v>6782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6783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6784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6785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6786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2098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6787</v>
      </c>
      <c r="F267" s="218" t="s">
        <v>6788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6789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6790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6791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2581</v>
      </c>
      <c r="F270" s="214" t="s">
        <v>2582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6792</v>
      </c>
      <c r="F271" s="218" t="s">
        <v>6793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6794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6795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2588</v>
      </c>
      <c r="F273" s="203" t="s">
        <v>2589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2590</v>
      </c>
      <c r="F274" s="214" t="s">
        <v>2591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2603</v>
      </c>
      <c r="F275" s="218" t="s">
        <v>2604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6796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2606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6797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6798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2598</v>
      </c>
      <c r="F279" s="288" t="s">
        <v>2599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6799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6800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2625</v>
      </c>
      <c r="F281" s="218" t="s">
        <v>2626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6801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2628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6797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6802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6803</v>
      </c>
      <c r="F285" s="288" t="s">
        <v>6804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6805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6806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2633</v>
      </c>
      <c r="F287" s="218" t="s">
        <v>2634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6807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2636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6639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6808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6640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6809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2642</v>
      </c>
      <c r="F294" s="288" t="s">
        <v>2643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6810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6811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6812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2647</v>
      </c>
      <c r="F297" s="218" t="s">
        <v>2648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6813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2650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6639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6814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6640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6815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6816</v>
      </c>
      <c r="F304" s="218" t="s">
        <v>6817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6818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6819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4043</v>
      </c>
      <c r="F306" s="214" t="s">
        <v>4044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6820</v>
      </c>
      <c r="F307" s="218" t="s">
        <v>6821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6822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6823</v>
      </c>
      <c r="F308" s="218" t="s">
        <v>6824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6825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6826</v>
      </c>
      <c r="F309" s="218" t="s">
        <v>6827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6828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6829</v>
      </c>
      <c r="F310" s="218" t="s">
        <v>6830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6831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6832</v>
      </c>
      <c r="F311" s="218" t="s">
        <v>6833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6834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6835</v>
      </c>
      <c r="F312" s="218" t="s">
        <v>6836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6837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6838</v>
      </c>
      <c r="F313" s="218" t="s">
        <v>6839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6840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6841</v>
      </c>
      <c r="F314" s="218" t="s">
        <v>6842</v>
      </c>
      <c r="G314" s="219" t="s">
        <v>5061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6843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6844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t9HE8eGZX1OA/iAvsnBO5Ya9d2lHH3PzOOvIGLT0F0/dV+WaiaglCe9GTCcPw8RXykOVtvgxEPD8jLpHlhW8UQ==" hashValue="nuq6LKNRVtdX+VvHY+O4BgCZcLi8em9E+SKL9mBoqEq9o28JqeEfCpDypVJ8ZVe+0/ffmPR2J0+qx74bGQ8MGw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6846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6847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6848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6849</v>
      </c>
      <c r="F97" s="218" t="s">
        <v>6850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6851</v>
      </c>
    </row>
    <row r="98" s="2" customFormat="1">
      <c r="A98" s="41"/>
      <c r="B98" s="42"/>
      <c r="C98" s="43"/>
      <c r="D98" s="267" t="s">
        <v>314</v>
      </c>
      <c r="E98" s="43"/>
      <c r="F98" s="268" t="s">
        <v>6852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6853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4898</v>
      </c>
      <c r="F100" s="218" t="s">
        <v>4899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4900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6855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6856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6857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6652</v>
      </c>
      <c r="F107" s="218" t="s">
        <v>6653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6858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6655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6859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6860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6861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6862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6863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6864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6865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6866</v>
      </c>
      <c r="F120" s="218" t="s">
        <v>6867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6868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6869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6870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6871</v>
      </c>
      <c r="F123" s="218" t="s">
        <v>6872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6873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6874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6875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6876</v>
      </c>
      <c r="F126" s="218" t="s">
        <v>6877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6878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6879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6880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6881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6882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6883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6781</v>
      </c>
      <c r="F135" s="218" t="s">
        <v>6782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6784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6883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6885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6886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6887</v>
      </c>
      <c r="F141" s="218" t="s">
        <v>6888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6889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6890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6891</v>
      </c>
      <c r="F143" s="218" t="s">
        <v>6892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6893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6895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6896</v>
      </c>
      <c r="F147" s="218" t="s">
        <v>6897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6898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6899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2588</v>
      </c>
      <c r="F149" s="203" t="s">
        <v>2589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2754</v>
      </c>
      <c r="F150" s="214" t="s">
        <v>2755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6900</v>
      </c>
      <c r="F151" s="218" t="s">
        <v>6901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6902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6903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6904</v>
      </c>
      <c r="F153" s="218" t="s">
        <v>6905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6906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6907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6903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2667</v>
      </c>
      <c r="F156" s="288" t="s">
        <v>2668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6908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6909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6910</v>
      </c>
      <c r="F158" s="218" t="s">
        <v>6911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6912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6913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6903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2667</v>
      </c>
      <c r="F161" s="288" t="s">
        <v>2668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6909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6915</v>
      </c>
      <c r="F163" s="218" t="s">
        <v>6916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6917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6918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6883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6919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6920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2876</v>
      </c>
      <c r="F168" s="218" t="s">
        <v>2877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6921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2879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6883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2881</v>
      </c>
      <c r="F171" s="288" t="s">
        <v>2882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6922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6923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2886</v>
      </c>
      <c r="F173" s="218" t="s">
        <v>2887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6924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6925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6926</v>
      </c>
      <c r="F176" s="288" t="s">
        <v>6927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6928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6929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2904</v>
      </c>
      <c r="F178" s="218" t="s">
        <v>2905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6930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6925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2909</v>
      </c>
      <c r="F181" s="288" t="s">
        <v>2910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6931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6932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2914</v>
      </c>
      <c r="F183" s="218" t="s">
        <v>2915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6933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6934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2926</v>
      </c>
      <c r="F186" s="288" t="s">
        <v>2927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6935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6936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6937</v>
      </c>
      <c r="F188" s="218" t="s">
        <v>6938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6939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6940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3134</v>
      </c>
      <c r="F190" s="214" t="s">
        <v>3135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6941</v>
      </c>
      <c r="F191" s="218" t="s">
        <v>6942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6943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6944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6945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6946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6947</v>
      </c>
      <c r="F196" s="218" t="s">
        <v>6948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6949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6950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6945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6946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6951</v>
      </c>
      <c r="F201" s="218" t="s">
        <v>6952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6953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6954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6955</v>
      </c>
      <c r="F203" s="288" t="s">
        <v>6956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6957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6946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6958</v>
      </c>
      <c r="F205" s="218" t="s">
        <v>6959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6960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6961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6883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6962</v>
      </c>
      <c r="F208" s="288" t="s">
        <v>6963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6945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3171</v>
      </c>
      <c r="F210" s="218" t="s">
        <v>3172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6965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3174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6966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6967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6968</v>
      </c>
      <c r="F215" s="218" t="s">
        <v>6969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6970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6971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3336</v>
      </c>
      <c r="F217" s="214" t="s">
        <v>3337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6972</v>
      </c>
      <c r="F218" s="218" t="s">
        <v>6973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6976</v>
      </c>
      <c r="F222" s="288" t="s">
        <v>6977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6978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6979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6980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2383</v>
      </c>
      <c r="F225" s="218" t="s">
        <v>2384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6981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3409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6982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6983</v>
      </c>
      <c r="F230" s="288" t="s">
        <v>6984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6985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6986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6987</v>
      </c>
      <c r="F232" s="218" t="s">
        <v>6988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6989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6990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6991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3413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4576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6992</v>
      </c>
      <c r="F237" s="218" t="s">
        <v>6993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6994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6995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3415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6982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6996</v>
      </c>
      <c r="F241" s="218" t="s">
        <v>6997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6998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6999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4043</v>
      </c>
      <c r="F243" s="214" t="s">
        <v>4044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7000</v>
      </c>
      <c r="F244" s="218" t="s">
        <v>7001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7002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7003</v>
      </c>
      <c r="F245" s="218" t="s">
        <v>7004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7005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7006</v>
      </c>
      <c r="F246" s="218" t="s">
        <v>7007</v>
      </c>
      <c r="G246" s="219" t="s">
        <v>4661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7008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7009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7010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7011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7012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7013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7014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7015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7016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7017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7018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7019</v>
      </c>
      <c r="F259" s="218" t="s">
        <v>7020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7021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7022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7023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7024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6841</v>
      </c>
      <c r="F264" s="218" t="s">
        <v>6842</v>
      </c>
      <c r="G264" s="219" t="s">
        <v>5061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7025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6844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5SefVJF0M82fFfI5uCJSvkZ7IFXmVSihv/VuKKrWX6iGbUnRVPPsCDC0uQi/YP4IV4yQNdRf5LoKLRoQJ6pnGw==" hashValue="SxPfIt9iI0O9XiXpZtUsK619OKta9YbKSb2kA1mMvqCzio6YNZ/FEAmRk+utt3/46/AxoUnzVn8oEjEZcPOv1Q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7027</v>
      </c>
      <c r="F92" s="218" t="s">
        <v>7028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7029</v>
      </c>
    </row>
    <row r="93" s="2" customFormat="1">
      <c r="A93" s="41"/>
      <c r="B93" s="42"/>
      <c r="C93" s="43"/>
      <c r="D93" s="267" t="s">
        <v>314</v>
      </c>
      <c r="E93" s="43"/>
      <c r="F93" s="268" t="s">
        <v>7030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7031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7032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7033</v>
      </c>
      <c r="F96" s="218" t="s">
        <v>7034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7035</v>
      </c>
    </row>
    <row r="97" s="2" customFormat="1">
      <c r="A97" s="41"/>
      <c r="B97" s="42"/>
      <c r="C97" s="43"/>
      <c r="D97" s="267" t="s">
        <v>314</v>
      </c>
      <c r="E97" s="43"/>
      <c r="F97" s="268" t="s">
        <v>7036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4898</v>
      </c>
      <c r="F98" s="218" t="s">
        <v>4899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7037</v>
      </c>
    </row>
    <row r="99" s="2" customFormat="1">
      <c r="A99" s="41"/>
      <c r="B99" s="42"/>
      <c r="C99" s="43"/>
      <c r="D99" s="267" t="s">
        <v>314</v>
      </c>
      <c r="E99" s="43"/>
      <c r="F99" s="268" t="s">
        <v>4900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6652</v>
      </c>
      <c r="F100" s="218" t="s">
        <v>6653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7038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6859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7039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7040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7041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7042</v>
      </c>
      <c r="F108" s="218" t="s">
        <v>7043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7044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7046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2836</v>
      </c>
      <c r="F111" s="288" t="s">
        <v>2837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7047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7048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7049</v>
      </c>
      <c r="F113" s="218" t="s">
        <v>7050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7052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7053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7054</v>
      </c>
      <c r="F116" s="218" t="s">
        <v>7055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7058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7032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6689</v>
      </c>
      <c r="F120" s="218" t="s">
        <v>6690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7059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6692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7060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6694</v>
      </c>
      <c r="F123" s="218" t="s">
        <v>6695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7061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6697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7062</v>
      </c>
      <c r="F126" s="218" t="s">
        <v>7063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7066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7067</v>
      </c>
      <c r="F129" s="288" t="s">
        <v>7068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7069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7070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7071</v>
      </c>
      <c r="F131" s="218" t="s">
        <v>7072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7073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7075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7076</v>
      </c>
      <c r="F134" s="288" t="s">
        <v>7077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7078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7079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6896</v>
      </c>
      <c r="F137" s="218" t="s">
        <v>6897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7080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6899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2588</v>
      </c>
      <c r="F139" s="203" t="s">
        <v>2589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2754</v>
      </c>
      <c r="F140" s="214" t="s">
        <v>2755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6900</v>
      </c>
      <c r="F141" s="218" t="s">
        <v>6901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7081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7082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6904</v>
      </c>
      <c r="F143" s="218" t="s">
        <v>6905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7083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7084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2667</v>
      </c>
      <c r="F146" s="288" t="s">
        <v>2668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7085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7086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6910</v>
      </c>
      <c r="F148" s="218" t="s">
        <v>6911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6913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2667</v>
      </c>
      <c r="F150" s="288" t="s">
        <v>2668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7088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7086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6915</v>
      </c>
      <c r="F152" s="218" t="s">
        <v>6916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7089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6918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7084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7090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7086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2876</v>
      </c>
      <c r="F157" s="218" t="s">
        <v>2877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7091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7084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2881</v>
      </c>
      <c r="F160" s="288" t="s">
        <v>2882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7092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7093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2886</v>
      </c>
      <c r="F162" s="218" t="s">
        <v>2887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7094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7095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6926</v>
      </c>
      <c r="F165" s="288" t="s">
        <v>6927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7096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7097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2904</v>
      </c>
      <c r="F167" s="218" t="s">
        <v>2905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7098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2907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7095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2909</v>
      </c>
      <c r="F170" s="288" t="s">
        <v>2910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7099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7100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2914</v>
      </c>
      <c r="F172" s="218" t="s">
        <v>2915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7101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2917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7102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2926</v>
      </c>
      <c r="F175" s="288" t="s">
        <v>2927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7103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7104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6937</v>
      </c>
      <c r="F177" s="218" t="s">
        <v>6938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7105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6940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3134</v>
      </c>
      <c r="F179" s="214" t="s">
        <v>3135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6941</v>
      </c>
      <c r="F180" s="218" t="s">
        <v>6942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7106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7107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7108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7109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6947</v>
      </c>
      <c r="F186" s="218" t="s">
        <v>6948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7110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6950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7107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7108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7109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7111</v>
      </c>
      <c r="F192" s="218" t="s">
        <v>7112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7113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7115</v>
      </c>
      <c r="F194" s="288" t="s">
        <v>7116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7117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7118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7119</v>
      </c>
      <c r="F196" s="218" t="s">
        <v>7120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7121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7122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7123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7124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7125</v>
      </c>
      <c r="F200" s="218" t="s">
        <v>7126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7128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7129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6958</v>
      </c>
      <c r="F203" s="218" t="s">
        <v>6959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7130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6961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7084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6962</v>
      </c>
      <c r="F206" s="288" t="s">
        <v>6963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7131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7132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3171</v>
      </c>
      <c r="F208" s="218" t="s">
        <v>3172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7133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7134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7135</v>
      </c>
      <c r="F211" s="218" t="s">
        <v>7136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7138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7139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7140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7141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7142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7143</v>
      </c>
      <c r="F218" s="218" t="s">
        <v>7144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7148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6955</v>
      </c>
      <c r="F222" s="288" t="s">
        <v>6956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7149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7107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7109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7150</v>
      </c>
      <c r="F226" s="218" t="s">
        <v>7151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7152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7153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7154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7155</v>
      </c>
      <c r="F229" s="218" t="s">
        <v>7156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7157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7158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7159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7160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7161</v>
      </c>
      <c r="F233" s="288" t="s">
        <v>7162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7163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7164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7165</v>
      </c>
      <c r="F235" s="218" t="s">
        <v>7166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7167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7168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7169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7160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7170</v>
      </c>
      <c r="F239" s="288" t="s">
        <v>7171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7172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7173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7174</v>
      </c>
      <c r="F241" s="218" t="s">
        <v>7175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7176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7177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7160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6968</v>
      </c>
      <c r="F244" s="218" t="s">
        <v>6969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7178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6971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3336</v>
      </c>
      <c r="F246" s="214" t="s">
        <v>3337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6972</v>
      </c>
      <c r="F247" s="218" t="s">
        <v>6973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7179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6975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3411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7180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6976</v>
      </c>
      <c r="F251" s="288" t="s">
        <v>6977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7181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7182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7183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2383</v>
      </c>
      <c r="F254" s="218" t="s">
        <v>2384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3409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7185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6983</v>
      </c>
      <c r="F259" s="288" t="s">
        <v>6984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7186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7187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3384</v>
      </c>
      <c r="F261" s="218" t="s">
        <v>3385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7188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3413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7189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7190</v>
      </c>
      <c r="F265" s="218" t="s">
        <v>7191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7192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7193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7194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3415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7185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6996</v>
      </c>
      <c r="F270" s="218" t="s">
        <v>6997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7195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6999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4043</v>
      </c>
      <c r="F272" s="214" t="s">
        <v>4044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7196</v>
      </c>
      <c r="F273" s="218" t="s">
        <v>7197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7198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7199</v>
      </c>
      <c r="F274" s="218" t="s">
        <v>7007</v>
      </c>
      <c r="G274" s="219" t="s">
        <v>4661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7200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7009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7201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7011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7202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7203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7204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7017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7205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6841</v>
      </c>
      <c r="F285" s="218" t="s">
        <v>6842</v>
      </c>
      <c r="G285" s="219" t="s">
        <v>5061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7206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6844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aVYUWcFdxI+mLSbRfJpzSxWdJczzVYf6NuCyZFXIdTQCDhPsQRtyn1wQqg3l0iTT1SrqlQyluUmklYPvkEEuQw==" hashValue="p3+hxJt0tGCaIdnxXt9FvlV8vnlh2kYqMHrS3/VyQpXhqd95pAHcunno2N8m8gjVUWbbVTmy25CDLKB3y7lzUg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4864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7208</v>
      </c>
      <c r="F86" s="218" t="s">
        <v>7209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7210</v>
      </c>
    </row>
    <row r="87" s="2" customFormat="1">
      <c r="A87" s="41"/>
      <c r="B87" s="42"/>
      <c r="C87" s="43"/>
      <c r="D87" s="267" t="s">
        <v>314</v>
      </c>
      <c r="E87" s="43"/>
      <c r="F87" s="268" t="s">
        <v>7211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7212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4883</v>
      </c>
      <c r="F90" s="218" t="s">
        <v>4884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7213</v>
      </c>
    </row>
    <row r="91" s="2" customFormat="1">
      <c r="A91" s="41"/>
      <c r="B91" s="42"/>
      <c r="C91" s="43"/>
      <c r="D91" s="267" t="s">
        <v>314</v>
      </c>
      <c r="E91" s="43"/>
      <c r="F91" s="268" t="s">
        <v>4885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7214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4892</v>
      </c>
      <c r="F94" s="218" t="s">
        <v>4893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7215</v>
      </c>
    </row>
    <row r="95" s="2" customFormat="1">
      <c r="A95" s="41"/>
      <c r="B95" s="42"/>
      <c r="C95" s="43"/>
      <c r="D95" s="267" t="s">
        <v>314</v>
      </c>
      <c r="E95" s="43"/>
      <c r="F95" s="268" t="s">
        <v>4894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4895</v>
      </c>
      <c r="F96" s="218" t="s">
        <v>4896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7216</v>
      </c>
    </row>
    <row r="97" s="2" customFormat="1">
      <c r="A97" s="41"/>
      <c r="B97" s="42"/>
      <c r="C97" s="43"/>
      <c r="D97" s="267" t="s">
        <v>314</v>
      </c>
      <c r="E97" s="43"/>
      <c r="F97" s="268" t="s">
        <v>4897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4898</v>
      </c>
      <c r="F98" s="218" t="s">
        <v>4899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7217</v>
      </c>
    </row>
    <row r="99" s="2" customFormat="1">
      <c r="A99" s="41"/>
      <c r="B99" s="42"/>
      <c r="C99" s="43"/>
      <c r="D99" s="267" t="s">
        <v>314</v>
      </c>
      <c r="E99" s="43"/>
      <c r="F99" s="268" t="s">
        <v>4900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7218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7219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7220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7221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7222</v>
      </c>
      <c r="F107" s="218" t="s">
        <v>7223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7224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7225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7226</v>
      </c>
      <c r="F109" s="288" t="s">
        <v>7227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7228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7229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4908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7230</v>
      </c>
      <c r="F112" s="218" t="s">
        <v>7231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7232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7233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7234</v>
      </c>
      <c r="F114" s="288" t="s">
        <v>7235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7236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7237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7238</v>
      </c>
      <c r="F116" s="218" t="s">
        <v>7239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7240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7241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4917</v>
      </c>
      <c r="F118" s="218" t="s">
        <v>4918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7242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4919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7243</v>
      </c>
      <c r="F120" s="218" t="s">
        <v>7244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7246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4926</v>
      </c>
      <c r="F122" s="218" t="s">
        <v>4927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7247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2581</v>
      </c>
      <c r="F124" s="214" t="s">
        <v>2582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7248</v>
      </c>
      <c r="F125" s="218" t="s">
        <v>7249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7250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7251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A3y5BjywAp+nrNfXYjiK6P6KqnRkFoXYM5TdZWnx+qf2ZzJMt7AZ/PCX27tGrwyQhKaQWdsZNoEbfC6u8n4NuA==" hashValue="bkGmS7tD7AeEvA9gNLy6XR31DEvygjYIuY+tlqNK7dueEHwba1s585Dk0nbAxKx+tT2OOcTmkuYNR0IXtA7Fvw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7252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7253</v>
      </c>
      <c r="F86" s="218" t="s">
        <v>7254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7255</v>
      </c>
    </row>
    <row r="87" s="2" customFormat="1">
      <c r="A87" s="41"/>
      <c r="B87" s="42"/>
      <c r="C87" s="43"/>
      <c r="D87" s="267" t="s">
        <v>314</v>
      </c>
      <c r="E87" s="43"/>
      <c r="F87" s="268" t="s">
        <v>7256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7257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4877</v>
      </c>
      <c r="F90" s="218" t="s">
        <v>4878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7258</v>
      </c>
    </row>
    <row r="91" s="2" customFormat="1">
      <c r="A91" s="41"/>
      <c r="B91" s="42"/>
      <c r="C91" s="43"/>
      <c r="D91" s="267" t="s">
        <v>314</v>
      </c>
      <c r="E91" s="43"/>
      <c r="F91" s="268" t="s">
        <v>4879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7259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4880</v>
      </c>
      <c r="F94" s="218" t="s">
        <v>4881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7260</v>
      </c>
    </row>
    <row r="95" s="2" customFormat="1">
      <c r="A95" s="41"/>
      <c r="B95" s="42"/>
      <c r="C95" s="43"/>
      <c r="D95" s="267" t="s">
        <v>314</v>
      </c>
      <c r="E95" s="43"/>
      <c r="F95" s="268" t="s">
        <v>4882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7261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4883</v>
      </c>
      <c r="F98" s="218" t="s">
        <v>4884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7262</v>
      </c>
    </row>
    <row r="99" s="2" customFormat="1">
      <c r="A99" s="41"/>
      <c r="B99" s="42"/>
      <c r="C99" s="43"/>
      <c r="D99" s="267" t="s">
        <v>314</v>
      </c>
      <c r="E99" s="43"/>
      <c r="F99" s="268" t="s">
        <v>4885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7263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4886</v>
      </c>
      <c r="F102" s="218" t="s">
        <v>4887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4889</v>
      </c>
      <c r="F104" s="218" t="s">
        <v>4890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4892</v>
      </c>
      <c r="F106" s="218" t="s">
        <v>4893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7266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4895</v>
      </c>
      <c r="F108" s="218" t="s">
        <v>4896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4898</v>
      </c>
      <c r="F110" s="218" t="s">
        <v>4899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7268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4900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7269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7270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7271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7272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7222</v>
      </c>
      <c r="F119" s="218" t="s">
        <v>7223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7273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7225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7226</v>
      </c>
      <c r="F121" s="288" t="s">
        <v>7227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7274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7275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7230</v>
      </c>
      <c r="F124" s="218" t="s">
        <v>7231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7276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7233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7234</v>
      </c>
      <c r="F126" s="288" t="s">
        <v>7235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7277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7278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7238</v>
      </c>
      <c r="F128" s="218" t="s">
        <v>7239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7279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7241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4917</v>
      </c>
      <c r="F130" s="218" t="s">
        <v>4918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7280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7281</v>
      </c>
      <c r="F132" s="218" t="s">
        <v>7282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7283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7284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4920</v>
      </c>
      <c r="F134" s="218" t="s">
        <v>4921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7285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4922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7243</v>
      </c>
      <c r="F136" s="218" t="s">
        <v>7244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7286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7246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4926</v>
      </c>
      <c r="F138" s="218" t="s">
        <v>4927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7287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4928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7288</v>
      </c>
      <c r="F140" s="218" t="s">
        <v>7289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7290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7291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7292</v>
      </c>
      <c r="F142" s="218" t="s">
        <v>7293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7294</v>
      </c>
      <c r="F143" s="218" t="s">
        <v>7295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7296</v>
      </c>
      <c r="F144" s="218" t="s">
        <v>7297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7298</v>
      </c>
      <c r="F145" s="218" t="s">
        <v>7299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7248</v>
      </c>
      <c r="F147" s="218" t="s">
        <v>7249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7300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7251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GYtsn0vdRRF4e9SslNYiFqDDhKq1RtbffE9b3IDgJOW2loC0TNm/eIcx2x665l1U3CQ6WALA96TGbhH7BI9+hA==" hashValue="wTSJihy97BmKhTfW/0QlTkzMbDV0l7QpePNN+Wi1yVIEQ1DxX/pKvQ7pVEEmhxObipNzoaY6A5Lm9nNSJjjifQ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4864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7302</v>
      </c>
      <c r="F86" s="218" t="s">
        <v>7303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7304</v>
      </c>
    </row>
    <row r="87" s="2" customFormat="1">
      <c r="A87" s="41"/>
      <c r="B87" s="42"/>
      <c r="C87" s="43"/>
      <c r="D87" s="267" t="s">
        <v>314</v>
      </c>
      <c r="E87" s="43"/>
      <c r="F87" s="268" t="s">
        <v>7305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7306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4877</v>
      </c>
      <c r="F90" s="218" t="s">
        <v>4878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7307</v>
      </c>
    </row>
    <row r="91" s="2" customFormat="1">
      <c r="A91" s="41"/>
      <c r="B91" s="42"/>
      <c r="C91" s="43"/>
      <c r="D91" s="267" t="s">
        <v>314</v>
      </c>
      <c r="E91" s="43"/>
      <c r="F91" s="268" t="s">
        <v>4879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4880</v>
      </c>
      <c r="F92" s="218" t="s">
        <v>4881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7308</v>
      </c>
    </row>
    <row r="93" s="2" customFormat="1">
      <c r="A93" s="41"/>
      <c r="B93" s="42"/>
      <c r="C93" s="43"/>
      <c r="D93" s="267" t="s">
        <v>314</v>
      </c>
      <c r="E93" s="43"/>
      <c r="F93" s="268" t="s">
        <v>4882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4883</v>
      </c>
      <c r="F94" s="218" t="s">
        <v>4884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7309</v>
      </c>
    </row>
    <row r="95" s="2" customFormat="1">
      <c r="A95" s="41"/>
      <c r="B95" s="42"/>
      <c r="C95" s="43"/>
      <c r="D95" s="267" t="s">
        <v>314</v>
      </c>
      <c r="E95" s="43"/>
      <c r="F95" s="268" t="s">
        <v>4885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4886</v>
      </c>
      <c r="F96" s="218" t="s">
        <v>4887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7310</v>
      </c>
    </row>
    <row r="97" s="2" customFormat="1">
      <c r="A97" s="41"/>
      <c r="B97" s="42"/>
      <c r="C97" s="43"/>
      <c r="D97" s="267" t="s">
        <v>314</v>
      </c>
      <c r="E97" s="43"/>
      <c r="F97" s="268" t="s">
        <v>4888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4889</v>
      </c>
      <c r="F98" s="218" t="s">
        <v>4890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7311</v>
      </c>
    </row>
    <row r="99" s="2" customFormat="1">
      <c r="A99" s="41"/>
      <c r="B99" s="42"/>
      <c r="C99" s="43"/>
      <c r="D99" s="267" t="s">
        <v>314</v>
      </c>
      <c r="E99" s="43"/>
      <c r="F99" s="268" t="s">
        <v>4891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4892</v>
      </c>
      <c r="F100" s="218" t="s">
        <v>4893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7312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4895</v>
      </c>
      <c r="F102" s="218" t="s">
        <v>4896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4898</v>
      </c>
      <c r="F104" s="218" t="s">
        <v>4899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4900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7315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7317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7318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7222</v>
      </c>
      <c r="F113" s="218" t="s">
        <v>7223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7319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7225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7226</v>
      </c>
      <c r="F115" s="288" t="s">
        <v>7227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7320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7321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7230</v>
      </c>
      <c r="F118" s="218" t="s">
        <v>7231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7322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7233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7234</v>
      </c>
      <c r="F120" s="288" t="s">
        <v>7235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7323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7324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7238</v>
      </c>
      <c r="F122" s="218" t="s">
        <v>7239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7325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7241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7326</v>
      </c>
      <c r="F124" s="218" t="s">
        <v>7327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7328</v>
      </c>
      <c r="F125" s="218" t="s">
        <v>7329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7330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4917</v>
      </c>
      <c r="F126" s="218" t="s">
        <v>4918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7331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7281</v>
      </c>
      <c r="F128" s="218" t="s">
        <v>7282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7332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7284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4920</v>
      </c>
      <c r="F130" s="218" t="s">
        <v>4921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4922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4926</v>
      </c>
      <c r="F132" s="218" t="s">
        <v>4927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7335</v>
      </c>
      <c r="F134" s="218" t="s">
        <v>7295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7292</v>
      </c>
      <c r="F135" s="218" t="s">
        <v>7297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7294</v>
      </c>
      <c r="F136" s="218" t="s">
        <v>7336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7296</v>
      </c>
      <c r="F137" s="218" t="s">
        <v>7299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2581</v>
      </c>
      <c r="F138" s="214" t="s">
        <v>2582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7248</v>
      </c>
      <c r="F139" s="218" t="s">
        <v>7249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7337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7251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4nmr4yQ+UGkwHzy319gXnojCUlXz2yYuqhQ6tQgTvQ0riHup9KOu/guGsp1sTNJ83N0NKdZ8nMKoHzvbLrnnxQ==" hashValue="PEiv+J/rkrjM/sP30yY6ywQ0eqpD7BOhxdxQWGCJ1WmSNxNFYNd02Ie5FA+6EBo8/sq4V4XAcKlrn/9+lWlUpQ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7339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7340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7341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7342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7343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7344</v>
      </c>
      <c r="F88" s="218" t="s">
        <v>7345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7346</v>
      </c>
    </row>
    <row r="89" s="2" customFormat="1">
      <c r="A89" s="41"/>
      <c r="B89" s="42"/>
      <c r="C89" s="43"/>
      <c r="D89" s="267" t="s">
        <v>314</v>
      </c>
      <c r="E89" s="43"/>
      <c r="F89" s="268" t="s">
        <v>7347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4641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7348</v>
      </c>
      <c r="F91" s="214" t="s">
        <v>7349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7350</v>
      </c>
      <c r="F92" s="218" t="s">
        <v>7351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7352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7353</v>
      </c>
      <c r="F93" s="218" t="s">
        <v>7354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7352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7355</v>
      </c>
      <c r="F94" s="218" t="s">
        <v>7356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7352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6599</v>
      </c>
      <c r="F95" s="214" t="s">
        <v>7357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7358</v>
      </c>
      <c r="F96" s="218" t="s">
        <v>7359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7352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7360</v>
      </c>
      <c r="F97" s="218" t="s">
        <v>7361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7352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7362</v>
      </c>
      <c r="F98" s="218" t="s">
        <v>7363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7352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7364</v>
      </c>
      <c r="F99" s="218" t="s">
        <v>7365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7352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7366</v>
      </c>
      <c r="F100" s="218" t="s">
        <v>7367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7352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7368</v>
      </c>
      <c r="F101" s="218" t="s">
        <v>7369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7352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7370</v>
      </c>
      <c r="F102" s="218" t="s">
        <v>7371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7352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7353</v>
      </c>
      <c r="F103" s="218" t="s">
        <v>7354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7352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7355</v>
      </c>
      <c r="F104" s="218" t="s">
        <v>7356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7352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7372</v>
      </c>
      <c r="F105" s="218" t="s">
        <v>7373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7352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7374</v>
      </c>
      <c r="F106" s="218" t="s">
        <v>7375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7352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7376</v>
      </c>
      <c r="F107" s="218" t="s">
        <v>7377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7352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7378</v>
      </c>
      <c r="F108" s="218" t="s">
        <v>7379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7352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7380</v>
      </c>
      <c r="F109" s="218" t="s">
        <v>7381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7352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7382</v>
      </c>
      <c r="F110" s="218" t="s">
        <v>7383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7352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7384</v>
      </c>
      <c r="F111" s="218" t="s">
        <v>7385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7352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7386</v>
      </c>
      <c r="F112" s="218" t="s">
        <v>7387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7352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7388</v>
      </c>
      <c r="F113" s="218" t="s">
        <v>7389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7352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7390</v>
      </c>
      <c r="F114" s="218" t="s">
        <v>7391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7352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7392</v>
      </c>
      <c r="F115" s="218" t="s">
        <v>7393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7352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7394</v>
      </c>
      <c r="F116" s="218" t="s">
        <v>7395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7352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7396</v>
      </c>
      <c r="F117" s="218" t="s">
        <v>7397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7352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7398</v>
      </c>
      <c r="F118" s="218" t="s">
        <v>7399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7352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7396</v>
      </c>
      <c r="F119" s="218" t="s">
        <v>7397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7352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7400</v>
      </c>
      <c r="F120" s="218" t="s">
        <v>7401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7352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7402</v>
      </c>
      <c r="F121" s="218" t="s">
        <v>7403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7352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7404</v>
      </c>
      <c r="F122" s="218" t="s">
        <v>7405</v>
      </c>
      <c r="G122" s="219" t="s">
        <v>4661</v>
      </c>
      <c r="H122" s="220">
        <v>210</v>
      </c>
      <c r="I122" s="221"/>
      <c r="J122" s="222">
        <f>ROUND(I122*H122,2)</f>
        <v>0</v>
      </c>
      <c r="K122" s="218" t="s">
        <v>7352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7406</v>
      </c>
      <c r="F123" s="218" t="s">
        <v>7407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7352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7408</v>
      </c>
      <c r="F124" s="218" t="s">
        <v>7409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7352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7410</v>
      </c>
      <c r="F125" s="218" t="s">
        <v>7411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7352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7412</v>
      </c>
      <c r="F126" s="218" t="s">
        <v>7413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7352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7414</v>
      </c>
      <c r="F127" s="218" t="s">
        <v>7415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7352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7416</v>
      </c>
      <c r="F128" s="218" t="s">
        <v>7417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7352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7418</v>
      </c>
      <c r="F129" s="218" t="s">
        <v>7419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7352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7420</v>
      </c>
      <c r="F130" s="218" t="s">
        <v>7421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7352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7422</v>
      </c>
      <c r="F131" s="218" t="s">
        <v>7423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7352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7424</v>
      </c>
      <c r="F132" s="218" t="s">
        <v>7425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7352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7426</v>
      </c>
      <c r="F133" s="218" t="s">
        <v>7427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7352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4977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7428</v>
      </c>
      <c r="F134" s="218" t="s">
        <v>7429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7352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2169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7430</v>
      </c>
      <c r="F135" s="218" t="s">
        <v>7431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7352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4986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7432</v>
      </c>
      <c r="F136" s="218" t="s">
        <v>7433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7352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7434</v>
      </c>
      <c r="F137" s="218" t="s">
        <v>7435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7352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7436</v>
      </c>
      <c r="F138" s="218" t="s">
        <v>7437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7352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7438</v>
      </c>
      <c r="F139" s="218" t="s">
        <v>7439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7352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7440</v>
      </c>
      <c r="F140" s="218" t="s">
        <v>7441</v>
      </c>
      <c r="G140" s="219" t="s">
        <v>7442</v>
      </c>
      <c r="H140" s="220">
        <v>1</v>
      </c>
      <c r="I140" s="221"/>
      <c r="J140" s="222">
        <f>ROUND(I140*H140,2)</f>
        <v>0</v>
      </c>
      <c r="K140" s="218" t="s">
        <v>7352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7443</v>
      </c>
      <c r="F141" s="214" t="s">
        <v>7444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7445</v>
      </c>
      <c r="F142" s="218" t="s">
        <v>7446</v>
      </c>
      <c r="G142" s="219" t="s">
        <v>5877</v>
      </c>
      <c r="H142" s="220">
        <v>1</v>
      </c>
      <c r="I142" s="221"/>
      <c r="J142" s="222">
        <f>ROUND(I142*H142,2)</f>
        <v>0</v>
      </c>
      <c r="K142" s="218" t="s">
        <v>7352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7447</v>
      </c>
      <c r="F143" s="218" t="s">
        <v>7448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7352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7449</v>
      </c>
      <c r="F144" s="218" t="s">
        <v>7450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7352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7451</v>
      </c>
      <c r="F145" s="218" t="s">
        <v>7452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7352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7453</v>
      </c>
      <c r="F146" s="218" t="s">
        <v>7454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7352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7455</v>
      </c>
      <c r="F147" s="218" t="s">
        <v>7456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7352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5015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7457</v>
      </c>
      <c r="F148" s="218" t="s">
        <v>7458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7352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5019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7459</v>
      </c>
      <c r="F149" s="218" t="s">
        <v>7460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7352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7461</v>
      </c>
      <c r="F150" s="218" t="s">
        <v>7462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7352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7463</v>
      </c>
      <c r="F151" s="218" t="s">
        <v>7464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7352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7465</v>
      </c>
      <c r="F152" s="218" t="s">
        <v>7466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7352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7467</v>
      </c>
      <c r="F153" s="218" t="s">
        <v>7468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7352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7469</v>
      </c>
      <c r="F154" s="218" t="s">
        <v>7470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7352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7471</v>
      </c>
      <c r="F155" s="218" t="s">
        <v>7472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7352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7473</v>
      </c>
      <c r="F156" s="218" t="s">
        <v>7474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7352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7475</v>
      </c>
      <c r="F157" s="218" t="s">
        <v>7476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7352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7477</v>
      </c>
      <c r="F158" s="218" t="s">
        <v>7478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7352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7479</v>
      </c>
      <c r="F159" s="218" t="s">
        <v>7480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7352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7481</v>
      </c>
      <c r="F160" s="218" t="s">
        <v>7482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7352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7483</v>
      </c>
      <c r="F161" s="218" t="s">
        <v>7484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7352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7485</v>
      </c>
      <c r="F162" s="218" t="s">
        <v>7486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7352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7487</v>
      </c>
      <c r="F163" s="218" t="s">
        <v>7488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7352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7489</v>
      </c>
      <c r="F164" s="218" t="s">
        <v>7490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7352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7491</v>
      </c>
      <c r="F165" s="218" t="s">
        <v>7492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7352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7493</v>
      </c>
      <c r="F166" s="218" t="s">
        <v>7494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7352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5284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7495</v>
      </c>
      <c r="F167" s="218" t="s">
        <v>7496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7352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5293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7497</v>
      </c>
      <c r="F168" s="218" t="s">
        <v>7498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7352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5302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7499</v>
      </c>
      <c r="F169" s="218" t="s">
        <v>7500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7352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7501</v>
      </c>
      <c r="F170" s="218" t="s">
        <v>7502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7352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7503</v>
      </c>
      <c r="F171" s="218" t="s">
        <v>7504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7352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7505</v>
      </c>
      <c r="F172" s="218" t="s">
        <v>7506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7352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7507</v>
      </c>
      <c r="F173" s="218" t="s">
        <v>7508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7352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7509</v>
      </c>
      <c r="F174" s="218" t="s">
        <v>7510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7352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5095</v>
      </c>
      <c r="D175" s="216" t="s">
        <v>227</v>
      </c>
      <c r="E175" s="217" t="s">
        <v>7511</v>
      </c>
      <c r="F175" s="218" t="s">
        <v>7512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7352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4977</v>
      </c>
      <c r="D176" s="216" t="s">
        <v>227</v>
      </c>
      <c r="E176" s="217" t="s">
        <v>7513</v>
      </c>
      <c r="F176" s="218" t="s">
        <v>7514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7352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5107</v>
      </c>
      <c r="D177" s="216" t="s">
        <v>227</v>
      </c>
      <c r="E177" s="217" t="s">
        <v>7515</v>
      </c>
      <c r="F177" s="218" t="s">
        <v>7516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7352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4986</v>
      </c>
      <c r="D178" s="216" t="s">
        <v>227</v>
      </c>
      <c r="E178" s="217" t="s">
        <v>7517</v>
      </c>
      <c r="F178" s="218" t="s">
        <v>7518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7352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7519</v>
      </c>
      <c r="F179" s="218" t="s">
        <v>7520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7352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DIY7g259r++8aqw9YJvvMEnQ9fLLYsQJ/wbZE+ZlCY1esLdDbZpKBFS83sTwdIfZXy+RBjMOww/9Aa77CZ+WwA==" hashValue="cusemCzHFZaZI0/meIb9BphNFdaQljZJ7+i1vtcuRLj5HJEeMRpOagKVhwy4JsHW+MlfnX9UmiO2N1/ANYXHQQ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7521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7522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7523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7524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7525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7526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7527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7528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5358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7529</v>
      </c>
      <c r="F93" s="218" t="s">
        <v>7530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7531</v>
      </c>
    </row>
    <row r="94" s="2" customFormat="1">
      <c r="A94" s="41"/>
      <c r="B94" s="42"/>
      <c r="C94" s="43"/>
      <c r="D94" s="267" t="s">
        <v>314</v>
      </c>
      <c r="E94" s="43"/>
      <c r="F94" s="268" t="s">
        <v>7532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7533</v>
      </c>
      <c r="F95" s="218" t="s">
        <v>7534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7535</v>
      </c>
    </row>
    <row r="96" s="2" customFormat="1">
      <c r="A96" s="41"/>
      <c r="B96" s="42"/>
      <c r="C96" s="43"/>
      <c r="D96" s="267" t="s">
        <v>314</v>
      </c>
      <c r="E96" s="43"/>
      <c r="F96" s="268" t="s">
        <v>7536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7537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7538</v>
      </c>
      <c r="F99" s="218" t="s">
        <v>7539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7540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7541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7542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7543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7544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7545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7546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7547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7548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7549</v>
      </c>
      <c r="F109" s="218" t="s">
        <v>7550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7551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7552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7553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7554</v>
      </c>
      <c r="F113" s="218" t="s">
        <v>7555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7556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7557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7558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4880</v>
      </c>
      <c r="F117" s="218" t="s">
        <v>4881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7559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4882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7542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7560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7544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7561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7546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7562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7563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4889</v>
      </c>
      <c r="F127" s="218" t="s">
        <v>4890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7564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4891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4898</v>
      </c>
      <c r="F129" s="218" t="s">
        <v>4899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7565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4900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7566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7567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7568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7569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7570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7571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7572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7566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7567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7568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7573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7574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7575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7576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7544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7577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7222</v>
      </c>
      <c r="F151" s="218" t="s">
        <v>7223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7578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7225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7579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7580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7574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7226</v>
      </c>
      <c r="F158" s="288" t="s">
        <v>7227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7581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7582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7583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7584</v>
      </c>
      <c r="F161" s="218" t="s">
        <v>7585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7586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7587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7588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7589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7590</v>
      </c>
      <c r="F166" s="218" t="s">
        <v>7591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7592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7593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7594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7595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7596</v>
      </c>
      <c r="F171" s="218" t="s">
        <v>7597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7598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7599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7600</v>
      </c>
      <c r="F173" s="218" t="s">
        <v>7601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7602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7603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7604</v>
      </c>
      <c r="F175" s="288" t="s">
        <v>7605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7606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7607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7608</v>
      </c>
      <c r="F177" s="218" t="s">
        <v>7609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7610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7611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7612</v>
      </c>
      <c r="F179" s="288" t="s">
        <v>7613</v>
      </c>
      <c r="G179" s="289" t="s">
        <v>4661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7614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7615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7616</v>
      </c>
      <c r="F181" s="218" t="s">
        <v>7617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7618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7619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7620</v>
      </c>
      <c r="F183" s="218" t="s">
        <v>7621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7622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7623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7624</v>
      </c>
      <c r="F185" s="218" t="s">
        <v>7625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7626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7627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7628</v>
      </c>
      <c r="F187" s="218" t="s">
        <v>7629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7630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7631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7632</v>
      </c>
      <c r="F189" s="218" t="s">
        <v>7633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7634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7635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7636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7637</v>
      </c>
      <c r="F192" s="288" t="s">
        <v>7638</v>
      </c>
      <c r="G192" s="289" t="s">
        <v>4661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7639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7640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7641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7042</v>
      </c>
      <c r="F195" s="218" t="s">
        <v>7043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7642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2836</v>
      </c>
      <c r="F197" s="288" t="s">
        <v>2837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7643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7644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7645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7646</v>
      </c>
      <c r="F200" s="218" t="s">
        <v>7647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7648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7649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7650</v>
      </c>
      <c r="F202" s="288" t="s">
        <v>7651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7652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7653</v>
      </c>
      <c r="F203" s="218" t="s">
        <v>7654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7655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7656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7657</v>
      </c>
      <c r="F205" s="288" t="s">
        <v>7658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7659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7660</v>
      </c>
      <c r="F206" s="218" t="s">
        <v>7661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7662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7663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7544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7664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7665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7666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7667</v>
      </c>
      <c r="F213" s="218" t="s">
        <v>7668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7669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7670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7671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7672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7673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7674</v>
      </c>
      <c r="F218" s="218" t="s">
        <v>7675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7676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7677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7678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7679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7680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7681</v>
      </c>
      <c r="F225" s="288" t="s">
        <v>7682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7683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7684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7685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7686</v>
      </c>
      <c r="F228" s="218" t="s">
        <v>7687</v>
      </c>
      <c r="G228" s="219" t="s">
        <v>7688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7689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7690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7691</v>
      </c>
      <c r="F230" s="218" t="s">
        <v>7692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7693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7694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7665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7695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7544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7696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7577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7697</v>
      </c>
      <c r="F238" s="218" t="s">
        <v>7698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7699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7700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7544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7701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7702</v>
      </c>
      <c r="F243" s="218" t="s">
        <v>7703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7704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7705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7706</v>
      </c>
      <c r="F245" s="218" t="s">
        <v>7707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7708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7709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7710</v>
      </c>
      <c r="F247" s="288" t="s">
        <v>7711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7712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7713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7714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7715</v>
      </c>
      <c r="F250" s="218" t="s">
        <v>7716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7717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7718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7719</v>
      </c>
      <c r="F252" s="218" t="s">
        <v>7720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7721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7722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7723</v>
      </c>
      <c r="F254" s="288" t="s">
        <v>7724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7725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7726</v>
      </c>
      <c r="F255" s="218" t="s">
        <v>7727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7728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7729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7730</v>
      </c>
      <c r="F257" s="288" t="s">
        <v>7731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7732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7733</v>
      </c>
      <c r="F258" s="218" t="s">
        <v>7734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7735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7736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7737</v>
      </c>
      <c r="F260" s="288" t="s">
        <v>7738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7739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7740</v>
      </c>
      <c r="F261" s="218" t="s">
        <v>7741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7742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7743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7744</v>
      </c>
      <c r="F263" s="288" t="s">
        <v>7745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7746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7747</v>
      </c>
      <c r="F264" s="218" t="s">
        <v>7748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7749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7750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7751</v>
      </c>
      <c r="F266" s="288" t="s">
        <v>7752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7753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7754</v>
      </c>
      <c r="F267" s="288" t="s">
        <v>7755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7756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7757</v>
      </c>
      <c r="F268" s="214" t="s">
        <v>7758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7759</v>
      </c>
      <c r="F269" s="218" t="s">
        <v>7760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7761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7762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7763</v>
      </c>
      <c r="F271" s="218" t="s">
        <v>7764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7765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7766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7767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7768</v>
      </c>
      <c r="F274" s="218" t="s">
        <v>7769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7770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7771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2581</v>
      </c>
      <c r="F276" s="214" t="s">
        <v>2582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7772</v>
      </c>
      <c r="F277" s="218" t="s">
        <v>7773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7774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7775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5700</v>
      </c>
      <c r="F279" s="203" t="s">
        <v>5701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7776</v>
      </c>
      <c r="F280" s="218" t="s">
        <v>7777</v>
      </c>
      <c r="G280" s="219" t="s">
        <v>5704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3943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3943</v>
      </c>
      <c r="BM280" s="227" t="s">
        <v>7778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7779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7780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OSNlJeGVaZosdYADa5mWsR4YN7H+42m2fhklEegCEwfEmO8W3KifVCCAQj2uPIdgl9+u0fIxGfJNBWtBv+O+Lg==" hashValue="4oaxjeMLPekGh+T6pMeiq/oKK8CKXhOS6DVUUTGdjfOzNvSUSui4wQAYFRMQFxQhj10R833hKfOHM+saxOLeUw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7781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7525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4864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7527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7538</v>
      </c>
      <c r="F88" s="218" t="s">
        <v>7539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7782</v>
      </c>
    </row>
    <row r="89" s="2" customFormat="1">
      <c r="A89" s="41"/>
      <c r="B89" s="42"/>
      <c r="C89" s="43"/>
      <c r="D89" s="267" t="s">
        <v>314</v>
      </c>
      <c r="E89" s="43"/>
      <c r="F89" s="268" t="s">
        <v>7541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7783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7784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4877</v>
      </c>
      <c r="F93" s="218" t="s">
        <v>4878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7785</v>
      </c>
    </row>
    <row r="94" s="2" customFormat="1">
      <c r="A94" s="41"/>
      <c r="B94" s="42"/>
      <c r="C94" s="43"/>
      <c r="D94" s="267" t="s">
        <v>314</v>
      </c>
      <c r="E94" s="43"/>
      <c r="F94" s="268" t="s">
        <v>4879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7786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4886</v>
      </c>
      <c r="F97" s="218" t="s">
        <v>4887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7787</v>
      </c>
    </row>
    <row r="98" s="2" customFormat="1">
      <c r="A98" s="41"/>
      <c r="B98" s="42"/>
      <c r="C98" s="43"/>
      <c r="D98" s="267" t="s">
        <v>314</v>
      </c>
      <c r="E98" s="43"/>
      <c r="F98" s="268" t="s">
        <v>4888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4898</v>
      </c>
      <c r="F99" s="218" t="s">
        <v>4899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7788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4900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7789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7790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7791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7792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7793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7794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7795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7566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7789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7568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7573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7796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7575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7797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7798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7799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7800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7801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7802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7803</v>
      </c>
      <c r="F127" s="288" t="s">
        <v>7804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7805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7806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7807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7222</v>
      </c>
      <c r="F131" s="218" t="s">
        <v>7223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7808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7225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7809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7810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7811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7812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7813</v>
      </c>
      <c r="F139" s="288" t="s">
        <v>7814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7815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7816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7645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7817</v>
      </c>
      <c r="F142" s="218" t="s">
        <v>7818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7819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7820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7821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7822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7823</v>
      </c>
      <c r="F148" s="218" t="s">
        <v>7824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7825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7826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7827</v>
      </c>
      <c r="F150" s="288" t="s">
        <v>7828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7829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7830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7831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7832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7833</v>
      </c>
      <c r="F154" s="218" t="s">
        <v>7834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7835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7836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7837</v>
      </c>
      <c r="F156" s="288" t="s">
        <v>7838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7839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7840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7841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7842</v>
      </c>
      <c r="F159" s="218" t="s">
        <v>7843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7844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7845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7846</v>
      </c>
      <c r="F161" s="288" t="s">
        <v>7847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7848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7849</v>
      </c>
      <c r="F162" s="288" t="s">
        <v>7850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7851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7852</v>
      </c>
      <c r="F163" s="288" t="s">
        <v>7853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7854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7855</v>
      </c>
      <c r="F164" s="218" t="s">
        <v>7856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7857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7858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7859</v>
      </c>
      <c r="F166" s="288" t="s">
        <v>7860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7861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7862</v>
      </c>
      <c r="F167" s="288" t="s">
        <v>7863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7864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7865</v>
      </c>
      <c r="F168" s="288" t="s">
        <v>7866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7867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7868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7685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7869</v>
      </c>
      <c r="F172" s="218" t="s">
        <v>7870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7871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7872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7873</v>
      </c>
      <c r="F174" s="218" t="s">
        <v>7874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7875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7876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7877</v>
      </c>
      <c r="F176" s="218" t="s">
        <v>7878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7879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7880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7881</v>
      </c>
      <c r="F178" s="218" t="s">
        <v>7882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7883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7884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7885</v>
      </c>
      <c r="F180" s="218" t="s">
        <v>7886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7887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7888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7889</v>
      </c>
      <c r="F182" s="218" t="s">
        <v>7890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7891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7892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7893</v>
      </c>
      <c r="F184" s="218" t="s">
        <v>7894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7895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7896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7897</v>
      </c>
      <c r="F186" s="218" t="s">
        <v>7898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7899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7900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2581</v>
      </c>
      <c r="F188" s="214" t="s">
        <v>2582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7901</v>
      </c>
      <c r="F189" s="218" t="s">
        <v>7902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7903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7904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hKhyHi8Bwl3gyEHYN5gzuJ2RSpaKWfR3xBuUfAv6Vnl/NdQZBIByxIgaPeXvvvafcsUwgc8WnsOBBAtOxKyPHQ==" hashValue="eyS9Xo3x9Y5kfBhRqYmA+x2WGQSawxKqDCERihiEnfct+fLZ9k9cExiOn3z/Ey+dPcEGxm14nOj6BcjZZXGCRA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7905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7522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7525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7526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7527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7528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7529</v>
      </c>
      <c r="F90" s="218" t="s">
        <v>7530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7906</v>
      </c>
    </row>
    <row r="91" s="2" customFormat="1">
      <c r="A91" s="41"/>
      <c r="B91" s="42"/>
      <c r="C91" s="43"/>
      <c r="D91" s="267" t="s">
        <v>314</v>
      </c>
      <c r="E91" s="43"/>
      <c r="F91" s="268" t="s">
        <v>7532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7907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7908</v>
      </c>
      <c r="F93" s="218" t="s">
        <v>7909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7910</v>
      </c>
    </row>
    <row r="94" s="2" customFormat="1">
      <c r="A94" s="41"/>
      <c r="B94" s="42"/>
      <c r="C94" s="43"/>
      <c r="D94" s="267" t="s">
        <v>314</v>
      </c>
      <c r="E94" s="43"/>
      <c r="F94" s="268" t="s">
        <v>7911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7912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7913</v>
      </c>
      <c r="F97" s="218" t="s">
        <v>7914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7915</v>
      </c>
    </row>
    <row r="98" s="2" customFormat="1">
      <c r="A98" s="41"/>
      <c r="B98" s="42"/>
      <c r="C98" s="43"/>
      <c r="D98" s="267" t="s">
        <v>314</v>
      </c>
      <c r="E98" s="43"/>
      <c r="F98" s="268" t="s">
        <v>7916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7917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7918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7919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7920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7549</v>
      </c>
      <c r="F104" s="218" t="s">
        <v>7550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7921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7552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7922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4883</v>
      </c>
      <c r="F108" s="218" t="s">
        <v>4884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7923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4885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7917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7924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7919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7925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4892</v>
      </c>
      <c r="F115" s="218" t="s">
        <v>4893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7926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4895</v>
      </c>
      <c r="F117" s="218" t="s">
        <v>4896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7927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7928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4898</v>
      </c>
      <c r="F121" s="218" t="s">
        <v>4899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7929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4900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7930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7931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7932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7933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7566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7934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7568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7573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7935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7575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7936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7937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7919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7938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7803</v>
      </c>
      <c r="F142" s="288" t="s">
        <v>7804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7939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7940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7222</v>
      </c>
      <c r="F145" s="218" t="s">
        <v>7223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7941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7225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7942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7943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7935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7813</v>
      </c>
      <c r="F152" s="288" t="s">
        <v>7814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7944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7945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7583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7946</v>
      </c>
      <c r="F155" s="218" t="s">
        <v>7947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7948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7949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7950</v>
      </c>
      <c r="F157" s="218" t="s">
        <v>7951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7952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7953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7954</v>
      </c>
      <c r="F159" s="218" t="s">
        <v>7955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7956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7957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7919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7958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7959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7645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7646</v>
      </c>
      <c r="F166" s="218" t="s">
        <v>7647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7960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7650</v>
      </c>
      <c r="F168" s="288" t="s">
        <v>7651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7961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7653</v>
      </c>
      <c r="F169" s="218" t="s">
        <v>7654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7962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7656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7657</v>
      </c>
      <c r="F171" s="288" t="s">
        <v>7658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7963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7660</v>
      </c>
      <c r="F172" s="218" t="s">
        <v>7661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7964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7663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7544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7965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7665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7966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7673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7706</v>
      </c>
      <c r="F180" s="218" t="s">
        <v>7707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7967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7709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7968</v>
      </c>
      <c r="F182" s="218" t="s">
        <v>7969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7970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7971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7972</v>
      </c>
      <c r="F184" s="288" t="s">
        <v>7973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7974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7975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7685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7976</v>
      </c>
      <c r="F187" s="218" t="s">
        <v>7977</v>
      </c>
      <c r="G187" s="219" t="s">
        <v>7688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7978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7979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7715</v>
      </c>
      <c r="F189" s="218" t="s">
        <v>7716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7980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7718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7981</v>
      </c>
      <c r="F191" s="218" t="s">
        <v>7982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7983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7984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7691</v>
      </c>
      <c r="F193" s="218" t="s">
        <v>7692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7985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7694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7697</v>
      </c>
      <c r="F195" s="218" t="s">
        <v>7698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7986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7700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7544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7987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7702</v>
      </c>
      <c r="F200" s="218" t="s">
        <v>7703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7988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7705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7989</v>
      </c>
      <c r="F202" s="218" t="s">
        <v>7990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7991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7992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7747</v>
      </c>
      <c r="F204" s="218" t="s">
        <v>7748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7993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7750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7751</v>
      </c>
      <c r="F206" s="288" t="s">
        <v>7752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7994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7719</v>
      </c>
      <c r="F207" s="218" t="s">
        <v>7720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7995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7722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7723</v>
      </c>
      <c r="F209" s="288" t="s">
        <v>7724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7996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7726</v>
      </c>
      <c r="F210" s="218" t="s">
        <v>7727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7997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7729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7730</v>
      </c>
      <c r="F212" s="288" t="s">
        <v>7731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7998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7733</v>
      </c>
      <c r="F213" s="218" t="s">
        <v>7734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7999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7736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7737</v>
      </c>
      <c r="F215" s="288" t="s">
        <v>7738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8000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8001</v>
      </c>
      <c r="F216" s="218" t="s">
        <v>8002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8003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8004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8005</v>
      </c>
      <c r="F218" s="288" t="s">
        <v>8006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8007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7754</v>
      </c>
      <c r="F219" s="288" t="s">
        <v>7755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8008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7757</v>
      </c>
      <c r="F220" s="214" t="s">
        <v>7758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7759</v>
      </c>
      <c r="F221" s="218" t="s">
        <v>7760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8009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7762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7763</v>
      </c>
      <c r="F223" s="218" t="s">
        <v>7764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8010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7766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8011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8012</v>
      </c>
      <c r="F226" s="218" t="s">
        <v>8013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8014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8015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2581</v>
      </c>
      <c r="F228" s="214" t="s">
        <v>2582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7772</v>
      </c>
      <c r="F229" s="218" t="s">
        <v>7773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8016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7775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R1mE7RDV2Zb36JKnDi2y5UXiVZo1KM3iAhdRtSUgWj7eni1XjQLnEy4mjRHuGJh2Qej4tOKNdqyzQeeqb1EQxA==" hashValue="oH3ZRVTAjMfzTnH3kt3J4x4Jb2r4U/evz92D5ZcD+Fq+d3RTu3jVqcbMu0daSdVxID4mZ8gZpXT/H/s8q4At9w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4864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7339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7528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8019</v>
      </c>
      <c r="F90" s="218" t="s">
        <v>8020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8021</v>
      </c>
    </row>
    <row r="91" s="2" customFormat="1">
      <c r="A91" s="41"/>
      <c r="B91" s="42"/>
      <c r="C91" s="43"/>
      <c r="D91" s="267" t="s">
        <v>314</v>
      </c>
      <c r="E91" s="43"/>
      <c r="F91" s="268" t="s">
        <v>8022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8023</v>
      </c>
      <c r="F92" s="218" t="s">
        <v>8024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8025</v>
      </c>
    </row>
    <row r="93" s="2" customFormat="1">
      <c r="A93" s="41"/>
      <c r="B93" s="42"/>
      <c r="C93" s="43"/>
      <c r="D93" s="267" t="s">
        <v>314</v>
      </c>
      <c r="E93" s="43"/>
      <c r="F93" s="268" t="s">
        <v>8026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8027</v>
      </c>
      <c r="F94" s="218" t="s">
        <v>8028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8029</v>
      </c>
    </row>
    <row r="95" s="2" customFormat="1">
      <c r="A95" s="41"/>
      <c r="B95" s="42"/>
      <c r="C95" s="43"/>
      <c r="D95" s="267" t="s">
        <v>314</v>
      </c>
      <c r="E95" s="43"/>
      <c r="F95" s="268" t="s">
        <v>8030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7908</v>
      </c>
      <c r="F96" s="218" t="s">
        <v>7909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8031</v>
      </c>
    </row>
    <row r="97" s="2" customFormat="1">
      <c r="A97" s="41"/>
      <c r="B97" s="42"/>
      <c r="C97" s="43"/>
      <c r="D97" s="267" t="s">
        <v>314</v>
      </c>
      <c r="E97" s="43"/>
      <c r="F97" s="268" t="s">
        <v>7911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8032</v>
      </c>
      <c r="F98" s="218" t="s">
        <v>8033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8034</v>
      </c>
    </row>
    <row r="99" s="2" customFormat="1">
      <c r="A99" s="41"/>
      <c r="B99" s="42"/>
      <c r="C99" s="43"/>
      <c r="D99" s="267" t="s">
        <v>314</v>
      </c>
      <c r="E99" s="43"/>
      <c r="F99" s="268" t="s">
        <v>8035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7549</v>
      </c>
      <c r="F100" s="218" t="s">
        <v>7550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4880</v>
      </c>
      <c r="F102" s="218" t="s">
        <v>4881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4889</v>
      </c>
      <c r="F104" s="218" t="s">
        <v>4890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8038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4898</v>
      </c>
      <c r="F106" s="218" t="s">
        <v>4899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8039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4900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8040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8041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8042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8043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8044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8045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8046</v>
      </c>
      <c r="F120" s="218" t="s">
        <v>8047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8048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8049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8050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8051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8052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8053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8054</v>
      </c>
      <c r="F127" s="218" t="s">
        <v>8055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8057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8058</v>
      </c>
      <c r="F129" s="218" t="s">
        <v>8059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8060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8061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8062</v>
      </c>
      <c r="F131" s="218" t="s">
        <v>8063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8064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8065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8066</v>
      </c>
      <c r="F133" s="218" t="s">
        <v>8067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8068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8069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8070</v>
      </c>
      <c r="F135" s="218" t="s">
        <v>8071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8072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8073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8074</v>
      </c>
      <c r="F138" s="218" t="s">
        <v>8075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8076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8077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8078</v>
      </c>
      <c r="F140" s="288" t="s">
        <v>8079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8080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8081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8082</v>
      </c>
      <c r="F142" s="218" t="s">
        <v>8083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8084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8085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7238</v>
      </c>
      <c r="F144" s="218" t="s">
        <v>7239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8086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7241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7881</v>
      </c>
      <c r="F146" s="218" t="s">
        <v>7882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8087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7884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4917</v>
      </c>
      <c r="F148" s="218" t="s">
        <v>4918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8088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7243</v>
      </c>
      <c r="F150" s="218" t="s">
        <v>7244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8089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7246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4926</v>
      </c>
      <c r="F152" s="218" t="s">
        <v>4927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8090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7691</v>
      </c>
      <c r="F154" s="218" t="s">
        <v>7692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8091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7694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7343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8092</v>
      </c>
      <c r="F157" s="218" t="s">
        <v>8093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8094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8095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7757</v>
      </c>
      <c r="F159" s="214" t="s">
        <v>7758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8096</v>
      </c>
      <c r="F160" s="218" t="s">
        <v>8097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8098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8099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8100</v>
      </c>
      <c r="F162" s="218" t="s">
        <v>8101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8102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8103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8104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8105</v>
      </c>
      <c r="F165" s="218" t="s">
        <v>7769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8106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8107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8108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8109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8110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8111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8112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8113</v>
      </c>
      <c r="F171" s="218" t="s">
        <v>8114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8115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8116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8117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2581</v>
      </c>
      <c r="F174" s="214" t="s">
        <v>2582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7248</v>
      </c>
      <c r="F175" s="218" t="s">
        <v>7249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8118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7251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IgrkToyzuLxLCMaX1USharCzbeJsXpLP7DOC884s4jdkrDqTjf7K075n9KIDKUm5DTJkxPof1Ks5XwywI9MdYg==" hashValue="ZShqHAWZ24hjFTpfZs2LH43JSPUZMixSoTSEmbHl93mgkBp+cj/UFo8c7BfEKygxRfGPhLQ7CoKkppNzRcIIbw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8119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8018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4864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7339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7528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8019</v>
      </c>
      <c r="F90" s="218" t="s">
        <v>8020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8120</v>
      </c>
    </row>
    <row r="91" s="2" customFormat="1">
      <c r="A91" s="41"/>
      <c r="B91" s="42"/>
      <c r="C91" s="43"/>
      <c r="D91" s="267" t="s">
        <v>314</v>
      </c>
      <c r="E91" s="43"/>
      <c r="F91" s="268" t="s">
        <v>8022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8023</v>
      </c>
      <c r="F92" s="218" t="s">
        <v>8024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8121</v>
      </c>
    </row>
    <row r="93" s="2" customFormat="1">
      <c r="A93" s="41"/>
      <c r="B93" s="42"/>
      <c r="C93" s="43"/>
      <c r="D93" s="267" t="s">
        <v>314</v>
      </c>
      <c r="E93" s="43"/>
      <c r="F93" s="268" t="s">
        <v>8026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8027</v>
      </c>
      <c r="F94" s="218" t="s">
        <v>8028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8122</v>
      </c>
    </row>
    <row r="95" s="2" customFormat="1">
      <c r="A95" s="41"/>
      <c r="B95" s="42"/>
      <c r="C95" s="43"/>
      <c r="D95" s="267" t="s">
        <v>314</v>
      </c>
      <c r="E95" s="43"/>
      <c r="F95" s="268" t="s">
        <v>8030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7908</v>
      </c>
      <c r="F96" s="218" t="s">
        <v>7909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8123</v>
      </c>
    </row>
    <row r="97" s="2" customFormat="1">
      <c r="A97" s="41"/>
      <c r="B97" s="42"/>
      <c r="C97" s="43"/>
      <c r="D97" s="267" t="s">
        <v>314</v>
      </c>
      <c r="E97" s="43"/>
      <c r="F97" s="268" t="s">
        <v>7911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8124</v>
      </c>
      <c r="F98" s="218" t="s">
        <v>8125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8126</v>
      </c>
    </row>
    <row r="99" s="2" customFormat="1">
      <c r="A99" s="41"/>
      <c r="B99" s="42"/>
      <c r="C99" s="43"/>
      <c r="D99" s="267" t="s">
        <v>314</v>
      </c>
      <c r="E99" s="43"/>
      <c r="F99" s="268" t="s">
        <v>8127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7549</v>
      </c>
      <c r="F100" s="218" t="s">
        <v>7550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8128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4880</v>
      </c>
      <c r="F102" s="218" t="s">
        <v>4881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8129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4889</v>
      </c>
      <c r="F104" s="218" t="s">
        <v>4890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8130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4898</v>
      </c>
      <c r="F106" s="218" t="s">
        <v>4899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8131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4900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8132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8133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8134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8136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8137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8138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8046</v>
      </c>
      <c r="F120" s="218" t="s">
        <v>8047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8139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8049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8140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8141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8052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8142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8054</v>
      </c>
      <c r="F128" s="218" t="s">
        <v>8055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8057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8058</v>
      </c>
      <c r="F130" s="218" t="s">
        <v>8059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8144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8061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8062</v>
      </c>
      <c r="F132" s="218" t="s">
        <v>8063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8145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8065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8066</v>
      </c>
      <c r="F134" s="218" t="s">
        <v>8067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8146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8069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8070</v>
      </c>
      <c r="F136" s="218" t="s">
        <v>8071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8147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8074</v>
      </c>
      <c r="F139" s="218" t="s">
        <v>8075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8148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8077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8078</v>
      </c>
      <c r="F141" s="288" t="s">
        <v>8079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8149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8150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8082</v>
      </c>
      <c r="F143" s="218" t="s">
        <v>8083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8151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8085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7238</v>
      </c>
      <c r="F145" s="218" t="s">
        <v>7239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8152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7241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7881</v>
      </c>
      <c r="F147" s="218" t="s">
        <v>7882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8153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7884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4917</v>
      </c>
      <c r="F149" s="218" t="s">
        <v>4918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8154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4919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7243</v>
      </c>
      <c r="F151" s="218" t="s">
        <v>7244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4926</v>
      </c>
      <c r="F153" s="218" t="s">
        <v>4927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8156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4928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7691</v>
      </c>
      <c r="F155" s="218" t="s">
        <v>7692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8157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7694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7343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8092</v>
      </c>
      <c r="F158" s="218" t="s">
        <v>8093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8158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8095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7757</v>
      </c>
      <c r="F160" s="214" t="s">
        <v>7758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8096</v>
      </c>
      <c r="F161" s="218" t="s">
        <v>8097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8159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8099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8100</v>
      </c>
      <c r="F163" s="218" t="s">
        <v>8101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8160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8103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8161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8105</v>
      </c>
      <c r="F166" s="218" t="s">
        <v>7769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8162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8107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8163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8109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8164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8111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8165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8113</v>
      </c>
      <c r="F172" s="218" t="s">
        <v>8114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8166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8116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8167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2581</v>
      </c>
      <c r="F175" s="214" t="s">
        <v>2582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7248</v>
      </c>
      <c r="F176" s="218" t="s">
        <v>7249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8168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7251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QywBw2gH1J4wiHAkju1BQUArs84wf/UgmGSYk3hGUa3LDEzpCIT8mGL7TSGcqSitPFErVncerMwSICo4CO/T2w==" hashValue="pNiqaDzazGeQ/lNaZDB1OCz6hXIfkmooF+ks/K/q0JamIkocrE/STDTDCkaVlaWsA34raJxwycHXNzNRjJrsxQ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8169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8018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4864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7339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7528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8170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8171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8019</v>
      </c>
      <c r="F92" s="218" t="s">
        <v>8020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8172</v>
      </c>
    </row>
    <row r="93" s="2" customFormat="1">
      <c r="A93" s="41"/>
      <c r="B93" s="42"/>
      <c r="C93" s="43"/>
      <c r="D93" s="267" t="s">
        <v>314</v>
      </c>
      <c r="E93" s="43"/>
      <c r="F93" s="268" t="s">
        <v>8022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8023</v>
      </c>
      <c r="F94" s="218" t="s">
        <v>8024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8173</v>
      </c>
    </row>
    <row r="95" s="2" customFormat="1">
      <c r="A95" s="41"/>
      <c r="B95" s="42"/>
      <c r="C95" s="43"/>
      <c r="D95" s="267" t="s">
        <v>314</v>
      </c>
      <c r="E95" s="43"/>
      <c r="F95" s="268" t="s">
        <v>8026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8174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8175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8027</v>
      </c>
      <c r="F98" s="218" t="s">
        <v>8028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8176</v>
      </c>
    </row>
    <row r="99" s="2" customFormat="1">
      <c r="A99" s="41"/>
      <c r="B99" s="42"/>
      <c r="C99" s="43"/>
      <c r="D99" s="267" t="s">
        <v>314</v>
      </c>
      <c r="E99" s="43"/>
      <c r="F99" s="268" t="s">
        <v>8030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7529</v>
      </c>
      <c r="F100" s="218" t="s">
        <v>7530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8177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7532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7533</v>
      </c>
      <c r="F102" s="218" t="s">
        <v>7534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8178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7536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7908</v>
      </c>
      <c r="F104" s="218" t="s">
        <v>7909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8179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7911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7549</v>
      </c>
      <c r="F106" s="218" t="s">
        <v>7550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8180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7552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6849</v>
      </c>
      <c r="F108" s="218" t="s">
        <v>6850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8181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6852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4877</v>
      </c>
      <c r="F110" s="218" t="s">
        <v>4878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8182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4879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4886</v>
      </c>
      <c r="F112" s="218" t="s">
        <v>4887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8183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4898</v>
      </c>
      <c r="F114" s="218" t="s">
        <v>4899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8184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4900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8185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8186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8187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8188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8189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7222</v>
      </c>
      <c r="F126" s="218" t="s">
        <v>7223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8190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7225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7226</v>
      </c>
      <c r="F128" s="288" t="s">
        <v>7227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8191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8188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8052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8192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8054</v>
      </c>
      <c r="F133" s="218" t="s">
        <v>8055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8193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8057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8058</v>
      </c>
      <c r="F135" s="218" t="s">
        <v>8059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8194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8061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8062</v>
      </c>
      <c r="F137" s="218" t="s">
        <v>8063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8195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8065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8066</v>
      </c>
      <c r="F139" s="218" t="s">
        <v>8067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8196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8069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8070</v>
      </c>
      <c r="F141" s="218" t="s">
        <v>8071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8197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8073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8198</v>
      </c>
      <c r="F144" s="218" t="s">
        <v>8199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8200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8201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8202</v>
      </c>
      <c r="F146" s="288" t="s">
        <v>8203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8204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8205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8206</v>
      </c>
      <c r="F148" s="218" t="s">
        <v>8207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8208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8209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8210</v>
      </c>
      <c r="F150" s="288" t="s">
        <v>8211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8212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8213</v>
      </c>
      <c r="F151" s="218" t="s">
        <v>8214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8215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8216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8217</v>
      </c>
      <c r="F153" s="218" t="s">
        <v>8218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8219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8220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8221</v>
      </c>
      <c r="F155" s="218" t="s">
        <v>8222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8224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8225</v>
      </c>
      <c r="F157" s="288" t="s">
        <v>8226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8227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8228</v>
      </c>
      <c r="F158" s="218" t="s">
        <v>8229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7897</v>
      </c>
      <c r="F159" s="218" t="s">
        <v>7898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8230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7900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7343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8092</v>
      </c>
      <c r="F162" s="218" t="s">
        <v>8093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8231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7757</v>
      </c>
      <c r="F164" s="214" t="s">
        <v>7758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8096</v>
      </c>
      <c r="F165" s="218" t="s">
        <v>8097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8232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8099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8100</v>
      </c>
      <c r="F167" s="218" t="s">
        <v>8101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8233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8103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8234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8105</v>
      </c>
      <c r="F170" s="218" t="s">
        <v>7769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8235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8107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8236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8109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8237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8111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8238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8113</v>
      </c>
      <c r="F176" s="218" t="s">
        <v>8114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8239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8116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8240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2581</v>
      </c>
      <c r="F179" s="214" t="s">
        <v>2582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7248</v>
      </c>
      <c r="F180" s="218" t="s">
        <v>7249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8241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7251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2588</v>
      </c>
      <c r="F182" s="203" t="s">
        <v>2589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5063</v>
      </c>
      <c r="F183" s="214" t="s">
        <v>8242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8243</v>
      </c>
      <c r="F184" s="218" t="s">
        <v>8244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8245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8246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8247</v>
      </c>
      <c r="F186" s="218" t="s">
        <v>8248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8249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8250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8251</v>
      </c>
      <c r="F188" s="218" t="s">
        <v>8252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8253</v>
      </c>
      <c r="F189" s="218" t="s">
        <v>8254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8255</v>
      </c>
      <c r="F190" s="214" t="s">
        <v>8256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8257</v>
      </c>
      <c r="F191" s="218" t="s">
        <v>8258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8259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8260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8261</v>
      </c>
      <c r="F193" s="288" t="s">
        <v>8262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8263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126AUihFN3FRcA7qwlqMpyZTwaKRiLTiEE8caIa3VHdTtPggOSuiS5ye+f6cIHdTv1ziYSk2SD8TO2GEIDtuKw==" hashValue="1k/AqNAi4LSfk/rAxWAY7iU85lkwo5+4g8cz/LnmXeb/HWzCthQ91Wkz4nBsUil+ysYBiaYBZRSWKOhsjOA5lg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8171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8265</v>
      </c>
      <c r="F86" s="218" t="s">
        <v>8266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8267</v>
      </c>
    </row>
    <row r="87" s="2" customFormat="1">
      <c r="A87" s="41"/>
      <c r="B87" s="42"/>
      <c r="C87" s="43"/>
      <c r="D87" s="267" t="s">
        <v>314</v>
      </c>
      <c r="E87" s="43"/>
      <c r="F87" s="268" t="s">
        <v>8268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8269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4898</v>
      </c>
      <c r="F89" s="218" t="s">
        <v>4899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8270</v>
      </c>
    </row>
    <row r="90" s="2" customFormat="1">
      <c r="A90" s="41"/>
      <c r="B90" s="42"/>
      <c r="C90" s="43"/>
      <c r="D90" s="267" t="s">
        <v>314</v>
      </c>
      <c r="E90" s="43"/>
      <c r="F90" s="268" t="s">
        <v>4900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8271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6856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8272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6652</v>
      </c>
      <c r="F96" s="218" t="s">
        <v>6653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8273</v>
      </c>
    </row>
    <row r="97" s="2" customFormat="1">
      <c r="A97" s="41"/>
      <c r="B97" s="42"/>
      <c r="C97" s="43"/>
      <c r="D97" s="267" t="s">
        <v>314</v>
      </c>
      <c r="E97" s="43"/>
      <c r="F97" s="268" t="s">
        <v>6655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8274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8275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8276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8278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8255</v>
      </c>
      <c r="F106" s="214" t="s">
        <v>8256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8279</v>
      </c>
      <c r="F107" s="218" t="s">
        <v>8280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8281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8283</v>
      </c>
      <c r="F109" s="218" t="s">
        <v>8284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8285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8287</v>
      </c>
      <c r="F111" s="288" t="s">
        <v>8288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8289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8290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F72QFltUNR1kj6q33cGQZHBIUipR1EDGSMs1iXtXE8rfsJqNf2Niyz4BvOe+XysTFp0MvwHmraTFduPAgu6d1g==" hashValue="TJ3QqqCSlLY4VtWfphVFvqzQjvTjIyOZjxEAKqU7LoDvqwpvmBOaalsN+bUwY9tGmQv0GSXQ/BoNsH+L21BjC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8171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8265</v>
      </c>
      <c r="F86" s="218" t="s">
        <v>8266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8292</v>
      </c>
    </row>
    <row r="87" s="2" customFormat="1">
      <c r="A87" s="41"/>
      <c r="B87" s="42"/>
      <c r="C87" s="43"/>
      <c r="D87" s="267" t="s">
        <v>314</v>
      </c>
      <c r="E87" s="43"/>
      <c r="F87" s="268" t="s">
        <v>8268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8293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4898</v>
      </c>
      <c r="F89" s="218" t="s">
        <v>4899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8294</v>
      </c>
    </row>
    <row r="90" s="2" customFormat="1">
      <c r="A90" s="41"/>
      <c r="B90" s="42"/>
      <c r="C90" s="43"/>
      <c r="D90" s="267" t="s">
        <v>314</v>
      </c>
      <c r="E90" s="43"/>
      <c r="F90" s="268" t="s">
        <v>4900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8295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6856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8296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8297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8298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8300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8255</v>
      </c>
      <c r="F103" s="214" t="s">
        <v>8256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8279</v>
      </c>
      <c r="F104" s="218" t="s">
        <v>8280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8301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8283</v>
      </c>
      <c r="F106" s="218" t="s">
        <v>8284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8302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8286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8287</v>
      </c>
      <c r="F108" s="288" t="s">
        <v>8288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8303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8304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vQzYJGDbsgwByxWoE3Bdh/CbSCoYI8mVTXuVuQ8SW3L0jfJQnZLQArIbpnhl8O0pl56kLzktcGhDc4hWr3hb/g==" hashValue="mHT7CzgePR057W7Voe0QZFDXdsphbRVowVvh+JMc5gpi1ld8r1RvefQPXQzreTtlnWBG9S1eQekQWbwIWjy4p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8171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8265</v>
      </c>
      <c r="F86" s="218" t="s">
        <v>8266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8292</v>
      </c>
    </row>
    <row r="87" s="2" customFormat="1">
      <c r="A87" s="41"/>
      <c r="B87" s="42"/>
      <c r="C87" s="43"/>
      <c r="D87" s="267" t="s">
        <v>314</v>
      </c>
      <c r="E87" s="43"/>
      <c r="F87" s="268" t="s">
        <v>8268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8306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4898</v>
      </c>
      <c r="F89" s="218" t="s">
        <v>4899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8294</v>
      </c>
    </row>
    <row r="90" s="2" customFormat="1">
      <c r="A90" s="41"/>
      <c r="B90" s="42"/>
      <c r="C90" s="43"/>
      <c r="D90" s="267" t="s">
        <v>314</v>
      </c>
      <c r="E90" s="43"/>
      <c r="F90" s="268" t="s">
        <v>4900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8307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6856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8308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6652</v>
      </c>
      <c r="F96" s="218" t="s">
        <v>6653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8309</v>
      </c>
    </row>
    <row r="97" s="2" customFormat="1">
      <c r="A97" s="41"/>
      <c r="B97" s="42"/>
      <c r="C97" s="43"/>
      <c r="D97" s="267" t="s">
        <v>314</v>
      </c>
      <c r="E97" s="43"/>
      <c r="F97" s="268" t="s">
        <v>6655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8310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8311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8299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8312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8255</v>
      </c>
      <c r="F106" s="214" t="s">
        <v>8256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8279</v>
      </c>
      <c r="F107" s="218" t="s">
        <v>8280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8301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8283</v>
      </c>
      <c r="F109" s="218" t="s">
        <v>8284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8313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8287</v>
      </c>
      <c r="F111" s="288" t="s">
        <v>8288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8314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8315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I+QOyKNI27V8ZzLlz2GzCuei3VdxhjbIIi+fB2VLOQ+M0Cr8kL28ZnM81/kEr/Aigju05Ns3fcQHuBlVkWkICw==" hashValue="OsTrjsjRE/3oE8hzQxSK+KKxZhpBdzCIVt0zWI4nlWO7hRN3V6KvOs65XhQzgtyMPqyenr1HwLcFPqKr0Px/S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7253</v>
      </c>
      <c r="F87" s="218" t="s">
        <v>7254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8317</v>
      </c>
    </row>
    <row r="88" s="2" customFormat="1">
      <c r="A88" s="41"/>
      <c r="B88" s="42"/>
      <c r="C88" s="43"/>
      <c r="D88" s="267" t="s">
        <v>314</v>
      </c>
      <c r="E88" s="43"/>
      <c r="F88" s="268" t="s">
        <v>7256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8318</v>
      </c>
      <c r="F89" s="218" t="s">
        <v>8319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8320</v>
      </c>
    </row>
    <row r="90" s="2" customFormat="1">
      <c r="A90" s="41"/>
      <c r="B90" s="42"/>
      <c r="C90" s="43"/>
      <c r="D90" s="267" t="s">
        <v>314</v>
      </c>
      <c r="E90" s="43"/>
      <c r="F90" s="268" t="s">
        <v>8321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8322</v>
      </c>
      <c r="F91" s="218" t="s">
        <v>8323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8324</v>
      </c>
    </row>
    <row r="92" s="2" customFormat="1">
      <c r="A92" s="41"/>
      <c r="B92" s="42"/>
      <c r="C92" s="43"/>
      <c r="D92" s="267" t="s">
        <v>314</v>
      </c>
      <c r="E92" s="43"/>
      <c r="F92" s="268" t="s">
        <v>8325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8326</v>
      </c>
      <c r="F93" s="218" t="s">
        <v>8327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8328</v>
      </c>
    </row>
    <row r="94" s="2" customFormat="1">
      <c r="A94" s="41"/>
      <c r="B94" s="42"/>
      <c r="C94" s="43"/>
      <c r="D94" s="267" t="s">
        <v>314</v>
      </c>
      <c r="E94" s="43"/>
      <c r="F94" s="268" t="s">
        <v>8329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8330</v>
      </c>
      <c r="F95" s="218" t="s">
        <v>8331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8332</v>
      </c>
    </row>
    <row r="96" s="2" customFormat="1">
      <c r="A96" s="41"/>
      <c r="B96" s="42"/>
      <c r="C96" s="43"/>
      <c r="D96" s="267" t="s">
        <v>314</v>
      </c>
      <c r="E96" s="43"/>
      <c r="F96" s="268" t="s">
        <v>8333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4898</v>
      </c>
      <c r="F97" s="218" t="s">
        <v>4899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8334</v>
      </c>
    </row>
    <row r="98" s="2" customFormat="1">
      <c r="A98" s="41"/>
      <c r="B98" s="42"/>
      <c r="C98" s="43"/>
      <c r="D98" s="267" t="s">
        <v>314</v>
      </c>
      <c r="E98" s="43"/>
      <c r="F98" s="268" t="s">
        <v>4900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8335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8336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8337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8338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8340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8341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8342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8343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8344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8345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8346</v>
      </c>
      <c r="F115" s="288" t="s">
        <v>8347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8348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8349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8350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8351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8352</v>
      </c>
      <c r="F120" s="288" t="s">
        <v>8353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8354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8355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8356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8357</v>
      </c>
      <c r="F124" s="218" t="s">
        <v>8358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8359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8360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8361</v>
      </c>
      <c r="F126" s="288" t="s">
        <v>8362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8363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8364</v>
      </c>
      <c r="F127" s="218" t="s">
        <v>8365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8366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8367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8368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8369</v>
      </c>
      <c r="F130" s="288" t="s">
        <v>8370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8371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8372</v>
      </c>
      <c r="F131" s="288" t="s">
        <v>8373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8374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8375</v>
      </c>
      <c r="F132" s="218" t="s">
        <v>8376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8377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8378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8379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8380</v>
      </c>
      <c r="F135" s="218" t="s">
        <v>8381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8382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8383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8384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8385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8386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8387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2836</v>
      </c>
      <c r="F142" s="288" t="s">
        <v>2837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8388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8389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8390</v>
      </c>
      <c r="F144" s="288" t="s">
        <v>8391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8392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8389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8393</v>
      </c>
      <c r="F148" s="218" t="s">
        <v>8394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8395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8397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8398</v>
      </c>
      <c r="F151" s="218" t="s">
        <v>8399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8400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8402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8403</v>
      </c>
      <c r="F154" s="288" t="s">
        <v>8404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8405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8389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6816</v>
      </c>
      <c r="F156" s="218" t="s">
        <v>6817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8406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6819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kv+OdvrClarm2l8DIIb4P51pxnLcouF9HJdBy8TtLeQxi7SF9W51oS6vmLjH7BGUSAJNbk+wg77tzLpUz7bbvg==" hashValue="Ozf6uTkv2IxlP3+4VR3nR+pKjKZrn0e/ReLSiMVfc71CSX6GR2ZJ+DLcBNlsChbcSdQr7QHFLa4SIryJhY6oi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7253</v>
      </c>
      <c r="F87" s="218" t="s">
        <v>7254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8408</v>
      </c>
    </row>
    <row r="88" s="2" customFormat="1">
      <c r="A88" s="41"/>
      <c r="B88" s="42"/>
      <c r="C88" s="43"/>
      <c r="D88" s="267" t="s">
        <v>314</v>
      </c>
      <c r="E88" s="43"/>
      <c r="F88" s="268" t="s">
        <v>7256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8318</v>
      </c>
      <c r="F89" s="218" t="s">
        <v>8319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8409</v>
      </c>
    </row>
    <row r="90" s="2" customFormat="1">
      <c r="A90" s="41"/>
      <c r="B90" s="42"/>
      <c r="C90" s="43"/>
      <c r="D90" s="267" t="s">
        <v>314</v>
      </c>
      <c r="E90" s="43"/>
      <c r="F90" s="268" t="s">
        <v>8321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8322</v>
      </c>
      <c r="F91" s="218" t="s">
        <v>8323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8410</v>
      </c>
    </row>
    <row r="92" s="2" customFormat="1">
      <c r="A92" s="41"/>
      <c r="B92" s="42"/>
      <c r="C92" s="43"/>
      <c r="D92" s="267" t="s">
        <v>314</v>
      </c>
      <c r="E92" s="43"/>
      <c r="F92" s="268" t="s">
        <v>8325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8326</v>
      </c>
      <c r="F93" s="218" t="s">
        <v>8327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8411</v>
      </c>
    </row>
    <row r="94" s="2" customFormat="1">
      <c r="A94" s="41"/>
      <c r="B94" s="42"/>
      <c r="C94" s="43"/>
      <c r="D94" s="267" t="s">
        <v>314</v>
      </c>
      <c r="E94" s="43"/>
      <c r="F94" s="268" t="s">
        <v>8329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8330</v>
      </c>
      <c r="F95" s="218" t="s">
        <v>8331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8412</v>
      </c>
    </row>
    <row r="96" s="2" customFormat="1">
      <c r="A96" s="41"/>
      <c r="B96" s="42"/>
      <c r="C96" s="43"/>
      <c r="D96" s="267" t="s">
        <v>314</v>
      </c>
      <c r="E96" s="43"/>
      <c r="F96" s="268" t="s">
        <v>8333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4898</v>
      </c>
      <c r="F97" s="218" t="s">
        <v>4899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8413</v>
      </c>
    </row>
    <row r="98" s="2" customFormat="1">
      <c r="A98" s="41"/>
      <c r="B98" s="42"/>
      <c r="C98" s="43"/>
      <c r="D98" s="267" t="s">
        <v>314</v>
      </c>
      <c r="E98" s="43"/>
      <c r="F98" s="268" t="s">
        <v>4900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8414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8415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8416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8417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8418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8341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8419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8420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8421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8422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8346</v>
      </c>
      <c r="F115" s="288" t="s">
        <v>8347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8423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8424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8425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8426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8352</v>
      </c>
      <c r="F120" s="288" t="s">
        <v>8353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8427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8355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8428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8380</v>
      </c>
      <c r="F124" s="218" t="s">
        <v>8381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8429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8383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8384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8430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8386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2836</v>
      </c>
      <c r="F131" s="288" t="s">
        <v>2837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8431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8432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8390</v>
      </c>
      <c r="F133" s="288" t="s">
        <v>8391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8433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8432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8357</v>
      </c>
      <c r="F135" s="218" t="s">
        <v>8358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8434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8360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8361</v>
      </c>
      <c r="F137" s="288" t="s">
        <v>8362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8435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8364</v>
      </c>
      <c r="F138" s="218" t="s">
        <v>8365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8436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8367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8437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8369</v>
      </c>
      <c r="F141" s="288" t="s">
        <v>8370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8438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8372</v>
      </c>
      <c r="F142" s="288" t="s">
        <v>8373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8439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8375</v>
      </c>
      <c r="F143" s="218" t="s">
        <v>8376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8440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8378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8441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8393</v>
      </c>
      <c r="F148" s="218" t="s">
        <v>8394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8442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8443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8398</v>
      </c>
      <c r="F151" s="218" t="s">
        <v>8399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8444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8445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8403</v>
      </c>
      <c r="F154" s="288" t="s">
        <v>8404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8446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8447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6816</v>
      </c>
      <c r="F156" s="218" t="s">
        <v>6817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8448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6819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y8iqTrxmVVeC+XPA3gmilL2kFgzfil7vislqyS//mlaPfXvyK5M0Ma5iowR4N29mkZEC9j4DBQH9868q5x8Ljw==" hashValue="UR5BYdnrOqq28YUx5bvXcftvoW6HC9K0K2mYJ+g0AB0i1yhg5uPy5zh/0BMNfEI+lb1PEdboRAwRE0EIQ5N62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4864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7528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8450</v>
      </c>
      <c r="F91" s="218" t="s">
        <v>8451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8452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8453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8454</v>
      </c>
      <c r="F95" s="218" t="s">
        <v>8455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8456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8457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8023</v>
      </c>
      <c r="F99" s="218" t="s">
        <v>8024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8026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8458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8459</v>
      </c>
      <c r="F103" s="218" t="s">
        <v>8460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8461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8462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8463</v>
      </c>
      <c r="F107" s="218" t="s">
        <v>8464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8465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8466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8467</v>
      </c>
      <c r="F113" s="218" t="s">
        <v>8468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8469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8470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8467</v>
      </c>
      <c r="F117" s="218" t="s">
        <v>8468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8469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8471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7302</v>
      </c>
      <c r="F121" s="218" t="s">
        <v>7303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7305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8472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8473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8474</v>
      </c>
      <c r="F129" s="218" t="s">
        <v>8475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8476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8477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8478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8479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8480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4898</v>
      </c>
      <c r="F136" s="218" t="s">
        <v>4899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4900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8481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8482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8483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8484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4898</v>
      </c>
      <c r="F143" s="218" t="s">
        <v>4899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4900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8485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6652</v>
      </c>
      <c r="F147" s="218" t="s">
        <v>6653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6655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8485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8486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8487</v>
      </c>
      <c r="F153" s="218" t="s">
        <v>8488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8489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8490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8491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8492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8493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8494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8484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8495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8496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8497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8490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8491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8498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8499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8500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8501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8502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8503</v>
      </c>
      <c r="F184" s="218" t="s">
        <v>8504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8505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8506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8507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8508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8509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8510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8511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8512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8513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8514</v>
      </c>
      <c r="F195" s="218" t="s">
        <v>8515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8516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8517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8518</v>
      </c>
      <c r="F199" s="218" t="s">
        <v>8519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8520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8521</v>
      </c>
      <c r="F201" s="288" t="s">
        <v>8522</v>
      </c>
      <c r="G201" s="289" t="s">
        <v>4661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8523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8524</v>
      </c>
      <c r="F205" s="218" t="s">
        <v>8525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8526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8527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8528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8529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8530</v>
      </c>
      <c r="F214" s="288" t="s">
        <v>8531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8532</v>
      </c>
      <c r="F215" s="218" t="s">
        <v>8533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8534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8535</v>
      </c>
      <c r="F218" s="218" t="s">
        <v>8536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8537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8538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8539</v>
      </c>
      <c r="F223" s="218" t="s">
        <v>8540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8541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8542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8543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8544</v>
      </c>
      <c r="F228" s="288" t="s">
        <v>8545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8546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8547</v>
      </c>
      <c r="F231" s="218" t="s">
        <v>8548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8549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8513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8550</v>
      </c>
      <c r="F235" s="218" t="s">
        <v>8551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8552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8513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8553</v>
      </c>
      <c r="F239" s="218" t="s">
        <v>8554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8555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8556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8557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8558</v>
      </c>
      <c r="F244" s="218" t="s">
        <v>8559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8560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8506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8561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8508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8509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8510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8511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8512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8558</v>
      </c>
      <c r="F254" s="218" t="s">
        <v>8559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8560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8562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8563</v>
      </c>
      <c r="F258" s="218" t="s">
        <v>8564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8565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8566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8567</v>
      </c>
      <c r="F262" s="218" t="s">
        <v>8568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8569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8566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8570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8571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8062</v>
      </c>
      <c r="F268" s="218" t="s">
        <v>8063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8065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8566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8572</v>
      </c>
      <c r="F272" s="218" t="s">
        <v>8573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8574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8566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8575</v>
      </c>
      <c r="F276" s="218" t="s">
        <v>8576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8577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8578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8579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8580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8581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8582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8583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8584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8585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8586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8587</v>
      </c>
      <c r="F292" s="288" t="s">
        <v>8588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4977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8589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8590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8591</v>
      </c>
      <c r="F297" s="288" t="s">
        <v>8592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2169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8593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8594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8595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8596</v>
      </c>
      <c r="F303" s="288" t="s">
        <v>8597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4986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8598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8599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8600</v>
      </c>
      <c r="F308" s="288" t="s">
        <v>8601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8602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8603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8604</v>
      </c>
      <c r="F313" s="288" t="s">
        <v>8605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8606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8607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8608</v>
      </c>
      <c r="F318" s="218" t="s">
        <v>8609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8610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8611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8612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8613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8614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8615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8616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8617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8618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8619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8620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8621</v>
      </c>
      <c r="F335" s="288" t="s">
        <v>8622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8623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8570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8624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8625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8571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8626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8627</v>
      </c>
      <c r="F347" s="288" t="s">
        <v>8628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8629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8630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8631</v>
      </c>
      <c r="F352" s="288" t="s">
        <v>8632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8633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8634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4908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8635</v>
      </c>
      <c r="F358" s="218" t="s">
        <v>8636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8637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8638</v>
      </c>
      <c r="F360" s="288" t="s">
        <v>8639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8640</v>
      </c>
      <c r="F361" s="218" t="s">
        <v>8641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8642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8643</v>
      </c>
      <c r="F363" s="288" t="s">
        <v>8644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5015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8645</v>
      </c>
      <c r="F364" s="218" t="s">
        <v>8646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5019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8647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8648</v>
      </c>
      <c r="F366" s="288" t="s">
        <v>8649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8650</v>
      </c>
      <c r="F367" s="218" t="s">
        <v>8651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8652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8653</v>
      </c>
      <c r="F369" s="288" t="s">
        <v>8654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2098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7344</v>
      </c>
      <c r="F371" s="218" t="s">
        <v>7345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7347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8655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8656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8657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8658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8659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8660</v>
      </c>
      <c r="F379" s="288" t="s">
        <v>8661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8662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8663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8664</v>
      </c>
      <c r="F383" s="288" t="s">
        <v>8665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8666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8667</v>
      </c>
      <c r="F386" s="288" t="s">
        <v>8668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8669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8670</v>
      </c>
      <c r="F389" s="288" t="s">
        <v>8671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8672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8673</v>
      </c>
      <c r="F392" s="218" t="s">
        <v>8674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8675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8676</v>
      </c>
      <c r="F394" s="288" t="s">
        <v>8677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8678</v>
      </c>
      <c r="F395" s="218" t="s">
        <v>8679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8680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8681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8682</v>
      </c>
      <c r="F399" s="218" t="s">
        <v>8683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8684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8685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8686</v>
      </c>
      <c r="F403" s="218" t="s">
        <v>8687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8688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8681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8689</v>
      </c>
      <c r="F407" s="218" t="s">
        <v>8690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8691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8685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8692</v>
      </c>
      <c r="F411" s="218" t="s">
        <v>8693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8694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8695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8696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8697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8698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8699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8700</v>
      </c>
      <c r="F419" s="288" t="s">
        <v>8701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8702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8703</v>
      </c>
      <c r="F422" s="288" t="s">
        <v>8704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8705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8706</v>
      </c>
      <c r="F425" s="288" t="s">
        <v>8707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8708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8709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8710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8711</v>
      </c>
      <c r="F431" s="288" t="s">
        <v>8712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5293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8713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8714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8715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8716</v>
      </c>
      <c r="F437" s="218" t="s">
        <v>8717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5302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8718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8719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8720</v>
      </c>
      <c r="F441" s="288" t="s">
        <v>8721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8722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8723</v>
      </c>
      <c r="F444" s="218" t="s">
        <v>8724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8725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8726</v>
      </c>
      <c r="F446" s="218" t="s">
        <v>8727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8728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8729</v>
      </c>
      <c r="F448" s="218" t="s">
        <v>8730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8731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8732</v>
      </c>
      <c r="F450" s="218" t="s">
        <v>8733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8734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8735</v>
      </c>
      <c r="F452" s="288" t="s">
        <v>8736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8737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7757</v>
      </c>
      <c r="F455" s="214" t="s">
        <v>7758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8738</v>
      </c>
      <c r="F456" s="218" t="s">
        <v>8739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8740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8741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8742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8743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5095</v>
      </c>
      <c r="D462" s="216" t="s">
        <v>227</v>
      </c>
      <c r="E462" s="217" t="s">
        <v>8744</v>
      </c>
      <c r="F462" s="218" t="s">
        <v>8745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8746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8741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8742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8743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8747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4977</v>
      </c>
      <c r="D470" s="216" t="s">
        <v>227</v>
      </c>
      <c r="E470" s="217" t="s">
        <v>8748</v>
      </c>
      <c r="F470" s="218" t="s">
        <v>8749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8750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8751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2508</v>
      </c>
      <c r="D474" s="216" t="s">
        <v>227</v>
      </c>
      <c r="E474" s="217" t="s">
        <v>8752</v>
      </c>
      <c r="F474" s="218" t="s">
        <v>8745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8753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8751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8754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2169</v>
      </c>
      <c r="D480" s="216" t="s">
        <v>227</v>
      </c>
      <c r="E480" s="217" t="s">
        <v>8105</v>
      </c>
      <c r="F480" s="218" t="s">
        <v>7769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8107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8755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8756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5107</v>
      </c>
      <c r="D485" s="216" t="s">
        <v>227</v>
      </c>
      <c r="E485" s="217" t="s">
        <v>8109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8111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8757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4986</v>
      </c>
      <c r="D489" s="216" t="s">
        <v>227</v>
      </c>
      <c r="E489" s="217" t="s">
        <v>8113</v>
      </c>
      <c r="F489" s="218" t="s">
        <v>8114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8116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8758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2581</v>
      </c>
      <c r="F493" s="214" t="s">
        <v>2582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6896</v>
      </c>
      <c r="F494" s="218" t="s">
        <v>6897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6899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BbWOF/dPyKTFMNeoIEtJpZ09z51BAcxKSUkGvnlRaAnDfnmCd7nLfV93GGpa3qJXL1+lufUkW6JAJdrPZw+tdw==" hashValue="N7r4h+l6aDe/s3g0V+cHt9F5s6Abp4RwzO40jdowIpbsW5xMTT+ObtxQCaatJsB6V6GnWlWttxpkT5ZffIweCw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8760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8761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8762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8763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8764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8759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8765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7033</v>
      </c>
      <c r="F93" s="218" t="s">
        <v>7034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8766</v>
      </c>
      <c r="F95" s="218" t="s">
        <v>8767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8768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8769</v>
      </c>
      <c r="F97" s="218" t="s">
        <v>8770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8771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8772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8773</v>
      </c>
      <c r="F100" s="218" t="s">
        <v>8774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8775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8776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8777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8778</v>
      </c>
      <c r="F105" s="288" t="s">
        <v>8779</v>
      </c>
      <c r="G105" s="289" t="s">
        <v>8780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8514</v>
      </c>
      <c r="F106" s="218" t="s">
        <v>8515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8516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8781</v>
      </c>
      <c r="F108" s="288" t="s">
        <v>8782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8783</v>
      </c>
      <c r="F109" s="218" t="s">
        <v>8784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8785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7624</v>
      </c>
      <c r="F111" s="218" t="s">
        <v>7625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7627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8786</v>
      </c>
      <c r="F113" s="218" t="s">
        <v>8787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8788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8789</v>
      </c>
      <c r="F115" s="218" t="s">
        <v>8790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8791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8792</v>
      </c>
      <c r="F117" s="218" t="s">
        <v>8793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8794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8795</v>
      </c>
      <c r="F119" s="218" t="s">
        <v>8796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8797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8798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8799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8800</v>
      </c>
      <c r="F124" s="218" t="s">
        <v>8801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8802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8803</v>
      </c>
      <c r="F126" s="218" t="s">
        <v>8804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8805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8806</v>
      </c>
      <c r="F128" s="218" t="s">
        <v>8807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8808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8809</v>
      </c>
      <c r="F130" s="218" t="s">
        <v>8810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8811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8812</v>
      </c>
      <c r="F132" s="218" t="s">
        <v>8813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8814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8815</v>
      </c>
      <c r="F134" s="288" t="s">
        <v>8816</v>
      </c>
      <c r="G134" s="289" t="s">
        <v>4661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8812</v>
      </c>
      <c r="F135" s="218" t="s">
        <v>8813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8814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8817</v>
      </c>
      <c r="F137" s="288" t="s">
        <v>8818</v>
      </c>
      <c r="G137" s="289" t="s">
        <v>4661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8819</v>
      </c>
      <c r="F138" s="288" t="s">
        <v>8820</v>
      </c>
      <c r="G138" s="289" t="s">
        <v>5747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8821</v>
      </c>
      <c r="F139" s="288" t="s">
        <v>8822</v>
      </c>
      <c r="G139" s="289" t="s">
        <v>5747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8823</v>
      </c>
      <c r="F140" s="288" t="s">
        <v>8824</v>
      </c>
      <c r="G140" s="289" t="s">
        <v>5747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8825</v>
      </c>
      <c r="F141" s="288" t="s">
        <v>8826</v>
      </c>
      <c r="G141" s="289" t="s">
        <v>5747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8827</v>
      </c>
      <c r="F142" s="288" t="s">
        <v>8828</v>
      </c>
      <c r="G142" s="289" t="s">
        <v>5747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8829</v>
      </c>
      <c r="F143" s="288" t="s">
        <v>8830</v>
      </c>
      <c r="G143" s="289" t="s">
        <v>5747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8831</v>
      </c>
      <c r="F144" s="288" t="s">
        <v>8832</v>
      </c>
      <c r="G144" s="289" t="s">
        <v>5747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8833</v>
      </c>
      <c r="F145" s="288" t="s">
        <v>8834</v>
      </c>
      <c r="G145" s="289" t="s">
        <v>5747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8835</v>
      </c>
      <c r="F146" s="288" t="s">
        <v>8836</v>
      </c>
      <c r="G146" s="289" t="s">
        <v>5747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8837</v>
      </c>
      <c r="F147" s="288" t="s">
        <v>8838</v>
      </c>
      <c r="G147" s="289" t="s">
        <v>5747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8839</v>
      </c>
      <c r="F148" s="288" t="s">
        <v>8840</v>
      </c>
      <c r="G148" s="289" t="s">
        <v>5747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8841</v>
      </c>
      <c r="F149" s="288" t="s">
        <v>8842</v>
      </c>
      <c r="G149" s="289" t="s">
        <v>5747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8843</v>
      </c>
      <c r="F150" s="288" t="s">
        <v>8844</v>
      </c>
      <c r="G150" s="289" t="s">
        <v>5747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8845</v>
      </c>
      <c r="F151" s="288" t="s">
        <v>8846</v>
      </c>
      <c r="G151" s="289" t="s">
        <v>5747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8847</v>
      </c>
      <c r="F152" s="288" t="s">
        <v>8848</v>
      </c>
      <c r="G152" s="289" t="s">
        <v>5747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8849</v>
      </c>
      <c r="F153" s="288" t="s">
        <v>8850</v>
      </c>
      <c r="G153" s="289" t="s">
        <v>5747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8851</v>
      </c>
      <c r="F154" s="288" t="s">
        <v>8852</v>
      </c>
      <c r="G154" s="289" t="s">
        <v>5747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8853</v>
      </c>
      <c r="F155" s="288" t="s">
        <v>8854</v>
      </c>
      <c r="G155" s="289" t="s">
        <v>5747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8855</v>
      </c>
      <c r="F156" s="288" t="s">
        <v>8856</v>
      </c>
      <c r="G156" s="289" t="s">
        <v>5747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8857</v>
      </c>
      <c r="F157" s="288" t="s">
        <v>8858</v>
      </c>
      <c r="G157" s="289" t="s">
        <v>5747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8859</v>
      </c>
      <c r="F158" s="288" t="s">
        <v>8860</v>
      </c>
      <c r="G158" s="289" t="s">
        <v>5747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4977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8861</v>
      </c>
      <c r="F159" s="288" t="s">
        <v>8862</v>
      </c>
      <c r="G159" s="289" t="s">
        <v>5747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2169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8863</v>
      </c>
      <c r="F160" s="288" t="s">
        <v>8864</v>
      </c>
      <c r="G160" s="289" t="s">
        <v>5747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4986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8865</v>
      </c>
      <c r="F161" s="288" t="s">
        <v>8866</v>
      </c>
      <c r="G161" s="289" t="s">
        <v>5747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8867</v>
      </c>
      <c r="F162" s="288" t="s">
        <v>8868</v>
      </c>
      <c r="G162" s="289" t="s">
        <v>5747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8869</v>
      </c>
      <c r="F163" s="288" t="s">
        <v>8870</v>
      </c>
      <c r="G163" s="289" t="s">
        <v>5747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8871</v>
      </c>
      <c r="F164" s="288" t="s">
        <v>8872</v>
      </c>
      <c r="G164" s="289" t="s">
        <v>5747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8873</v>
      </c>
      <c r="F165" s="288" t="s">
        <v>8874</v>
      </c>
      <c r="G165" s="289" t="s">
        <v>5747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8875</v>
      </c>
      <c r="F166" s="288" t="s">
        <v>8876</v>
      </c>
      <c r="G166" s="289" t="s">
        <v>5747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8877</v>
      </c>
      <c r="F167" s="288" t="s">
        <v>8878</v>
      </c>
      <c r="G167" s="289" t="s">
        <v>5747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8879</v>
      </c>
      <c r="F168" s="288" t="s">
        <v>8880</v>
      </c>
      <c r="G168" s="289" t="s">
        <v>5747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8881</v>
      </c>
      <c r="F169" s="288" t="s">
        <v>8882</v>
      </c>
      <c r="G169" s="289" t="s">
        <v>5747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8883</v>
      </c>
      <c r="F170" s="288" t="s">
        <v>8884</v>
      </c>
      <c r="G170" s="289" t="s">
        <v>5747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8885</v>
      </c>
      <c r="F171" s="288" t="s">
        <v>8886</v>
      </c>
      <c r="G171" s="289" t="s">
        <v>5747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5015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8887</v>
      </c>
      <c r="F172" s="288" t="s">
        <v>8888</v>
      </c>
      <c r="G172" s="289" t="s">
        <v>5747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5019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8889</v>
      </c>
      <c r="F173" s="288" t="s">
        <v>8890</v>
      </c>
      <c r="G173" s="289" t="s">
        <v>5747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8891</v>
      </c>
      <c r="F174" s="288" t="s">
        <v>8892</v>
      </c>
      <c r="G174" s="289" t="s">
        <v>5747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8893</v>
      </c>
      <c r="F175" s="288" t="s">
        <v>8894</v>
      </c>
      <c r="G175" s="289" t="s">
        <v>5747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8895</v>
      </c>
      <c r="F176" s="288" t="s">
        <v>8896</v>
      </c>
      <c r="G176" s="289" t="s">
        <v>5747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8897</v>
      </c>
      <c r="F177" s="288" t="s">
        <v>8898</v>
      </c>
      <c r="G177" s="289" t="s">
        <v>5747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8899</v>
      </c>
      <c r="F178" s="288" t="s">
        <v>8900</v>
      </c>
      <c r="G178" s="289" t="s">
        <v>5747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8901</v>
      </c>
      <c r="F179" s="288" t="s">
        <v>8902</v>
      </c>
      <c r="G179" s="289" t="s">
        <v>5747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8903</v>
      </c>
      <c r="F180" s="288" t="s">
        <v>8904</v>
      </c>
      <c r="G180" s="289" t="s">
        <v>5747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8905</v>
      </c>
      <c r="F181" s="288" t="s">
        <v>8906</v>
      </c>
      <c r="G181" s="289" t="s">
        <v>5747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8907</v>
      </c>
      <c r="F182" s="288" t="s">
        <v>8908</v>
      </c>
      <c r="G182" s="289" t="s">
        <v>5747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8909</v>
      </c>
      <c r="F183" s="218" t="s">
        <v>8910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8911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8912</v>
      </c>
      <c r="F185" s="288" t="s">
        <v>8913</v>
      </c>
      <c r="G185" s="289" t="s">
        <v>5747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8914</v>
      </c>
      <c r="F186" s="288" t="s">
        <v>8915</v>
      </c>
      <c r="G186" s="289" t="s">
        <v>5747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8916</v>
      </c>
      <c r="F187" s="288" t="s">
        <v>8917</v>
      </c>
      <c r="G187" s="289" t="s">
        <v>5747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8918</v>
      </c>
      <c r="F188" s="218" t="s">
        <v>8919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8920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8921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8922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8923</v>
      </c>
      <c r="F193" s="288" t="s">
        <v>8924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8922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8925</v>
      </c>
      <c r="F196" s="218" t="s">
        <v>8926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8927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8928</v>
      </c>
      <c r="F198" s="218" t="s">
        <v>8929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5284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8930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8931</v>
      </c>
      <c r="F200" s="218" t="s">
        <v>8932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5293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8933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8934</v>
      </c>
      <c r="F202" s="218" t="s">
        <v>8935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5302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8936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8937</v>
      </c>
      <c r="F204" s="288" t="s">
        <v>8938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8939</v>
      </c>
      <c r="F205" s="218" t="s">
        <v>8940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8941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8942</v>
      </c>
      <c r="F207" s="288" t="s">
        <v>8943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8944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8945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8946</v>
      </c>
      <c r="F211" s="218" t="s">
        <v>8947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8948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8949</v>
      </c>
      <c r="F213" s="218" t="s">
        <v>8950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8951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8952</v>
      </c>
      <c r="F215" s="288" t="s">
        <v>8953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5906</v>
      </c>
      <c r="F216" s="214" t="s">
        <v>8954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5095</v>
      </c>
      <c r="D217" s="216" t="s">
        <v>227</v>
      </c>
      <c r="E217" s="217" t="s">
        <v>8518</v>
      </c>
      <c r="F217" s="218" t="s">
        <v>8519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8520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4977</v>
      </c>
      <c r="D219" s="286" t="s">
        <v>572</v>
      </c>
      <c r="E219" s="287" t="s">
        <v>8955</v>
      </c>
      <c r="F219" s="288" t="s">
        <v>8956</v>
      </c>
      <c r="G219" s="289" t="s">
        <v>4661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2508</v>
      </c>
      <c r="D220" s="216" t="s">
        <v>227</v>
      </c>
      <c r="E220" s="217" t="s">
        <v>7628</v>
      </c>
      <c r="F220" s="218" t="s">
        <v>7629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7631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8957</v>
      </c>
      <c r="F222" s="214" t="s">
        <v>8958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2169</v>
      </c>
      <c r="D223" s="216" t="s">
        <v>227</v>
      </c>
      <c r="E223" s="217" t="s">
        <v>8959</v>
      </c>
      <c r="F223" s="218" t="s">
        <v>8960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8961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kJ7B9JEQbvGDQFSNI87inxNN9fVySfWsa29LZFTyFsyiCFmJu7tGjiaNjcnTA0FlGxTLXwdI+wMQm8vv1cm0uQ==" hashValue="bQ00FI1FEoDFF5QMe0b9oIDAQrocXxUiEr9tviizJb0LD9OyhfaWoXZATLASqDGUysGJT2LWU9ZW1wW5paMesA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8963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8964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8965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8759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8966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8946</v>
      </c>
      <c r="F92" s="218" t="s">
        <v>8947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8948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8949</v>
      </c>
      <c r="F94" s="218" t="s">
        <v>8950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8951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8952</v>
      </c>
      <c r="F96" s="288" t="s">
        <v>8953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8967</v>
      </c>
      <c r="F97" s="218" t="s">
        <v>8968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8969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8970</v>
      </c>
      <c r="F99" s="218" t="s">
        <v>8971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8972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8973</v>
      </c>
      <c r="F101" s="218" t="s">
        <v>8974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8975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8976</v>
      </c>
      <c r="F103" s="218" t="s">
        <v>8977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8978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8979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8946</v>
      </c>
      <c r="F106" s="218" t="s">
        <v>8947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8948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8949</v>
      </c>
      <c r="F108" s="218" t="s">
        <v>8950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8951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8952</v>
      </c>
      <c r="F110" s="288" t="s">
        <v>8953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8980</v>
      </c>
      <c r="F111" s="218" t="s">
        <v>8981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8982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8983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8984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8985</v>
      </c>
      <c r="F116" s="218" t="s">
        <v>8986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8987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8988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8989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8990</v>
      </c>
      <c r="F121" s="218" t="s">
        <v>8991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8992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8993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8994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8995</v>
      </c>
      <c r="F126" s="218" t="s">
        <v>8996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8997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8998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8777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1989</v>
      </c>
      <c r="F131" s="214" t="s">
        <v>8999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9000</v>
      </c>
      <c r="F132" s="218" t="s">
        <v>9001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9002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9003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9004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zX7n5WS9hsi8i/G6wKCJlQ8te+RpPwRdnA4JVuFA9yS7zIKj4AvTirLqUCFsrxnqTVAzLP8+g2nPlW1IoEQkcA==" hashValue="zG1oQQWnI7+xxLK+ZOqKAIraVZhHxT5BCXiOZaE8Vx6AWe/nruqwxvGGv5tBIRT+Z+qcOtwRAn6fPlHfkxVtxg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9006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9007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8759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9008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9009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8809</v>
      </c>
      <c r="F91" s="218" t="s">
        <v>8810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8811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9010</v>
      </c>
      <c r="F93" s="288" t="s">
        <v>9011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9012</v>
      </c>
      <c r="F94" s="218" t="s">
        <v>9013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9014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8806</v>
      </c>
      <c r="F96" s="218" t="s">
        <v>8807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8808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9015</v>
      </c>
      <c r="F98" s="288" t="s">
        <v>9016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9017</v>
      </c>
      <c r="F99" s="218" t="s">
        <v>9018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9019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9020</v>
      </c>
      <c r="F101" s="288" t="s">
        <v>9021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9022</v>
      </c>
      <c r="F102" s="288" t="s">
        <v>9023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9024</v>
      </c>
      <c r="F103" s="288" t="s">
        <v>9025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9026</v>
      </c>
      <c r="F104" s="218" t="s">
        <v>9027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9028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9029</v>
      </c>
      <c r="F106" s="218" t="s">
        <v>9030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9031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9032</v>
      </c>
      <c r="F108" s="288" t="s">
        <v>9033</v>
      </c>
      <c r="G108" s="289" t="s">
        <v>5212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9034</v>
      </c>
      <c r="F109" s="218" t="s">
        <v>9035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9036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9037</v>
      </c>
      <c r="F111" s="288" t="s">
        <v>9038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9039</v>
      </c>
      <c r="F115" s="288" t="s">
        <v>9040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9041</v>
      </c>
      <c r="F116" s="288" t="s">
        <v>9042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9043</v>
      </c>
      <c r="F117" s="288" t="s">
        <v>9044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SwZfWhz7z36bQTZnW/JJcYlHE83AUuzLsLYCFZZ1i4N1SwTnoMRfu9efyVgzLo0dbbYMR2bl8hsOEJqHoA/Tlw==" hashValue="OON69gQHMlQgW9mh6qtik0xRekaNpfK6+qQ/XT6Ywdl+2XvCfjmS2veoMlPy8GSAeFVzZ7Qtj0xxv5wUrGh2o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9046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7027</v>
      </c>
      <c r="F87" s="218" t="s">
        <v>7028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9047</v>
      </c>
    </row>
    <row r="88" s="2" customFormat="1">
      <c r="A88" s="41"/>
      <c r="B88" s="42"/>
      <c r="C88" s="43"/>
      <c r="D88" s="267" t="s">
        <v>314</v>
      </c>
      <c r="E88" s="43"/>
      <c r="F88" s="268" t="s">
        <v>7030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9048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9049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9050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9051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9053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9054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9055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7033</v>
      </c>
      <c r="F98" s="218" t="s">
        <v>7034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9056</v>
      </c>
    </row>
    <row r="99" s="2" customFormat="1">
      <c r="A99" s="41"/>
      <c r="B99" s="42"/>
      <c r="C99" s="43"/>
      <c r="D99" s="267" t="s">
        <v>314</v>
      </c>
      <c r="E99" s="43"/>
      <c r="F99" s="268" t="s">
        <v>7036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4898</v>
      </c>
      <c r="F100" s="218" t="s">
        <v>4899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9057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4900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6652</v>
      </c>
      <c r="F102" s="218" t="s">
        <v>6653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9058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9059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9060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9061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7054</v>
      </c>
      <c r="F109" s="218" t="s">
        <v>7055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9062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9048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9049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9050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9051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9052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9053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9054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9055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9063</v>
      </c>
      <c r="F120" s="214" t="s">
        <v>9064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9065</v>
      </c>
      <c r="F121" s="218" t="s">
        <v>9066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9067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9068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9070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9071</v>
      </c>
      <c r="F128" s="288" t="s">
        <v>9072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9073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9074</v>
      </c>
      <c r="F129" s="288" t="s">
        <v>9075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9076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9077</v>
      </c>
      <c r="F130" s="218" t="s">
        <v>9078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9079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9080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9081</v>
      </c>
      <c r="F132" s="288" t="s">
        <v>9082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9083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9084</v>
      </c>
      <c r="F133" s="218" t="s">
        <v>9085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9086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9087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9088</v>
      </c>
      <c r="F135" s="288" t="s">
        <v>9089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9090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9091</v>
      </c>
      <c r="F137" s="218" t="s">
        <v>9092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9093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9094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ZcJWM29DyznHKSVdoFhxFRwZ6MMgOgk9uTHcCEnOg9Q0djNPJ8jMqqqqnbRZWNRDS9Mchc+uNku+OcQ2EiqYuw==" hashValue="69+2OfF+FCIkSxiB1qRY+Dzmz4l+/Yn0HE/4Es6941LWXuhGF19GV8KOJfW2oDxvEUBWogRzE0UvoSxhVU83Y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9095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9096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8265</v>
      </c>
      <c r="F86" s="218" t="s">
        <v>8266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9097</v>
      </c>
    </row>
    <row r="87" s="2" customFormat="1">
      <c r="A87" s="41"/>
      <c r="B87" s="42"/>
      <c r="C87" s="43"/>
      <c r="D87" s="267" t="s">
        <v>314</v>
      </c>
      <c r="E87" s="43"/>
      <c r="F87" s="268" t="s">
        <v>8268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9098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4898</v>
      </c>
      <c r="F89" s="218" t="s">
        <v>4899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4900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9099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6856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9100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9101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9102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9103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8255</v>
      </c>
      <c r="F103" s="214" t="s">
        <v>9104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8279</v>
      </c>
      <c r="F104" s="218" t="s">
        <v>8280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9105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9106</v>
      </c>
      <c r="F106" s="218" t="s">
        <v>9107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9108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9110</v>
      </c>
      <c r="F108" s="288" t="s">
        <v>9111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9112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9113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UQWJWs3hD7iHnBaulGM2gkPuy2MXeCTFWwI7gLDjhxozv/Pzv8XibYW9QxtZC+BsHsPYk4fSwoQNOj8emQgrKA==" hashValue="ae/hJb5M2nu4p1BcFWgNJJwbyYr1IFC/wQEU3NK91598cxBF70f4nz+fbJRRM+FaRsfNmTSikkHw8PsmKH1rt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9114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9115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9116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9117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9118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9119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9120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9121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9122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9123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9124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9125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9126</v>
      </c>
      <c r="F19" s="317" t="s">
        <v>9127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9128</v>
      </c>
      <c r="F20" s="317" t="s">
        <v>9129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9130</v>
      </c>
      <c r="F21" s="317" t="s">
        <v>9131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6578</v>
      </c>
      <c r="F22" s="317" t="s">
        <v>6579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9132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9133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9134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9135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9136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9137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9138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9139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9140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9141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9142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9143</v>
      </c>
      <c r="F37" s="317"/>
      <c r="G37" s="317" t="s">
        <v>9144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9145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9146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9147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9148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9149</v>
      </c>
      <c r="F42" s="317"/>
      <c r="G42" s="317" t="s">
        <v>9150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9151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9152</v>
      </c>
      <c r="F44" s="317"/>
      <c r="G44" s="317" t="s">
        <v>9153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9154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9155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9156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9157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9158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9159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9160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9161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9162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9163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9164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9165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9166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9167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9168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9169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9170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9171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9172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9173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9174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9175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9176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9177</v>
      </c>
      <c r="D76" s="335"/>
      <c r="E76" s="335"/>
      <c r="F76" s="335" t="s">
        <v>9178</v>
      </c>
      <c r="G76" s="336"/>
      <c r="H76" s="335" t="s">
        <v>56</v>
      </c>
      <c r="I76" s="335" t="s">
        <v>59</v>
      </c>
      <c r="J76" s="335" t="s">
        <v>9179</v>
      </c>
      <c r="K76" s="334"/>
    </row>
    <row r="77" s="1" customFormat="1" ht="17.25" customHeight="1">
      <c r="B77" s="332"/>
      <c r="C77" s="337" t="s">
        <v>9180</v>
      </c>
      <c r="D77" s="337"/>
      <c r="E77" s="337"/>
      <c r="F77" s="338" t="s">
        <v>9181</v>
      </c>
      <c r="G77" s="339"/>
      <c r="H77" s="337"/>
      <c r="I77" s="337"/>
      <c r="J77" s="337" t="s">
        <v>9182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9183</v>
      </c>
      <c r="G79" s="344"/>
      <c r="H79" s="320" t="s">
        <v>9184</v>
      </c>
      <c r="I79" s="320" t="s">
        <v>9185</v>
      </c>
      <c r="J79" s="320">
        <v>20</v>
      </c>
      <c r="K79" s="334"/>
    </row>
    <row r="80" s="1" customFormat="1" ht="15" customHeight="1">
      <c r="B80" s="332"/>
      <c r="C80" s="320" t="s">
        <v>9186</v>
      </c>
      <c r="D80" s="320"/>
      <c r="E80" s="320"/>
      <c r="F80" s="343" t="s">
        <v>9183</v>
      </c>
      <c r="G80" s="344"/>
      <c r="H80" s="320" t="s">
        <v>9187</v>
      </c>
      <c r="I80" s="320" t="s">
        <v>9185</v>
      </c>
      <c r="J80" s="320">
        <v>120</v>
      </c>
      <c r="K80" s="334"/>
    </row>
    <row r="81" s="1" customFormat="1" ht="15" customHeight="1">
      <c r="B81" s="345"/>
      <c r="C81" s="320" t="s">
        <v>9188</v>
      </c>
      <c r="D81" s="320"/>
      <c r="E81" s="320"/>
      <c r="F81" s="343" t="s">
        <v>9189</v>
      </c>
      <c r="G81" s="344"/>
      <c r="H81" s="320" t="s">
        <v>9190</v>
      </c>
      <c r="I81" s="320" t="s">
        <v>9185</v>
      </c>
      <c r="J81" s="320">
        <v>50</v>
      </c>
      <c r="K81" s="334"/>
    </row>
    <row r="82" s="1" customFormat="1" ht="15" customHeight="1">
      <c r="B82" s="345"/>
      <c r="C82" s="320" t="s">
        <v>9191</v>
      </c>
      <c r="D82" s="320"/>
      <c r="E82" s="320"/>
      <c r="F82" s="343" t="s">
        <v>9183</v>
      </c>
      <c r="G82" s="344"/>
      <c r="H82" s="320" t="s">
        <v>9192</v>
      </c>
      <c r="I82" s="320" t="s">
        <v>9193</v>
      </c>
      <c r="J82" s="320"/>
      <c r="K82" s="334"/>
    </row>
    <row r="83" s="1" customFormat="1" ht="15" customHeight="1">
      <c r="B83" s="345"/>
      <c r="C83" s="346" t="s">
        <v>9194</v>
      </c>
      <c r="D83" s="346"/>
      <c r="E83" s="346"/>
      <c r="F83" s="347" t="s">
        <v>9189</v>
      </c>
      <c r="G83" s="346"/>
      <c r="H83" s="346" t="s">
        <v>9195</v>
      </c>
      <c r="I83" s="346" t="s">
        <v>9185</v>
      </c>
      <c r="J83" s="346">
        <v>15</v>
      </c>
      <c r="K83" s="334"/>
    </row>
    <row r="84" s="1" customFormat="1" ht="15" customHeight="1">
      <c r="B84" s="345"/>
      <c r="C84" s="346" t="s">
        <v>9196</v>
      </c>
      <c r="D84" s="346"/>
      <c r="E84" s="346"/>
      <c r="F84" s="347" t="s">
        <v>9189</v>
      </c>
      <c r="G84" s="346"/>
      <c r="H84" s="346" t="s">
        <v>9197</v>
      </c>
      <c r="I84" s="346" t="s">
        <v>9185</v>
      </c>
      <c r="J84" s="346">
        <v>15</v>
      </c>
      <c r="K84" s="334"/>
    </row>
    <row r="85" s="1" customFormat="1" ht="15" customHeight="1">
      <c r="B85" s="345"/>
      <c r="C85" s="346" t="s">
        <v>9198</v>
      </c>
      <c r="D85" s="346"/>
      <c r="E85" s="346"/>
      <c r="F85" s="347" t="s">
        <v>9189</v>
      </c>
      <c r="G85" s="346"/>
      <c r="H85" s="346" t="s">
        <v>9199</v>
      </c>
      <c r="I85" s="346" t="s">
        <v>9185</v>
      </c>
      <c r="J85" s="346">
        <v>20</v>
      </c>
      <c r="K85" s="334"/>
    </row>
    <row r="86" s="1" customFormat="1" ht="15" customHeight="1">
      <c r="B86" s="345"/>
      <c r="C86" s="346" t="s">
        <v>9200</v>
      </c>
      <c r="D86" s="346"/>
      <c r="E86" s="346"/>
      <c r="F86" s="347" t="s">
        <v>9189</v>
      </c>
      <c r="G86" s="346"/>
      <c r="H86" s="346" t="s">
        <v>9201</v>
      </c>
      <c r="I86" s="346" t="s">
        <v>9185</v>
      </c>
      <c r="J86" s="346">
        <v>20</v>
      </c>
      <c r="K86" s="334"/>
    </row>
    <row r="87" s="1" customFormat="1" ht="15" customHeight="1">
      <c r="B87" s="345"/>
      <c r="C87" s="320" t="s">
        <v>9202</v>
      </c>
      <c r="D87" s="320"/>
      <c r="E87" s="320"/>
      <c r="F87" s="343" t="s">
        <v>9189</v>
      </c>
      <c r="G87" s="344"/>
      <c r="H87" s="320" t="s">
        <v>9203</v>
      </c>
      <c r="I87" s="320" t="s">
        <v>9185</v>
      </c>
      <c r="J87" s="320">
        <v>50</v>
      </c>
      <c r="K87" s="334"/>
    </row>
    <row r="88" s="1" customFormat="1" ht="15" customHeight="1">
      <c r="B88" s="345"/>
      <c r="C88" s="320" t="s">
        <v>9204</v>
      </c>
      <c r="D88" s="320"/>
      <c r="E88" s="320"/>
      <c r="F88" s="343" t="s">
        <v>9189</v>
      </c>
      <c r="G88" s="344"/>
      <c r="H88" s="320" t="s">
        <v>9205</v>
      </c>
      <c r="I88" s="320" t="s">
        <v>9185</v>
      </c>
      <c r="J88" s="320">
        <v>20</v>
      </c>
      <c r="K88" s="334"/>
    </row>
    <row r="89" s="1" customFormat="1" ht="15" customHeight="1">
      <c r="B89" s="345"/>
      <c r="C89" s="320" t="s">
        <v>9206</v>
      </c>
      <c r="D89" s="320"/>
      <c r="E89" s="320"/>
      <c r="F89" s="343" t="s">
        <v>9189</v>
      </c>
      <c r="G89" s="344"/>
      <c r="H89" s="320" t="s">
        <v>9207</v>
      </c>
      <c r="I89" s="320" t="s">
        <v>9185</v>
      </c>
      <c r="J89" s="320">
        <v>20</v>
      </c>
      <c r="K89" s="334"/>
    </row>
    <row r="90" s="1" customFormat="1" ht="15" customHeight="1">
      <c r="B90" s="345"/>
      <c r="C90" s="320" t="s">
        <v>9208</v>
      </c>
      <c r="D90" s="320"/>
      <c r="E90" s="320"/>
      <c r="F90" s="343" t="s">
        <v>9189</v>
      </c>
      <c r="G90" s="344"/>
      <c r="H90" s="320" t="s">
        <v>9209</v>
      </c>
      <c r="I90" s="320" t="s">
        <v>9185</v>
      </c>
      <c r="J90" s="320">
        <v>50</v>
      </c>
      <c r="K90" s="334"/>
    </row>
    <row r="91" s="1" customFormat="1" ht="15" customHeight="1">
      <c r="B91" s="345"/>
      <c r="C91" s="320" t="s">
        <v>9210</v>
      </c>
      <c r="D91" s="320"/>
      <c r="E91" s="320"/>
      <c r="F91" s="343" t="s">
        <v>9189</v>
      </c>
      <c r="G91" s="344"/>
      <c r="H91" s="320" t="s">
        <v>9210</v>
      </c>
      <c r="I91" s="320" t="s">
        <v>9185</v>
      </c>
      <c r="J91" s="320">
        <v>50</v>
      </c>
      <c r="K91" s="334"/>
    </row>
    <row r="92" s="1" customFormat="1" ht="15" customHeight="1">
      <c r="B92" s="345"/>
      <c r="C92" s="320" t="s">
        <v>9211</v>
      </c>
      <c r="D92" s="320"/>
      <c r="E92" s="320"/>
      <c r="F92" s="343" t="s">
        <v>9189</v>
      </c>
      <c r="G92" s="344"/>
      <c r="H92" s="320" t="s">
        <v>9212</v>
      </c>
      <c r="I92" s="320" t="s">
        <v>9185</v>
      </c>
      <c r="J92" s="320">
        <v>255</v>
      </c>
      <c r="K92" s="334"/>
    </row>
    <row r="93" s="1" customFormat="1" ht="15" customHeight="1">
      <c r="B93" s="345"/>
      <c r="C93" s="320" t="s">
        <v>9213</v>
      </c>
      <c r="D93" s="320"/>
      <c r="E93" s="320"/>
      <c r="F93" s="343" t="s">
        <v>9183</v>
      </c>
      <c r="G93" s="344"/>
      <c r="H93" s="320" t="s">
        <v>9214</v>
      </c>
      <c r="I93" s="320" t="s">
        <v>9215</v>
      </c>
      <c r="J93" s="320"/>
      <c r="K93" s="334"/>
    </row>
    <row r="94" s="1" customFormat="1" ht="15" customHeight="1">
      <c r="B94" s="345"/>
      <c r="C94" s="320" t="s">
        <v>9216</v>
      </c>
      <c r="D94" s="320"/>
      <c r="E94" s="320"/>
      <c r="F94" s="343" t="s">
        <v>9183</v>
      </c>
      <c r="G94" s="344"/>
      <c r="H94" s="320" t="s">
        <v>9217</v>
      </c>
      <c r="I94" s="320" t="s">
        <v>9218</v>
      </c>
      <c r="J94" s="320"/>
      <c r="K94" s="334"/>
    </row>
    <row r="95" s="1" customFormat="1" ht="15" customHeight="1">
      <c r="B95" s="345"/>
      <c r="C95" s="320" t="s">
        <v>9219</v>
      </c>
      <c r="D95" s="320"/>
      <c r="E95" s="320"/>
      <c r="F95" s="343" t="s">
        <v>9183</v>
      </c>
      <c r="G95" s="344"/>
      <c r="H95" s="320" t="s">
        <v>9219</v>
      </c>
      <c r="I95" s="320" t="s">
        <v>9218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9183</v>
      </c>
      <c r="G96" s="344"/>
      <c r="H96" s="320" t="s">
        <v>9220</v>
      </c>
      <c r="I96" s="320" t="s">
        <v>9218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9183</v>
      </c>
      <c r="G97" s="344"/>
      <c r="H97" s="320" t="s">
        <v>9221</v>
      </c>
      <c r="I97" s="320" t="s">
        <v>9218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9222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9177</v>
      </c>
      <c r="D103" s="335"/>
      <c r="E103" s="335"/>
      <c r="F103" s="335" t="s">
        <v>9178</v>
      </c>
      <c r="G103" s="336"/>
      <c r="H103" s="335" t="s">
        <v>56</v>
      </c>
      <c r="I103" s="335" t="s">
        <v>59</v>
      </c>
      <c r="J103" s="335" t="s">
        <v>9179</v>
      </c>
      <c r="K103" s="334"/>
    </row>
    <row r="104" s="1" customFormat="1" ht="17.25" customHeight="1">
      <c r="B104" s="332"/>
      <c r="C104" s="337" t="s">
        <v>9180</v>
      </c>
      <c r="D104" s="337"/>
      <c r="E104" s="337"/>
      <c r="F104" s="338" t="s">
        <v>9181</v>
      </c>
      <c r="G104" s="339"/>
      <c r="H104" s="337"/>
      <c r="I104" s="337"/>
      <c r="J104" s="337" t="s">
        <v>9182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9183</v>
      </c>
      <c r="G106" s="320"/>
      <c r="H106" s="320" t="s">
        <v>9223</v>
      </c>
      <c r="I106" s="320" t="s">
        <v>9185</v>
      </c>
      <c r="J106" s="320">
        <v>20</v>
      </c>
      <c r="K106" s="334"/>
    </row>
    <row r="107" s="1" customFormat="1" ht="15" customHeight="1">
      <c r="B107" s="332"/>
      <c r="C107" s="320" t="s">
        <v>9186</v>
      </c>
      <c r="D107" s="320"/>
      <c r="E107" s="320"/>
      <c r="F107" s="343" t="s">
        <v>9183</v>
      </c>
      <c r="G107" s="320"/>
      <c r="H107" s="320" t="s">
        <v>9223</v>
      </c>
      <c r="I107" s="320" t="s">
        <v>9185</v>
      </c>
      <c r="J107" s="320">
        <v>120</v>
      </c>
      <c r="K107" s="334"/>
    </row>
    <row r="108" s="1" customFormat="1" ht="15" customHeight="1">
      <c r="B108" s="345"/>
      <c r="C108" s="320" t="s">
        <v>9188</v>
      </c>
      <c r="D108" s="320"/>
      <c r="E108" s="320"/>
      <c r="F108" s="343" t="s">
        <v>9189</v>
      </c>
      <c r="G108" s="320"/>
      <c r="H108" s="320" t="s">
        <v>9223</v>
      </c>
      <c r="I108" s="320" t="s">
        <v>9185</v>
      </c>
      <c r="J108" s="320">
        <v>50</v>
      </c>
      <c r="K108" s="334"/>
    </row>
    <row r="109" s="1" customFormat="1" ht="15" customHeight="1">
      <c r="B109" s="345"/>
      <c r="C109" s="320" t="s">
        <v>9191</v>
      </c>
      <c r="D109" s="320"/>
      <c r="E109" s="320"/>
      <c r="F109" s="343" t="s">
        <v>9183</v>
      </c>
      <c r="G109" s="320"/>
      <c r="H109" s="320" t="s">
        <v>9223</v>
      </c>
      <c r="I109" s="320" t="s">
        <v>9193</v>
      </c>
      <c r="J109" s="320"/>
      <c r="K109" s="334"/>
    </row>
    <row r="110" s="1" customFormat="1" ht="15" customHeight="1">
      <c r="B110" s="345"/>
      <c r="C110" s="320" t="s">
        <v>9202</v>
      </c>
      <c r="D110" s="320"/>
      <c r="E110" s="320"/>
      <c r="F110" s="343" t="s">
        <v>9189</v>
      </c>
      <c r="G110" s="320"/>
      <c r="H110" s="320" t="s">
        <v>9223</v>
      </c>
      <c r="I110" s="320" t="s">
        <v>9185</v>
      </c>
      <c r="J110" s="320">
        <v>50</v>
      </c>
      <c r="K110" s="334"/>
    </row>
    <row r="111" s="1" customFormat="1" ht="15" customHeight="1">
      <c r="B111" s="345"/>
      <c r="C111" s="320" t="s">
        <v>9210</v>
      </c>
      <c r="D111" s="320"/>
      <c r="E111" s="320"/>
      <c r="F111" s="343" t="s">
        <v>9189</v>
      </c>
      <c r="G111" s="320"/>
      <c r="H111" s="320" t="s">
        <v>9223</v>
      </c>
      <c r="I111" s="320" t="s">
        <v>9185</v>
      </c>
      <c r="J111" s="320">
        <v>50</v>
      </c>
      <c r="K111" s="334"/>
    </row>
    <row r="112" s="1" customFormat="1" ht="15" customHeight="1">
      <c r="B112" s="345"/>
      <c r="C112" s="320" t="s">
        <v>9208</v>
      </c>
      <c r="D112" s="320"/>
      <c r="E112" s="320"/>
      <c r="F112" s="343" t="s">
        <v>9189</v>
      </c>
      <c r="G112" s="320"/>
      <c r="H112" s="320" t="s">
        <v>9223</v>
      </c>
      <c r="I112" s="320" t="s">
        <v>9185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9183</v>
      </c>
      <c r="G113" s="320"/>
      <c r="H113" s="320" t="s">
        <v>9224</v>
      </c>
      <c r="I113" s="320" t="s">
        <v>9185</v>
      </c>
      <c r="J113" s="320">
        <v>20</v>
      </c>
      <c r="K113" s="334"/>
    </row>
    <row r="114" s="1" customFormat="1" ht="15" customHeight="1">
      <c r="B114" s="345"/>
      <c r="C114" s="320" t="s">
        <v>9225</v>
      </c>
      <c r="D114" s="320"/>
      <c r="E114" s="320"/>
      <c r="F114" s="343" t="s">
        <v>9183</v>
      </c>
      <c r="G114" s="320"/>
      <c r="H114" s="320" t="s">
        <v>9226</v>
      </c>
      <c r="I114" s="320" t="s">
        <v>9185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9183</v>
      </c>
      <c r="G115" s="320"/>
      <c r="H115" s="320" t="s">
        <v>9227</v>
      </c>
      <c r="I115" s="320" t="s">
        <v>9218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9183</v>
      </c>
      <c r="G116" s="320"/>
      <c r="H116" s="320" t="s">
        <v>9228</v>
      </c>
      <c r="I116" s="320" t="s">
        <v>9218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9183</v>
      </c>
      <c r="G117" s="320"/>
      <c r="H117" s="320" t="s">
        <v>9229</v>
      </c>
      <c r="I117" s="320" t="s">
        <v>9230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9231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9177</v>
      </c>
      <c r="D123" s="335"/>
      <c r="E123" s="335"/>
      <c r="F123" s="335" t="s">
        <v>9178</v>
      </c>
      <c r="G123" s="336"/>
      <c r="H123" s="335" t="s">
        <v>56</v>
      </c>
      <c r="I123" s="335" t="s">
        <v>59</v>
      </c>
      <c r="J123" s="335" t="s">
        <v>9179</v>
      </c>
      <c r="K123" s="364"/>
    </row>
    <row r="124" s="1" customFormat="1" ht="17.25" customHeight="1">
      <c r="B124" s="363"/>
      <c r="C124" s="337" t="s">
        <v>9180</v>
      </c>
      <c r="D124" s="337"/>
      <c r="E124" s="337"/>
      <c r="F124" s="338" t="s">
        <v>9181</v>
      </c>
      <c r="G124" s="339"/>
      <c r="H124" s="337"/>
      <c r="I124" s="337"/>
      <c r="J124" s="337" t="s">
        <v>9182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9186</v>
      </c>
      <c r="D126" s="342"/>
      <c r="E126" s="342"/>
      <c r="F126" s="343" t="s">
        <v>9183</v>
      </c>
      <c r="G126" s="320"/>
      <c r="H126" s="320" t="s">
        <v>9223</v>
      </c>
      <c r="I126" s="320" t="s">
        <v>9185</v>
      </c>
      <c r="J126" s="320">
        <v>120</v>
      </c>
      <c r="K126" s="368"/>
    </row>
    <row r="127" s="1" customFormat="1" ht="15" customHeight="1">
      <c r="B127" s="365"/>
      <c r="C127" s="320" t="s">
        <v>9232</v>
      </c>
      <c r="D127" s="320"/>
      <c r="E127" s="320"/>
      <c r="F127" s="343" t="s">
        <v>9183</v>
      </c>
      <c r="G127" s="320"/>
      <c r="H127" s="320" t="s">
        <v>9233</v>
      </c>
      <c r="I127" s="320" t="s">
        <v>9185</v>
      </c>
      <c r="J127" s="320" t="s">
        <v>9234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9183</v>
      </c>
      <c r="G128" s="320"/>
      <c r="H128" s="320" t="s">
        <v>9235</v>
      </c>
      <c r="I128" s="320" t="s">
        <v>9185</v>
      </c>
      <c r="J128" s="320" t="s">
        <v>9234</v>
      </c>
      <c r="K128" s="368"/>
    </row>
    <row r="129" s="1" customFormat="1" ht="15" customHeight="1">
      <c r="B129" s="365"/>
      <c r="C129" s="320" t="s">
        <v>9194</v>
      </c>
      <c r="D129" s="320"/>
      <c r="E129" s="320"/>
      <c r="F129" s="343" t="s">
        <v>9189</v>
      </c>
      <c r="G129" s="320"/>
      <c r="H129" s="320" t="s">
        <v>9195</v>
      </c>
      <c r="I129" s="320" t="s">
        <v>9185</v>
      </c>
      <c r="J129" s="320">
        <v>15</v>
      </c>
      <c r="K129" s="368"/>
    </row>
    <row r="130" s="1" customFormat="1" ht="15" customHeight="1">
      <c r="B130" s="365"/>
      <c r="C130" s="346" t="s">
        <v>9196</v>
      </c>
      <c r="D130" s="346"/>
      <c r="E130" s="346"/>
      <c r="F130" s="347" t="s">
        <v>9189</v>
      </c>
      <c r="G130" s="346"/>
      <c r="H130" s="346" t="s">
        <v>9197</v>
      </c>
      <c r="I130" s="346" t="s">
        <v>9185</v>
      </c>
      <c r="J130" s="346">
        <v>15</v>
      </c>
      <c r="K130" s="368"/>
    </row>
    <row r="131" s="1" customFormat="1" ht="15" customHeight="1">
      <c r="B131" s="365"/>
      <c r="C131" s="346" t="s">
        <v>9198</v>
      </c>
      <c r="D131" s="346"/>
      <c r="E131" s="346"/>
      <c r="F131" s="347" t="s">
        <v>9189</v>
      </c>
      <c r="G131" s="346"/>
      <c r="H131" s="346" t="s">
        <v>9199</v>
      </c>
      <c r="I131" s="346" t="s">
        <v>9185</v>
      </c>
      <c r="J131" s="346">
        <v>20</v>
      </c>
      <c r="K131" s="368"/>
    </row>
    <row r="132" s="1" customFormat="1" ht="15" customHeight="1">
      <c r="B132" s="365"/>
      <c r="C132" s="346" t="s">
        <v>9200</v>
      </c>
      <c r="D132" s="346"/>
      <c r="E132" s="346"/>
      <c r="F132" s="347" t="s">
        <v>9189</v>
      </c>
      <c r="G132" s="346"/>
      <c r="H132" s="346" t="s">
        <v>9201</v>
      </c>
      <c r="I132" s="346" t="s">
        <v>9185</v>
      </c>
      <c r="J132" s="346">
        <v>20</v>
      </c>
      <c r="K132" s="368"/>
    </row>
    <row r="133" s="1" customFormat="1" ht="15" customHeight="1">
      <c r="B133" s="365"/>
      <c r="C133" s="320" t="s">
        <v>9188</v>
      </c>
      <c r="D133" s="320"/>
      <c r="E133" s="320"/>
      <c r="F133" s="343" t="s">
        <v>9189</v>
      </c>
      <c r="G133" s="320"/>
      <c r="H133" s="320" t="s">
        <v>9223</v>
      </c>
      <c r="I133" s="320" t="s">
        <v>9185</v>
      </c>
      <c r="J133" s="320">
        <v>50</v>
      </c>
      <c r="K133" s="368"/>
    </row>
    <row r="134" s="1" customFormat="1" ht="15" customHeight="1">
      <c r="B134" s="365"/>
      <c r="C134" s="320" t="s">
        <v>9202</v>
      </c>
      <c r="D134" s="320"/>
      <c r="E134" s="320"/>
      <c r="F134" s="343" t="s">
        <v>9189</v>
      </c>
      <c r="G134" s="320"/>
      <c r="H134" s="320" t="s">
        <v>9223</v>
      </c>
      <c r="I134" s="320" t="s">
        <v>9185</v>
      </c>
      <c r="J134" s="320">
        <v>50</v>
      </c>
      <c r="K134" s="368"/>
    </row>
    <row r="135" s="1" customFormat="1" ht="15" customHeight="1">
      <c r="B135" s="365"/>
      <c r="C135" s="320" t="s">
        <v>9208</v>
      </c>
      <c r="D135" s="320"/>
      <c r="E135" s="320"/>
      <c r="F135" s="343" t="s">
        <v>9189</v>
      </c>
      <c r="G135" s="320"/>
      <c r="H135" s="320" t="s">
        <v>9223</v>
      </c>
      <c r="I135" s="320" t="s">
        <v>9185</v>
      </c>
      <c r="J135" s="320">
        <v>50</v>
      </c>
      <c r="K135" s="368"/>
    </row>
    <row r="136" s="1" customFormat="1" ht="15" customHeight="1">
      <c r="B136" s="365"/>
      <c r="C136" s="320" t="s">
        <v>9210</v>
      </c>
      <c r="D136" s="320"/>
      <c r="E136" s="320"/>
      <c r="F136" s="343" t="s">
        <v>9189</v>
      </c>
      <c r="G136" s="320"/>
      <c r="H136" s="320" t="s">
        <v>9223</v>
      </c>
      <c r="I136" s="320" t="s">
        <v>9185</v>
      </c>
      <c r="J136" s="320">
        <v>50</v>
      </c>
      <c r="K136" s="368"/>
    </row>
    <row r="137" s="1" customFormat="1" ht="15" customHeight="1">
      <c r="B137" s="365"/>
      <c r="C137" s="320" t="s">
        <v>9211</v>
      </c>
      <c r="D137" s="320"/>
      <c r="E137" s="320"/>
      <c r="F137" s="343" t="s">
        <v>9189</v>
      </c>
      <c r="G137" s="320"/>
      <c r="H137" s="320" t="s">
        <v>9236</v>
      </c>
      <c r="I137" s="320" t="s">
        <v>9185</v>
      </c>
      <c r="J137" s="320">
        <v>255</v>
      </c>
      <c r="K137" s="368"/>
    </row>
    <row r="138" s="1" customFormat="1" ht="15" customHeight="1">
      <c r="B138" s="365"/>
      <c r="C138" s="320" t="s">
        <v>9213</v>
      </c>
      <c r="D138" s="320"/>
      <c r="E138" s="320"/>
      <c r="F138" s="343" t="s">
        <v>9183</v>
      </c>
      <c r="G138" s="320"/>
      <c r="H138" s="320" t="s">
        <v>9237</v>
      </c>
      <c r="I138" s="320" t="s">
        <v>9215</v>
      </c>
      <c r="J138" s="320"/>
      <c r="K138" s="368"/>
    </row>
    <row r="139" s="1" customFormat="1" ht="15" customHeight="1">
      <c r="B139" s="365"/>
      <c r="C139" s="320" t="s">
        <v>9216</v>
      </c>
      <c r="D139" s="320"/>
      <c r="E139" s="320"/>
      <c r="F139" s="343" t="s">
        <v>9183</v>
      </c>
      <c r="G139" s="320"/>
      <c r="H139" s="320" t="s">
        <v>9238</v>
      </c>
      <c r="I139" s="320" t="s">
        <v>9218</v>
      </c>
      <c r="J139" s="320"/>
      <c r="K139" s="368"/>
    </row>
    <row r="140" s="1" customFormat="1" ht="15" customHeight="1">
      <c r="B140" s="365"/>
      <c r="C140" s="320" t="s">
        <v>9219</v>
      </c>
      <c r="D140" s="320"/>
      <c r="E140" s="320"/>
      <c r="F140" s="343" t="s">
        <v>9183</v>
      </c>
      <c r="G140" s="320"/>
      <c r="H140" s="320" t="s">
        <v>9219</v>
      </c>
      <c r="I140" s="320" t="s">
        <v>9218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9183</v>
      </c>
      <c r="G141" s="320"/>
      <c r="H141" s="320" t="s">
        <v>9239</v>
      </c>
      <c r="I141" s="320" t="s">
        <v>9218</v>
      </c>
      <c r="J141" s="320"/>
      <c r="K141" s="368"/>
    </row>
    <row r="142" s="1" customFormat="1" ht="15" customHeight="1">
      <c r="B142" s="365"/>
      <c r="C142" s="320" t="s">
        <v>9240</v>
      </c>
      <c r="D142" s="320"/>
      <c r="E142" s="320"/>
      <c r="F142" s="343" t="s">
        <v>9183</v>
      </c>
      <c r="G142" s="320"/>
      <c r="H142" s="320" t="s">
        <v>9241</v>
      </c>
      <c r="I142" s="320" t="s">
        <v>9218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9242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9177</v>
      </c>
      <c r="D148" s="335"/>
      <c r="E148" s="335"/>
      <c r="F148" s="335" t="s">
        <v>9178</v>
      </c>
      <c r="G148" s="336"/>
      <c r="H148" s="335" t="s">
        <v>56</v>
      </c>
      <c r="I148" s="335" t="s">
        <v>59</v>
      </c>
      <c r="J148" s="335" t="s">
        <v>9179</v>
      </c>
      <c r="K148" s="334"/>
    </row>
    <row r="149" s="1" customFormat="1" ht="17.25" customHeight="1">
      <c r="B149" s="332"/>
      <c r="C149" s="337" t="s">
        <v>9180</v>
      </c>
      <c r="D149" s="337"/>
      <c r="E149" s="337"/>
      <c r="F149" s="338" t="s">
        <v>9181</v>
      </c>
      <c r="G149" s="339"/>
      <c r="H149" s="337"/>
      <c r="I149" s="337"/>
      <c r="J149" s="337" t="s">
        <v>9182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9186</v>
      </c>
      <c r="D151" s="320"/>
      <c r="E151" s="320"/>
      <c r="F151" s="373" t="s">
        <v>9183</v>
      </c>
      <c r="G151" s="320"/>
      <c r="H151" s="372" t="s">
        <v>9223</v>
      </c>
      <c r="I151" s="372" t="s">
        <v>9185</v>
      </c>
      <c r="J151" s="372">
        <v>120</v>
      </c>
      <c r="K151" s="368"/>
    </row>
    <row r="152" s="1" customFormat="1" ht="15" customHeight="1">
      <c r="B152" s="345"/>
      <c r="C152" s="372" t="s">
        <v>9232</v>
      </c>
      <c r="D152" s="320"/>
      <c r="E152" s="320"/>
      <c r="F152" s="373" t="s">
        <v>9183</v>
      </c>
      <c r="G152" s="320"/>
      <c r="H152" s="372" t="s">
        <v>9243</v>
      </c>
      <c r="I152" s="372" t="s">
        <v>9185</v>
      </c>
      <c r="J152" s="372" t="s">
        <v>9234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9183</v>
      </c>
      <c r="G153" s="320"/>
      <c r="H153" s="372" t="s">
        <v>9244</v>
      </c>
      <c r="I153" s="372" t="s">
        <v>9185</v>
      </c>
      <c r="J153" s="372" t="s">
        <v>9234</v>
      </c>
      <c r="K153" s="368"/>
    </row>
    <row r="154" s="1" customFormat="1" ht="15" customHeight="1">
      <c r="B154" s="345"/>
      <c r="C154" s="372" t="s">
        <v>9188</v>
      </c>
      <c r="D154" s="320"/>
      <c r="E154" s="320"/>
      <c r="F154" s="373" t="s">
        <v>9189</v>
      </c>
      <c r="G154" s="320"/>
      <c r="H154" s="372" t="s">
        <v>9223</v>
      </c>
      <c r="I154" s="372" t="s">
        <v>9185</v>
      </c>
      <c r="J154" s="372">
        <v>50</v>
      </c>
      <c r="K154" s="368"/>
    </row>
    <row r="155" s="1" customFormat="1" ht="15" customHeight="1">
      <c r="B155" s="345"/>
      <c r="C155" s="372" t="s">
        <v>9191</v>
      </c>
      <c r="D155" s="320"/>
      <c r="E155" s="320"/>
      <c r="F155" s="373" t="s">
        <v>9183</v>
      </c>
      <c r="G155" s="320"/>
      <c r="H155" s="372" t="s">
        <v>9223</v>
      </c>
      <c r="I155" s="372" t="s">
        <v>9193</v>
      </c>
      <c r="J155" s="372"/>
      <c r="K155" s="368"/>
    </row>
    <row r="156" s="1" customFormat="1" ht="15" customHeight="1">
      <c r="B156" s="345"/>
      <c r="C156" s="372" t="s">
        <v>9202</v>
      </c>
      <c r="D156" s="320"/>
      <c r="E156" s="320"/>
      <c r="F156" s="373" t="s">
        <v>9189</v>
      </c>
      <c r="G156" s="320"/>
      <c r="H156" s="372" t="s">
        <v>9223</v>
      </c>
      <c r="I156" s="372" t="s">
        <v>9185</v>
      </c>
      <c r="J156" s="372">
        <v>50</v>
      </c>
      <c r="K156" s="368"/>
    </row>
    <row r="157" s="1" customFormat="1" ht="15" customHeight="1">
      <c r="B157" s="345"/>
      <c r="C157" s="372" t="s">
        <v>9210</v>
      </c>
      <c r="D157" s="320"/>
      <c r="E157" s="320"/>
      <c r="F157" s="373" t="s">
        <v>9189</v>
      </c>
      <c r="G157" s="320"/>
      <c r="H157" s="372" t="s">
        <v>9223</v>
      </c>
      <c r="I157" s="372" t="s">
        <v>9185</v>
      </c>
      <c r="J157" s="372">
        <v>50</v>
      </c>
      <c r="K157" s="368"/>
    </row>
    <row r="158" s="1" customFormat="1" ht="15" customHeight="1">
      <c r="B158" s="345"/>
      <c r="C158" s="372" t="s">
        <v>9208</v>
      </c>
      <c r="D158" s="320"/>
      <c r="E158" s="320"/>
      <c r="F158" s="373" t="s">
        <v>9189</v>
      </c>
      <c r="G158" s="320"/>
      <c r="H158" s="372" t="s">
        <v>9223</v>
      </c>
      <c r="I158" s="372" t="s">
        <v>9185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9183</v>
      </c>
      <c r="G159" s="320"/>
      <c r="H159" s="372" t="s">
        <v>9245</v>
      </c>
      <c r="I159" s="372" t="s">
        <v>9185</v>
      </c>
      <c r="J159" s="372" t="s">
        <v>9246</v>
      </c>
      <c r="K159" s="368"/>
    </row>
    <row r="160" s="1" customFormat="1" ht="15" customHeight="1">
      <c r="B160" s="345"/>
      <c r="C160" s="372" t="s">
        <v>9247</v>
      </c>
      <c r="D160" s="320"/>
      <c r="E160" s="320"/>
      <c r="F160" s="373" t="s">
        <v>9183</v>
      </c>
      <c r="G160" s="320"/>
      <c r="H160" s="372" t="s">
        <v>9248</v>
      </c>
      <c r="I160" s="372" t="s">
        <v>9218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9249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9177</v>
      </c>
      <c r="D166" s="335"/>
      <c r="E166" s="335"/>
      <c r="F166" s="335" t="s">
        <v>9178</v>
      </c>
      <c r="G166" s="377"/>
      <c r="H166" s="378" t="s">
        <v>56</v>
      </c>
      <c r="I166" s="378" t="s">
        <v>59</v>
      </c>
      <c r="J166" s="335" t="s">
        <v>9179</v>
      </c>
      <c r="K166" s="312"/>
    </row>
    <row r="167" s="1" customFormat="1" ht="17.25" customHeight="1">
      <c r="B167" s="313"/>
      <c r="C167" s="337" t="s">
        <v>9180</v>
      </c>
      <c r="D167" s="337"/>
      <c r="E167" s="337"/>
      <c r="F167" s="338" t="s">
        <v>9181</v>
      </c>
      <c r="G167" s="379"/>
      <c r="H167" s="380"/>
      <c r="I167" s="380"/>
      <c r="J167" s="337" t="s">
        <v>9182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9186</v>
      </c>
      <c r="D169" s="320"/>
      <c r="E169" s="320"/>
      <c r="F169" s="343" t="s">
        <v>9183</v>
      </c>
      <c r="G169" s="320"/>
      <c r="H169" s="320" t="s">
        <v>9223</v>
      </c>
      <c r="I169" s="320" t="s">
        <v>9185</v>
      </c>
      <c r="J169" s="320">
        <v>120</v>
      </c>
      <c r="K169" s="368"/>
    </row>
    <row r="170" s="1" customFormat="1" ht="15" customHeight="1">
      <c r="B170" s="345"/>
      <c r="C170" s="320" t="s">
        <v>9232</v>
      </c>
      <c r="D170" s="320"/>
      <c r="E170" s="320"/>
      <c r="F170" s="343" t="s">
        <v>9183</v>
      </c>
      <c r="G170" s="320"/>
      <c r="H170" s="320" t="s">
        <v>9233</v>
      </c>
      <c r="I170" s="320" t="s">
        <v>9185</v>
      </c>
      <c r="J170" s="320" t="s">
        <v>9234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9183</v>
      </c>
      <c r="G171" s="320"/>
      <c r="H171" s="320" t="s">
        <v>9250</v>
      </c>
      <c r="I171" s="320" t="s">
        <v>9185</v>
      </c>
      <c r="J171" s="320" t="s">
        <v>9234</v>
      </c>
      <c r="K171" s="368"/>
    </row>
    <row r="172" s="1" customFormat="1" ht="15" customHeight="1">
      <c r="B172" s="345"/>
      <c r="C172" s="320" t="s">
        <v>9188</v>
      </c>
      <c r="D172" s="320"/>
      <c r="E172" s="320"/>
      <c r="F172" s="343" t="s">
        <v>9189</v>
      </c>
      <c r="G172" s="320"/>
      <c r="H172" s="320" t="s">
        <v>9250</v>
      </c>
      <c r="I172" s="320" t="s">
        <v>9185</v>
      </c>
      <c r="J172" s="320">
        <v>50</v>
      </c>
      <c r="K172" s="368"/>
    </row>
    <row r="173" s="1" customFormat="1" ht="15" customHeight="1">
      <c r="B173" s="345"/>
      <c r="C173" s="320" t="s">
        <v>9191</v>
      </c>
      <c r="D173" s="320"/>
      <c r="E173" s="320"/>
      <c r="F173" s="343" t="s">
        <v>9183</v>
      </c>
      <c r="G173" s="320"/>
      <c r="H173" s="320" t="s">
        <v>9250</v>
      </c>
      <c r="I173" s="320" t="s">
        <v>9193</v>
      </c>
      <c r="J173" s="320"/>
      <c r="K173" s="368"/>
    </row>
    <row r="174" s="1" customFormat="1" ht="15" customHeight="1">
      <c r="B174" s="345"/>
      <c r="C174" s="320" t="s">
        <v>9202</v>
      </c>
      <c r="D174" s="320"/>
      <c r="E174" s="320"/>
      <c r="F174" s="343" t="s">
        <v>9189</v>
      </c>
      <c r="G174" s="320"/>
      <c r="H174" s="320" t="s">
        <v>9250</v>
      </c>
      <c r="I174" s="320" t="s">
        <v>9185</v>
      </c>
      <c r="J174" s="320">
        <v>50</v>
      </c>
      <c r="K174" s="368"/>
    </row>
    <row r="175" s="1" customFormat="1" ht="15" customHeight="1">
      <c r="B175" s="345"/>
      <c r="C175" s="320" t="s">
        <v>9210</v>
      </c>
      <c r="D175" s="320"/>
      <c r="E175" s="320"/>
      <c r="F175" s="343" t="s">
        <v>9189</v>
      </c>
      <c r="G175" s="320"/>
      <c r="H175" s="320" t="s">
        <v>9250</v>
      </c>
      <c r="I175" s="320" t="s">
        <v>9185</v>
      </c>
      <c r="J175" s="320">
        <v>50</v>
      </c>
      <c r="K175" s="368"/>
    </row>
    <row r="176" s="1" customFormat="1" ht="15" customHeight="1">
      <c r="B176" s="345"/>
      <c r="C176" s="320" t="s">
        <v>9208</v>
      </c>
      <c r="D176" s="320"/>
      <c r="E176" s="320"/>
      <c r="F176" s="343" t="s">
        <v>9189</v>
      </c>
      <c r="G176" s="320"/>
      <c r="H176" s="320" t="s">
        <v>9250</v>
      </c>
      <c r="I176" s="320" t="s">
        <v>9185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9183</v>
      </c>
      <c r="G177" s="320"/>
      <c r="H177" s="320" t="s">
        <v>9251</v>
      </c>
      <c r="I177" s="320" t="s">
        <v>9252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9183</v>
      </c>
      <c r="G178" s="320"/>
      <c r="H178" s="320" t="s">
        <v>9253</v>
      </c>
      <c r="I178" s="320" t="s">
        <v>9254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9183</v>
      </c>
      <c r="G179" s="320"/>
      <c r="H179" s="320" t="s">
        <v>9255</v>
      </c>
      <c r="I179" s="320" t="s">
        <v>9185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9183</v>
      </c>
      <c r="G180" s="320"/>
      <c r="H180" s="320" t="s">
        <v>9256</v>
      </c>
      <c r="I180" s="320" t="s">
        <v>9185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9183</v>
      </c>
      <c r="G181" s="320"/>
      <c r="H181" s="320" t="s">
        <v>9147</v>
      </c>
      <c r="I181" s="320" t="s">
        <v>9185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9183</v>
      </c>
      <c r="G182" s="320"/>
      <c r="H182" s="320" t="s">
        <v>9257</v>
      </c>
      <c r="I182" s="320" t="s">
        <v>9218</v>
      </c>
      <c r="J182" s="320"/>
      <c r="K182" s="368"/>
    </row>
    <row r="183" s="1" customFormat="1" ht="15" customHeight="1">
      <c r="B183" s="345"/>
      <c r="C183" s="320" t="s">
        <v>9258</v>
      </c>
      <c r="D183" s="320"/>
      <c r="E183" s="320"/>
      <c r="F183" s="343" t="s">
        <v>9183</v>
      </c>
      <c r="G183" s="320"/>
      <c r="H183" s="320" t="s">
        <v>9259</v>
      </c>
      <c r="I183" s="320" t="s">
        <v>9218</v>
      </c>
      <c r="J183" s="320"/>
      <c r="K183" s="368"/>
    </row>
    <row r="184" s="1" customFormat="1" ht="15" customHeight="1">
      <c r="B184" s="345"/>
      <c r="C184" s="320" t="s">
        <v>9247</v>
      </c>
      <c r="D184" s="320"/>
      <c r="E184" s="320"/>
      <c r="F184" s="343" t="s">
        <v>9183</v>
      </c>
      <c r="G184" s="320"/>
      <c r="H184" s="320" t="s">
        <v>9260</v>
      </c>
      <c r="I184" s="320" t="s">
        <v>9218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9189</v>
      </c>
      <c r="G185" s="320"/>
      <c r="H185" s="320" t="s">
        <v>9261</v>
      </c>
      <c r="I185" s="320" t="s">
        <v>9185</v>
      </c>
      <c r="J185" s="320">
        <v>50</v>
      </c>
      <c r="K185" s="368"/>
    </row>
    <row r="186" s="1" customFormat="1" ht="15" customHeight="1">
      <c r="B186" s="345"/>
      <c r="C186" s="320" t="s">
        <v>9262</v>
      </c>
      <c r="D186" s="320"/>
      <c r="E186" s="320"/>
      <c r="F186" s="343" t="s">
        <v>9189</v>
      </c>
      <c r="G186" s="320"/>
      <c r="H186" s="320" t="s">
        <v>9263</v>
      </c>
      <c r="I186" s="320" t="s">
        <v>9264</v>
      </c>
      <c r="J186" s="320"/>
      <c r="K186" s="368"/>
    </row>
    <row r="187" s="1" customFormat="1" ht="15" customHeight="1">
      <c r="B187" s="345"/>
      <c r="C187" s="320" t="s">
        <v>9265</v>
      </c>
      <c r="D187" s="320"/>
      <c r="E187" s="320"/>
      <c r="F187" s="343" t="s">
        <v>9189</v>
      </c>
      <c r="G187" s="320"/>
      <c r="H187" s="320" t="s">
        <v>9266</v>
      </c>
      <c r="I187" s="320" t="s">
        <v>9264</v>
      </c>
      <c r="J187" s="320"/>
      <c r="K187" s="368"/>
    </row>
    <row r="188" s="1" customFormat="1" ht="15" customHeight="1">
      <c r="B188" s="345"/>
      <c r="C188" s="320" t="s">
        <v>9267</v>
      </c>
      <c r="D188" s="320"/>
      <c r="E188" s="320"/>
      <c r="F188" s="343" t="s">
        <v>9189</v>
      </c>
      <c r="G188" s="320"/>
      <c r="H188" s="320" t="s">
        <v>9268</v>
      </c>
      <c r="I188" s="320" t="s">
        <v>9264</v>
      </c>
      <c r="J188" s="320"/>
      <c r="K188" s="368"/>
    </row>
    <row r="189" s="1" customFormat="1" ht="15" customHeight="1">
      <c r="B189" s="345"/>
      <c r="C189" s="381" t="s">
        <v>9269</v>
      </c>
      <c r="D189" s="320"/>
      <c r="E189" s="320"/>
      <c r="F189" s="343" t="s">
        <v>9189</v>
      </c>
      <c r="G189" s="320"/>
      <c r="H189" s="320" t="s">
        <v>9270</v>
      </c>
      <c r="I189" s="320" t="s">
        <v>9271</v>
      </c>
      <c r="J189" s="382" t="s">
        <v>9272</v>
      </c>
      <c r="K189" s="368"/>
    </row>
    <row r="190" s="18" customFormat="1" ht="15" customHeight="1">
      <c r="B190" s="383"/>
      <c r="C190" s="384" t="s">
        <v>9273</v>
      </c>
      <c r="D190" s="385"/>
      <c r="E190" s="385"/>
      <c r="F190" s="386" t="s">
        <v>9189</v>
      </c>
      <c r="G190" s="385"/>
      <c r="H190" s="385" t="s">
        <v>9274</v>
      </c>
      <c r="I190" s="385" t="s">
        <v>9271</v>
      </c>
      <c r="J190" s="387" t="s">
        <v>9272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9183</v>
      </c>
      <c r="G191" s="320"/>
      <c r="H191" s="317" t="s">
        <v>9275</v>
      </c>
      <c r="I191" s="320" t="s">
        <v>9276</v>
      </c>
      <c r="J191" s="320"/>
      <c r="K191" s="368"/>
    </row>
    <row r="192" s="1" customFormat="1" ht="15" customHeight="1">
      <c r="B192" s="345"/>
      <c r="C192" s="381" t="s">
        <v>9277</v>
      </c>
      <c r="D192" s="320"/>
      <c r="E192" s="320"/>
      <c r="F192" s="343" t="s">
        <v>9183</v>
      </c>
      <c r="G192" s="320"/>
      <c r="H192" s="320" t="s">
        <v>9278</v>
      </c>
      <c r="I192" s="320" t="s">
        <v>9218</v>
      </c>
      <c r="J192" s="320"/>
      <c r="K192" s="368"/>
    </row>
    <row r="193" s="1" customFormat="1" ht="15" customHeight="1">
      <c r="B193" s="345"/>
      <c r="C193" s="381" t="s">
        <v>9279</v>
      </c>
      <c r="D193" s="320"/>
      <c r="E193" s="320"/>
      <c r="F193" s="343" t="s">
        <v>9183</v>
      </c>
      <c r="G193" s="320"/>
      <c r="H193" s="320" t="s">
        <v>9280</v>
      </c>
      <c r="I193" s="320" t="s">
        <v>9218</v>
      </c>
      <c r="J193" s="320"/>
      <c r="K193" s="368"/>
    </row>
    <row r="194" s="1" customFormat="1" ht="15" customHeight="1">
      <c r="B194" s="345"/>
      <c r="C194" s="381" t="s">
        <v>9281</v>
      </c>
      <c r="D194" s="320"/>
      <c r="E194" s="320"/>
      <c r="F194" s="343" t="s">
        <v>9189</v>
      </c>
      <c r="G194" s="320"/>
      <c r="H194" s="320" t="s">
        <v>9282</v>
      </c>
      <c r="I194" s="320" t="s">
        <v>9218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9283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9284</v>
      </c>
      <c r="D201" s="390"/>
      <c r="E201" s="390"/>
      <c r="F201" s="390" t="s">
        <v>9285</v>
      </c>
      <c r="G201" s="391"/>
      <c r="H201" s="390" t="s">
        <v>9286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9276</v>
      </c>
      <c r="D203" s="320"/>
      <c r="E203" s="320"/>
      <c r="F203" s="343" t="s">
        <v>45</v>
      </c>
      <c r="G203" s="320"/>
      <c r="H203" s="320" t="s">
        <v>9287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9288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9289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9290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9291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9230</v>
      </c>
      <c r="D209" s="320"/>
      <c r="E209" s="320"/>
      <c r="F209" s="343" t="s">
        <v>81</v>
      </c>
      <c r="G209" s="320"/>
      <c r="H209" s="320" t="s">
        <v>9292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9128</v>
      </c>
      <c r="G210" s="320"/>
      <c r="H210" s="320" t="s">
        <v>9129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9126</v>
      </c>
      <c r="G211" s="320"/>
      <c r="H211" s="320" t="s">
        <v>9293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9130</v>
      </c>
      <c r="G212" s="381"/>
      <c r="H212" s="372" t="s">
        <v>9131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6578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9254</v>
      </c>
      <c r="D215" s="320"/>
      <c r="E215" s="320"/>
      <c r="F215" s="343">
        <v>1</v>
      </c>
      <c r="G215" s="381"/>
      <c r="H215" s="372" t="s">
        <v>9294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9295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9296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9297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2024-08-05T10:25:10Z</dcterms:created>
  <dcterms:modified xsi:type="dcterms:W3CDTF">2024-08-05T10:26:02Z</dcterms:modified>
</cp:coreProperties>
</file>